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iya\Documents\DS\EXCEL\"/>
    </mc:Choice>
  </mc:AlternateContent>
  <xr:revisionPtr revIDLastSave="0" documentId="13_ncr:1_{15EEEF95-44C8-4270-8324-9FF69E3DA7A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_data" sheetId="1" r:id="rId1"/>
    <sheet name="Transformed_data" sheetId="2" r:id="rId2"/>
    <sheet name="Basic Analysis" sheetId="3" r:id="rId3"/>
    <sheet name="Customer Analysis" sheetId="4" r:id="rId4"/>
    <sheet name="RFM Analyis" sheetId="7" r:id="rId5"/>
  </sheets>
  <definedNames>
    <definedName name="_xlnm._FilterDatabase" localSheetId="4" hidden="1">'RFM Analyis'!$U$1:$AA$126</definedName>
    <definedName name="_xlcn.WorksheetConnection_supermarket_marketing_campaign.xlsxTable_data1" hidden="1">Table_data[]</definedName>
    <definedName name="_xlcn.WorksheetConnection_supermarket_marketing_campaign.xlsxTable11" hidden="1">Table1[]</definedName>
    <definedName name="ExternalData_1" localSheetId="1" hidden="1">Transformed_data!$A$1:$AJ$2238</definedName>
    <definedName name="F">'RFM Analyis'!$G$2:$G$2241</definedName>
    <definedName name="Frequency">'RFM Analyis'!$D$2:$D$2241</definedName>
    <definedName name="ID">'RFM Analyis'!$A$2:$A$2241</definedName>
    <definedName name="M">'RFM Analyis'!$H$2:$H$2241</definedName>
    <definedName name="R_">'RFM Analyis'!$F$2:$F$2241</definedName>
    <definedName name="Recency">'RFM Analyis'!$B$2:$B$2241</definedName>
    <definedName name="Response">'RFM Analyis'!$E$2:$E$2241</definedName>
    <definedName name="Total_Spend">'RFM Analyis'!$C$2:$C$2241</definedName>
  </definedNames>
  <calcPr calcId="191029"/>
  <pivotCaches>
    <pivotCache cacheId="256" r:id="rId6"/>
    <pivotCache cacheId="265" r:id="rId7"/>
    <pivotCache cacheId="268" r:id="rId8"/>
    <pivotCache cacheId="304" r:id="rId9"/>
    <pivotCache cacheId="310" r:id="rId10"/>
    <pivotCache cacheId="322" r:id="rId11"/>
  </pivotCaches>
  <extLst>
    <ext xmlns:x15="http://schemas.microsoft.com/office/spreadsheetml/2010/11/main" uri="{FCE2AD5D-F65C-4FA6-A056-5C36A1767C68}">
      <x15:dataModel>
        <x15:modelTables>
          <x15:modelTable id="data_c3ec723a-d038-40ad-9d58-e238b30f114b" name="data" connection="Query - data"/>
          <x15:modelTable id="Table1" name="Table1" connection="WorksheetConnection_supermarket_marketing_campaign.xlsx!Table1"/>
          <x15:modelTable id="Table_data" name="Table_data" connection="WorksheetConnection_supermarket_marketing_campaign.xlsx!Table_data"/>
        </x15:modelTables>
        <x15:extLst>
          <ext xmlns:x16="http://schemas.microsoft.com/office/spreadsheetml/2014/11/main" uri="{9835A34E-60A6-4A7C-AAB8-D5F71C897F49}">
            <x16:modelTimeGroupings>
              <x16:modelTimeGrouping tableName="data" columnName="Dt_Customer" columnId="Dt_Customer">
                <x16:calculatedTimeColumn columnName="Dt_Customer (Year)" columnId="Dt_Customer (Year)" contentType="years" isSelected="1"/>
                <x16:calculatedTimeColumn columnName="Dt_Customer (Quarter)" columnId="Dt_Customer (Quarter)" contentType="quarters" isSelected="1"/>
                <x16:calculatedTimeColumn columnName="Dt_Customer (Month Index)" columnId="Dt_Customer (Month Index)" contentType="monthsindex" isSelected="1"/>
                <x16:calculatedTimeColumn columnName="Dt_Customer (Month)" columnId="Dt_Customer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N4" i="7" l="1"/>
  <c r="L4" i="7"/>
  <c r="N38" i="7"/>
  <c r="N19" i="7"/>
  <c r="M19" i="7"/>
  <c r="L19" i="7"/>
  <c r="L18" i="7"/>
  <c r="L17" i="7"/>
  <c r="L16" i="7"/>
  <c r="N18" i="7"/>
  <c r="N17" i="7"/>
  <c r="N16" i="7"/>
  <c r="M17" i="7"/>
  <c r="M16" i="7"/>
  <c r="M18" i="7"/>
  <c r="L13" i="7"/>
  <c r="N13" i="7"/>
  <c r="M13" i="7"/>
  <c r="N14" i="7"/>
  <c r="M14" i="7"/>
  <c r="N12" i="7"/>
  <c r="M12" i="7"/>
  <c r="N11" i="7"/>
  <c r="M11" i="7"/>
  <c r="L14" i="7"/>
  <c r="L12" i="7"/>
  <c r="L11" i="7"/>
  <c r="L10" i="7"/>
  <c r="M10" i="7"/>
  <c r="N10" i="7"/>
  <c r="B13" i="3"/>
  <c r="B8" i="3"/>
  <c r="G2129" i="7" l="1"/>
  <c r="F463" i="7"/>
  <c r="H59" i="7"/>
  <c r="H2098" i="7"/>
  <c r="H1954" i="7"/>
  <c r="H1810" i="7"/>
  <c r="H2230" i="7"/>
  <c r="H2086" i="7"/>
  <c r="H1942" i="7"/>
  <c r="H1798" i="7"/>
  <c r="H2110" i="7"/>
  <c r="H1966" i="7"/>
  <c r="H1822" i="7"/>
  <c r="H2218" i="7"/>
  <c r="H2074" i="7"/>
  <c r="H1930" i="7"/>
  <c r="H1786" i="7"/>
  <c r="H2206" i="7"/>
  <c r="H2062" i="7"/>
  <c r="H1918" i="7"/>
  <c r="H1774" i="7"/>
  <c r="H2194" i="7"/>
  <c r="H2050" i="7"/>
  <c r="H1906" i="7"/>
  <c r="H1762" i="7"/>
  <c r="H2182" i="7"/>
  <c r="H2038" i="7"/>
  <c r="H1894" i="7"/>
  <c r="H1750" i="7"/>
  <c r="H2170" i="7"/>
  <c r="H2026" i="7"/>
  <c r="H1882" i="7"/>
  <c r="H1738" i="7"/>
  <c r="H2158" i="7"/>
  <c r="H2014" i="7"/>
  <c r="H1870" i="7"/>
  <c r="H1726" i="7"/>
  <c r="H2146" i="7"/>
  <c r="H2002" i="7"/>
  <c r="H1858" i="7"/>
  <c r="H1714" i="7"/>
  <c r="H2134" i="7"/>
  <c r="H1990" i="7"/>
  <c r="H1846" i="7"/>
  <c r="H1702" i="7"/>
  <c r="H2122" i="7"/>
  <c r="H1978" i="7"/>
  <c r="H1834" i="7"/>
  <c r="H1690" i="7"/>
  <c r="F79" i="7"/>
  <c r="F1101" i="7"/>
  <c r="F1460" i="7"/>
  <c r="F1553" i="7"/>
  <c r="F1651" i="7"/>
  <c r="F1973" i="7"/>
  <c r="F2039" i="7"/>
  <c r="F2114" i="7"/>
  <c r="F2130" i="7"/>
  <c r="F2131" i="7"/>
  <c r="F2181" i="7"/>
  <c r="F1051" i="7"/>
  <c r="H2231" i="7"/>
  <c r="H2219" i="7"/>
  <c r="H2207" i="7"/>
  <c r="H2195" i="7"/>
  <c r="H2183" i="7"/>
  <c r="H2171" i="7"/>
  <c r="H2159" i="7"/>
  <c r="H2147" i="7"/>
  <c r="H2135" i="7"/>
  <c r="H2123" i="7"/>
  <c r="H2111" i="7"/>
  <c r="H2099" i="7"/>
  <c r="H2087" i="7"/>
  <c r="H2075" i="7"/>
  <c r="H2063" i="7"/>
  <c r="H2051" i="7"/>
  <c r="H2039" i="7"/>
  <c r="H2027" i="7"/>
  <c r="H2015" i="7"/>
  <c r="H2003" i="7"/>
  <c r="H1991" i="7"/>
  <c r="H1979" i="7"/>
  <c r="H1967" i="7"/>
  <c r="H1955" i="7"/>
  <c r="H1943" i="7"/>
  <c r="H1931" i="7"/>
  <c r="H1919" i="7"/>
  <c r="H1907" i="7"/>
  <c r="H1895" i="7"/>
  <c r="H1883" i="7"/>
  <c r="H1871" i="7"/>
  <c r="H1859" i="7"/>
  <c r="H1847" i="7"/>
  <c r="H1835" i="7"/>
  <c r="H1823" i="7"/>
  <c r="H1811" i="7"/>
  <c r="H1799" i="7"/>
  <c r="H1787" i="7"/>
  <c r="H1775" i="7"/>
  <c r="H1763" i="7"/>
  <c r="H1751" i="7"/>
  <c r="H1739" i="7"/>
  <c r="H1727" i="7"/>
  <c r="H1715" i="7"/>
  <c r="H1703" i="7"/>
  <c r="H1691" i="7"/>
  <c r="H1675" i="7"/>
  <c r="H1657" i="7"/>
  <c r="H1641" i="7"/>
  <c r="H1620" i="7"/>
  <c r="H1598" i="7"/>
  <c r="H1579" i="7"/>
  <c r="H1559" i="7"/>
  <c r="H1537" i="7"/>
  <c r="H1512" i="7"/>
  <c r="H1481" i="7"/>
  <c r="H1453" i="7"/>
  <c r="H1416" i="7"/>
  <c r="H1368" i="7"/>
  <c r="H1320" i="7"/>
  <c r="H1272" i="7"/>
  <c r="H1224" i="7"/>
  <c r="H1176" i="7"/>
  <c r="H1106" i="7"/>
  <c r="H1034" i="7"/>
  <c r="H948" i="7"/>
  <c r="H827" i="7"/>
  <c r="H587" i="7"/>
  <c r="H299" i="7"/>
  <c r="H2241" i="7"/>
  <c r="H2229" i="7"/>
  <c r="H2217" i="7"/>
  <c r="H2205" i="7"/>
  <c r="H2193" i="7"/>
  <c r="H2181" i="7"/>
  <c r="H2169" i="7"/>
  <c r="H2157" i="7"/>
  <c r="H2145" i="7"/>
  <c r="H2133" i="7"/>
  <c r="H2121" i="7"/>
  <c r="H2109" i="7"/>
  <c r="H2097" i="7"/>
  <c r="H2085" i="7"/>
  <c r="H2073" i="7"/>
  <c r="H2061" i="7"/>
  <c r="H2049" i="7"/>
  <c r="H2037" i="7"/>
  <c r="H2025" i="7"/>
  <c r="H2013" i="7"/>
  <c r="H2001" i="7"/>
  <c r="H1989" i="7"/>
  <c r="H1977" i="7"/>
  <c r="H1965" i="7"/>
  <c r="H1953" i="7"/>
  <c r="H1941" i="7"/>
  <c r="H1929" i="7"/>
  <c r="H1917" i="7"/>
  <c r="H1905" i="7"/>
  <c r="H1893" i="7"/>
  <c r="H1881" i="7"/>
  <c r="H1869" i="7"/>
  <c r="H1857" i="7"/>
  <c r="H1845" i="7"/>
  <c r="H1833" i="7"/>
  <c r="H1821" i="7"/>
  <c r="H1809" i="7"/>
  <c r="H1797" i="7"/>
  <c r="H1785" i="7"/>
  <c r="H1773" i="7"/>
  <c r="H1761" i="7"/>
  <c r="H1749" i="7"/>
  <c r="H1737" i="7"/>
  <c r="H1725" i="7"/>
  <c r="H1713" i="7"/>
  <c r="H1701" i="7"/>
  <c r="H1689" i="7"/>
  <c r="H1671" i="7"/>
  <c r="H1655" i="7"/>
  <c r="H1637" i="7"/>
  <c r="H1618" i="7"/>
  <c r="H1596" i="7"/>
  <c r="H1574" i="7"/>
  <c r="H1555" i="7"/>
  <c r="H1535" i="7"/>
  <c r="H1505" i="7"/>
  <c r="H1477" i="7"/>
  <c r="H1451" i="7"/>
  <c r="H1405" i="7"/>
  <c r="H1357" i="7"/>
  <c r="H1309" i="7"/>
  <c r="H1261" i="7"/>
  <c r="H1213" i="7"/>
  <c r="H1165" i="7"/>
  <c r="H1094" i="7"/>
  <c r="H1022" i="7"/>
  <c r="H932" i="7"/>
  <c r="H803" i="7"/>
  <c r="H539" i="7"/>
  <c r="H251" i="7"/>
  <c r="H1656" i="7"/>
  <c r="H1619" i="7"/>
  <c r="H1577" i="7"/>
  <c r="H1536" i="7"/>
  <c r="H1478" i="7"/>
  <c r="H1406" i="7"/>
  <c r="H1310" i="7"/>
  <c r="H1262" i="7"/>
  <c r="H1166" i="7"/>
  <c r="H1105" i="7"/>
  <c r="H1033" i="7"/>
  <c r="H947" i="7"/>
  <c r="H826" i="7"/>
  <c r="H296" i="7"/>
  <c r="H2240" i="7"/>
  <c r="H2228" i="7"/>
  <c r="H2216" i="7"/>
  <c r="H2204" i="7"/>
  <c r="H2192" i="7"/>
  <c r="H2180" i="7"/>
  <c r="H2168" i="7"/>
  <c r="H2156" i="7"/>
  <c r="H2144" i="7"/>
  <c r="H2132" i="7"/>
  <c r="H2120" i="7"/>
  <c r="H2108" i="7"/>
  <c r="H2096" i="7"/>
  <c r="H2084" i="7"/>
  <c r="H2072" i="7"/>
  <c r="H2060" i="7"/>
  <c r="H2048" i="7"/>
  <c r="H2036" i="7"/>
  <c r="H2024" i="7"/>
  <c r="H2012" i="7"/>
  <c r="H2000" i="7"/>
  <c r="H1988" i="7"/>
  <c r="H1976" i="7"/>
  <c r="H1964" i="7"/>
  <c r="H1952" i="7"/>
  <c r="H1940" i="7"/>
  <c r="H1928" i="7"/>
  <c r="H1916" i="7"/>
  <c r="H1904" i="7"/>
  <c r="H1892" i="7"/>
  <c r="H1880" i="7"/>
  <c r="H1868" i="7"/>
  <c r="H1856" i="7"/>
  <c r="H1844" i="7"/>
  <c r="H1832" i="7"/>
  <c r="H1820" i="7"/>
  <c r="H1808" i="7"/>
  <c r="H1796" i="7"/>
  <c r="H1784" i="7"/>
  <c r="H1772" i="7"/>
  <c r="H1760" i="7"/>
  <c r="H1748" i="7"/>
  <c r="H1736" i="7"/>
  <c r="H1724" i="7"/>
  <c r="H1712" i="7"/>
  <c r="H1700" i="7"/>
  <c r="H1687" i="7"/>
  <c r="H1670" i="7"/>
  <c r="H1654" i="7"/>
  <c r="H1634" i="7"/>
  <c r="H1615" i="7"/>
  <c r="H1595" i="7"/>
  <c r="H1573" i="7"/>
  <c r="H1553" i="7"/>
  <c r="H1534" i="7"/>
  <c r="H1502" i="7"/>
  <c r="H1476" i="7"/>
  <c r="H1445" i="7"/>
  <c r="H1404" i="7"/>
  <c r="H1356" i="7"/>
  <c r="H1308" i="7"/>
  <c r="H1260" i="7"/>
  <c r="H1212" i="7"/>
  <c r="H1164" i="7"/>
  <c r="H1093" i="7"/>
  <c r="H1021" i="7"/>
  <c r="H929" i="7"/>
  <c r="H800" i="7"/>
  <c r="H536" i="7"/>
  <c r="H248" i="7"/>
  <c r="H2239" i="7"/>
  <c r="H2227" i="7"/>
  <c r="H2215" i="7"/>
  <c r="H2203" i="7"/>
  <c r="H2191" i="7"/>
  <c r="H2179" i="7"/>
  <c r="H2167" i="7"/>
  <c r="H2155" i="7"/>
  <c r="H2143" i="7"/>
  <c r="H2131" i="7"/>
  <c r="H2119" i="7"/>
  <c r="H2107" i="7"/>
  <c r="H2095" i="7"/>
  <c r="H2083" i="7"/>
  <c r="H2071" i="7"/>
  <c r="H2059" i="7"/>
  <c r="H2047" i="7"/>
  <c r="H2035" i="7"/>
  <c r="H2023" i="7"/>
  <c r="H2011" i="7"/>
  <c r="H1999" i="7"/>
  <c r="H1987" i="7"/>
  <c r="H1975" i="7"/>
  <c r="H1963" i="7"/>
  <c r="H1951" i="7"/>
  <c r="H1939" i="7"/>
  <c r="H1927" i="7"/>
  <c r="H1915" i="7"/>
  <c r="H1903" i="7"/>
  <c r="H1891" i="7"/>
  <c r="H1879" i="7"/>
  <c r="H1867" i="7"/>
  <c r="H1855" i="7"/>
  <c r="H1843" i="7"/>
  <c r="H1831" i="7"/>
  <c r="H1819" i="7"/>
  <c r="H1807" i="7"/>
  <c r="H1795" i="7"/>
  <c r="H1783" i="7"/>
  <c r="H1771" i="7"/>
  <c r="H1759" i="7"/>
  <c r="H1747" i="7"/>
  <c r="H1735" i="7"/>
  <c r="H1723" i="7"/>
  <c r="H1711" i="7"/>
  <c r="H1699" i="7"/>
  <c r="H1685" i="7"/>
  <c r="H1669" i="7"/>
  <c r="H1653" i="7"/>
  <c r="H1633" i="7"/>
  <c r="H1613" i="7"/>
  <c r="H1594" i="7"/>
  <c r="H1572" i="7"/>
  <c r="H1550" i="7"/>
  <c r="H1529" i="7"/>
  <c r="H1501" i="7"/>
  <c r="H1475" i="7"/>
  <c r="H1442" i="7"/>
  <c r="H1394" i="7"/>
  <c r="H1346" i="7"/>
  <c r="H1298" i="7"/>
  <c r="H1250" i="7"/>
  <c r="H1202" i="7"/>
  <c r="H1154" i="7"/>
  <c r="H1082" i="7"/>
  <c r="H1009" i="7"/>
  <c r="H910" i="7"/>
  <c r="H767" i="7"/>
  <c r="H491" i="7"/>
  <c r="H203" i="7"/>
  <c r="H2238" i="7"/>
  <c r="H2226" i="7"/>
  <c r="H2214" i="7"/>
  <c r="H2202" i="7"/>
  <c r="H2190" i="7"/>
  <c r="H2178" i="7"/>
  <c r="H2166" i="7"/>
  <c r="H2154" i="7"/>
  <c r="H2142" i="7"/>
  <c r="H2130" i="7"/>
  <c r="H2118" i="7"/>
  <c r="H2106" i="7"/>
  <c r="H2094" i="7"/>
  <c r="H2082" i="7"/>
  <c r="H2070" i="7"/>
  <c r="H2058" i="7"/>
  <c r="H2046" i="7"/>
  <c r="H2034" i="7"/>
  <c r="H2022" i="7"/>
  <c r="H2010" i="7"/>
  <c r="H1998" i="7"/>
  <c r="H1986" i="7"/>
  <c r="H1974" i="7"/>
  <c r="H1962" i="7"/>
  <c r="H1950" i="7"/>
  <c r="H1938" i="7"/>
  <c r="H1926" i="7"/>
  <c r="H1914" i="7"/>
  <c r="H1902" i="7"/>
  <c r="H1890" i="7"/>
  <c r="H1878" i="7"/>
  <c r="H1866" i="7"/>
  <c r="H1854" i="7"/>
  <c r="H1842" i="7"/>
  <c r="H1830" i="7"/>
  <c r="H1818" i="7"/>
  <c r="H1806" i="7"/>
  <c r="H1794" i="7"/>
  <c r="H1782" i="7"/>
  <c r="H1770" i="7"/>
  <c r="H1758" i="7"/>
  <c r="H1746" i="7"/>
  <c r="H1734" i="7"/>
  <c r="H1722" i="7"/>
  <c r="H1710" i="7"/>
  <c r="H1698" i="7"/>
  <c r="H1683" i="7"/>
  <c r="H1668" i="7"/>
  <c r="H1651" i="7"/>
  <c r="H1632" i="7"/>
  <c r="H1610" i="7"/>
  <c r="H1591" i="7"/>
  <c r="H1571" i="7"/>
  <c r="H1549" i="7"/>
  <c r="H1526" i="7"/>
  <c r="H1500" i="7"/>
  <c r="H1469" i="7"/>
  <c r="H1441" i="7"/>
  <c r="H1393" i="7"/>
  <c r="H1345" i="7"/>
  <c r="H1297" i="7"/>
  <c r="H1249" i="7"/>
  <c r="H1201" i="7"/>
  <c r="H1153" i="7"/>
  <c r="H1081" i="7"/>
  <c r="H1008" i="7"/>
  <c r="H909" i="7"/>
  <c r="H764" i="7"/>
  <c r="H488" i="7"/>
  <c r="H200" i="7"/>
  <c r="H2237" i="7"/>
  <c r="H2225" i="7"/>
  <c r="H2213" i="7"/>
  <c r="H2201" i="7"/>
  <c r="H2189" i="7"/>
  <c r="H2177" i="7"/>
  <c r="H2165" i="7"/>
  <c r="H2153" i="7"/>
  <c r="H2141" i="7"/>
  <c r="H2129" i="7"/>
  <c r="H2117" i="7"/>
  <c r="H2105" i="7"/>
  <c r="H2093" i="7"/>
  <c r="H2081" i="7"/>
  <c r="H2069" i="7"/>
  <c r="H2057" i="7"/>
  <c r="H2045" i="7"/>
  <c r="H2033" i="7"/>
  <c r="H2021" i="7"/>
  <c r="H2009" i="7"/>
  <c r="H1997" i="7"/>
  <c r="H1985" i="7"/>
  <c r="H1973" i="7"/>
  <c r="H1961" i="7"/>
  <c r="H1949" i="7"/>
  <c r="H1937" i="7"/>
  <c r="H1925" i="7"/>
  <c r="H1913" i="7"/>
  <c r="H1901" i="7"/>
  <c r="H1889" i="7"/>
  <c r="H1877" i="7"/>
  <c r="H1865" i="7"/>
  <c r="H1853" i="7"/>
  <c r="H1841" i="7"/>
  <c r="H1829" i="7"/>
  <c r="H1817" i="7"/>
  <c r="H1805" i="7"/>
  <c r="H1793" i="7"/>
  <c r="H1781" i="7"/>
  <c r="H1769" i="7"/>
  <c r="H1757" i="7"/>
  <c r="H1745" i="7"/>
  <c r="H1733" i="7"/>
  <c r="H1721" i="7"/>
  <c r="H1709" i="7"/>
  <c r="H1697" i="7"/>
  <c r="H1682" i="7"/>
  <c r="H1667" i="7"/>
  <c r="H1649" i="7"/>
  <c r="H1631" i="7"/>
  <c r="H1609" i="7"/>
  <c r="H1589" i="7"/>
  <c r="H1570" i="7"/>
  <c r="H1548" i="7"/>
  <c r="H1525" i="7"/>
  <c r="H1499" i="7"/>
  <c r="H1466" i="7"/>
  <c r="H1440" i="7"/>
  <c r="H1392" i="7"/>
  <c r="H1344" i="7"/>
  <c r="H1296" i="7"/>
  <c r="H1248" i="7"/>
  <c r="H1200" i="7"/>
  <c r="H1142" i="7"/>
  <c r="H1070" i="7"/>
  <c r="H995" i="7"/>
  <c r="H888" i="7"/>
  <c r="H731" i="7"/>
  <c r="H443" i="7"/>
  <c r="H155" i="7"/>
  <c r="H2236" i="7"/>
  <c r="H2224" i="7"/>
  <c r="H2212" i="7"/>
  <c r="H2200" i="7"/>
  <c r="H2188" i="7"/>
  <c r="H2176" i="7"/>
  <c r="H2164" i="7"/>
  <c r="H2152" i="7"/>
  <c r="H2140" i="7"/>
  <c r="H2128" i="7"/>
  <c r="H2116" i="7"/>
  <c r="H2104" i="7"/>
  <c r="H2092" i="7"/>
  <c r="H2080" i="7"/>
  <c r="H2068" i="7"/>
  <c r="H2056" i="7"/>
  <c r="H2044" i="7"/>
  <c r="H2032" i="7"/>
  <c r="H2020" i="7"/>
  <c r="H2008" i="7"/>
  <c r="H1996" i="7"/>
  <c r="H1984" i="7"/>
  <c r="H1972" i="7"/>
  <c r="H1960" i="7"/>
  <c r="H1948" i="7"/>
  <c r="H1936" i="7"/>
  <c r="H1924" i="7"/>
  <c r="H1912" i="7"/>
  <c r="H1900" i="7"/>
  <c r="H1888" i="7"/>
  <c r="H1876" i="7"/>
  <c r="H1864" i="7"/>
  <c r="H1852" i="7"/>
  <c r="H1840" i="7"/>
  <c r="H1828" i="7"/>
  <c r="H1816" i="7"/>
  <c r="H1804" i="7"/>
  <c r="H1792" i="7"/>
  <c r="H1780" i="7"/>
  <c r="H1768" i="7"/>
  <c r="H1756" i="7"/>
  <c r="H1744" i="7"/>
  <c r="H1732" i="7"/>
  <c r="H1720" i="7"/>
  <c r="H1708" i="7"/>
  <c r="H1696" i="7"/>
  <c r="H1681" i="7"/>
  <c r="H1666" i="7"/>
  <c r="H1646" i="7"/>
  <c r="H1630" i="7"/>
  <c r="H1608" i="7"/>
  <c r="H1586" i="7"/>
  <c r="H1567" i="7"/>
  <c r="H1547" i="7"/>
  <c r="H1524" i="7"/>
  <c r="H1493" i="7"/>
  <c r="H1465" i="7"/>
  <c r="H1430" i="7"/>
  <c r="H1382" i="7"/>
  <c r="H1334" i="7"/>
  <c r="H1286" i="7"/>
  <c r="H1238" i="7"/>
  <c r="H1190" i="7"/>
  <c r="H1141" i="7"/>
  <c r="H1069" i="7"/>
  <c r="H994" i="7"/>
  <c r="H887" i="7"/>
  <c r="H728" i="7"/>
  <c r="H440" i="7"/>
  <c r="H152" i="7"/>
  <c r="H1558" i="7"/>
  <c r="H2235" i="7"/>
  <c r="H2223" i="7"/>
  <c r="H2211" i="7"/>
  <c r="H2199" i="7"/>
  <c r="H2187" i="7"/>
  <c r="H2175" i="7"/>
  <c r="H2163" i="7"/>
  <c r="H2151" i="7"/>
  <c r="H2139" i="7"/>
  <c r="H2127" i="7"/>
  <c r="H2115" i="7"/>
  <c r="H2103" i="7"/>
  <c r="H2091" i="7"/>
  <c r="H2079" i="7"/>
  <c r="H2067" i="7"/>
  <c r="H2055" i="7"/>
  <c r="H2043" i="7"/>
  <c r="H2031" i="7"/>
  <c r="H2019" i="7"/>
  <c r="H2007" i="7"/>
  <c r="H1995" i="7"/>
  <c r="H1983" i="7"/>
  <c r="H1971" i="7"/>
  <c r="H1959" i="7"/>
  <c r="H1947" i="7"/>
  <c r="H1935" i="7"/>
  <c r="H1923" i="7"/>
  <c r="H1911" i="7"/>
  <c r="H1899" i="7"/>
  <c r="H1887" i="7"/>
  <c r="H1875" i="7"/>
  <c r="H1863" i="7"/>
  <c r="H1851" i="7"/>
  <c r="H1839" i="7"/>
  <c r="H1827" i="7"/>
  <c r="H1815" i="7"/>
  <c r="H1803" i="7"/>
  <c r="H1791" i="7"/>
  <c r="H1779" i="7"/>
  <c r="H1767" i="7"/>
  <c r="H1755" i="7"/>
  <c r="H1743" i="7"/>
  <c r="H1731" i="7"/>
  <c r="H1719" i="7"/>
  <c r="H1707" i="7"/>
  <c r="H1695" i="7"/>
  <c r="H1680" i="7"/>
  <c r="H1665" i="7"/>
  <c r="H1645" i="7"/>
  <c r="H1627" i="7"/>
  <c r="H1607" i="7"/>
  <c r="H1585" i="7"/>
  <c r="H1565" i="7"/>
  <c r="H1546" i="7"/>
  <c r="H1523" i="7"/>
  <c r="H1490" i="7"/>
  <c r="H1464" i="7"/>
  <c r="H1429" i="7"/>
  <c r="H1381" i="7"/>
  <c r="H1333" i="7"/>
  <c r="H1285" i="7"/>
  <c r="H1237" i="7"/>
  <c r="H1189" i="7"/>
  <c r="H1130" i="7"/>
  <c r="H1058" i="7"/>
  <c r="H981" i="7"/>
  <c r="H869" i="7"/>
  <c r="H683" i="7"/>
  <c r="H395" i="7"/>
  <c r="H107" i="7"/>
  <c r="H1673" i="7"/>
  <c r="H1639" i="7"/>
  <c r="H1597" i="7"/>
  <c r="H1511" i="7"/>
  <c r="H1452" i="7"/>
  <c r="H1358" i="7"/>
  <c r="H1214" i="7"/>
  <c r="H584" i="7"/>
  <c r="H2234" i="7"/>
  <c r="H2222" i="7"/>
  <c r="H2210" i="7"/>
  <c r="H2198" i="7"/>
  <c r="H2186" i="7"/>
  <c r="H2174" i="7"/>
  <c r="H2162" i="7"/>
  <c r="H2150" i="7"/>
  <c r="H2138" i="7"/>
  <c r="H2126" i="7"/>
  <c r="H2114" i="7"/>
  <c r="H2102" i="7"/>
  <c r="H2090" i="7"/>
  <c r="H2078" i="7"/>
  <c r="H2066" i="7"/>
  <c r="H2054" i="7"/>
  <c r="H2042" i="7"/>
  <c r="H2030" i="7"/>
  <c r="H2018" i="7"/>
  <c r="H2006" i="7"/>
  <c r="H1994" i="7"/>
  <c r="H1982" i="7"/>
  <c r="H1970" i="7"/>
  <c r="H1958" i="7"/>
  <c r="H1946" i="7"/>
  <c r="H1934" i="7"/>
  <c r="H1922" i="7"/>
  <c r="H1910" i="7"/>
  <c r="H1898" i="7"/>
  <c r="H1886" i="7"/>
  <c r="H1874" i="7"/>
  <c r="H1862" i="7"/>
  <c r="H1850" i="7"/>
  <c r="H1838" i="7"/>
  <c r="H1826" i="7"/>
  <c r="H1814" i="7"/>
  <c r="H1802" i="7"/>
  <c r="H1790" i="7"/>
  <c r="H1778" i="7"/>
  <c r="H1766" i="7"/>
  <c r="H1754" i="7"/>
  <c r="H1742" i="7"/>
  <c r="H1730" i="7"/>
  <c r="H1718" i="7"/>
  <c r="H1706" i="7"/>
  <c r="H1694" i="7"/>
  <c r="H1679" i="7"/>
  <c r="H1663" i="7"/>
  <c r="H1644" i="7"/>
  <c r="H1625" i="7"/>
  <c r="H1606" i="7"/>
  <c r="H1584" i="7"/>
  <c r="H1562" i="7"/>
  <c r="H1543" i="7"/>
  <c r="H1517" i="7"/>
  <c r="H1489" i="7"/>
  <c r="H1463" i="7"/>
  <c r="H1428" i="7"/>
  <c r="H1380" i="7"/>
  <c r="H1332" i="7"/>
  <c r="H1284" i="7"/>
  <c r="H1236" i="7"/>
  <c r="H1188" i="7"/>
  <c r="H1129" i="7"/>
  <c r="H1057" i="7"/>
  <c r="H980" i="7"/>
  <c r="H865" i="7"/>
  <c r="H680" i="7"/>
  <c r="H392" i="7"/>
  <c r="H104" i="7"/>
  <c r="H2233" i="7"/>
  <c r="H2221" i="7"/>
  <c r="H2209" i="7"/>
  <c r="H2197" i="7"/>
  <c r="H2185" i="7"/>
  <c r="H2173" i="7"/>
  <c r="H2161" i="7"/>
  <c r="H2149" i="7"/>
  <c r="H2137" i="7"/>
  <c r="H2125" i="7"/>
  <c r="H2113" i="7"/>
  <c r="H2101" i="7"/>
  <c r="H2089" i="7"/>
  <c r="H2077" i="7"/>
  <c r="H2065" i="7"/>
  <c r="H2053" i="7"/>
  <c r="H2041" i="7"/>
  <c r="H2029" i="7"/>
  <c r="H2017" i="7"/>
  <c r="H2005" i="7"/>
  <c r="H1993" i="7"/>
  <c r="H1981" i="7"/>
  <c r="H1969" i="7"/>
  <c r="H1957" i="7"/>
  <c r="H1945" i="7"/>
  <c r="H1933" i="7"/>
  <c r="H1921" i="7"/>
  <c r="H1909" i="7"/>
  <c r="H1897" i="7"/>
  <c r="H1885" i="7"/>
  <c r="H1873" i="7"/>
  <c r="H1861" i="7"/>
  <c r="H1849" i="7"/>
  <c r="H1837" i="7"/>
  <c r="H1825" i="7"/>
  <c r="H1813" i="7"/>
  <c r="H1801" i="7"/>
  <c r="H1789" i="7"/>
  <c r="H1777" i="7"/>
  <c r="H1765" i="7"/>
  <c r="H1753" i="7"/>
  <c r="H1741" i="7"/>
  <c r="H1729" i="7"/>
  <c r="H1717" i="7"/>
  <c r="H1705" i="7"/>
  <c r="H1693" i="7"/>
  <c r="H1678" i="7"/>
  <c r="H1661" i="7"/>
  <c r="H1643" i="7"/>
  <c r="H1622" i="7"/>
  <c r="H1603" i="7"/>
  <c r="H1583" i="7"/>
  <c r="H1561" i="7"/>
  <c r="H1541" i="7"/>
  <c r="H1514" i="7"/>
  <c r="H1488" i="7"/>
  <c r="H1457" i="7"/>
  <c r="H1418" i="7"/>
  <c r="H1370" i="7"/>
  <c r="H1322" i="7"/>
  <c r="H1274" i="7"/>
  <c r="H1226" i="7"/>
  <c r="H1178" i="7"/>
  <c r="H1118" i="7"/>
  <c r="H1046" i="7"/>
  <c r="H965" i="7"/>
  <c r="H849" i="7"/>
  <c r="H635" i="7"/>
  <c r="H347" i="7"/>
  <c r="H2" i="7"/>
  <c r="H14" i="7"/>
  <c r="H26" i="7"/>
  <c r="H38" i="7"/>
  <c r="H50" i="7"/>
  <c r="H62" i="7"/>
  <c r="H74" i="7"/>
  <c r="H86" i="7"/>
  <c r="H98" i="7"/>
  <c r="H110" i="7"/>
  <c r="H122" i="7"/>
  <c r="H134" i="7"/>
  <c r="H146" i="7"/>
  <c r="H158" i="7"/>
  <c r="H170" i="7"/>
  <c r="H182" i="7"/>
  <c r="H194" i="7"/>
  <c r="H206" i="7"/>
  <c r="H218" i="7"/>
  <c r="H230" i="7"/>
  <c r="H242" i="7"/>
  <c r="H254" i="7"/>
  <c r="H266" i="7"/>
  <c r="H278" i="7"/>
  <c r="H290" i="7"/>
  <c r="H302" i="7"/>
  <c r="H314" i="7"/>
  <c r="H326" i="7"/>
  <c r="H338" i="7"/>
  <c r="H350" i="7"/>
  <c r="H362" i="7"/>
  <c r="H374" i="7"/>
  <c r="H386" i="7"/>
  <c r="H398" i="7"/>
  <c r="H410" i="7"/>
  <c r="H422" i="7"/>
  <c r="H434" i="7"/>
  <c r="H446" i="7"/>
  <c r="H458" i="7"/>
  <c r="H470" i="7"/>
  <c r="H482" i="7"/>
  <c r="H494" i="7"/>
  <c r="H506" i="7"/>
  <c r="H518" i="7"/>
  <c r="H530" i="7"/>
  <c r="H542" i="7"/>
  <c r="H554" i="7"/>
  <c r="H566" i="7"/>
  <c r="H578" i="7"/>
  <c r="H590" i="7"/>
  <c r="H602" i="7"/>
  <c r="H614" i="7"/>
  <c r="H626" i="7"/>
  <c r="H638" i="7"/>
  <c r="H650" i="7"/>
  <c r="H662" i="7"/>
  <c r="H674" i="7"/>
  <c r="H686" i="7"/>
  <c r="H698" i="7"/>
  <c r="H710" i="7"/>
  <c r="H722" i="7"/>
  <c r="H734" i="7"/>
  <c r="H746" i="7"/>
  <c r="H758" i="7"/>
  <c r="H770" i="7"/>
  <c r="H782" i="7"/>
  <c r="H794" i="7"/>
  <c r="H806" i="7"/>
  <c r="H818" i="7"/>
  <c r="H830" i="7"/>
  <c r="H842" i="7"/>
  <c r="H854" i="7"/>
  <c r="H866" i="7"/>
  <c r="H878" i="7"/>
  <c r="H890" i="7"/>
  <c r="H902" i="7"/>
  <c r="H914" i="7"/>
  <c r="H926" i="7"/>
  <c r="H938" i="7"/>
  <c r="H950" i="7"/>
  <c r="H962" i="7"/>
  <c r="H974" i="7"/>
  <c r="H986" i="7"/>
  <c r="H998" i="7"/>
  <c r="H1010" i="7"/>
  <c r="H3" i="7"/>
  <c r="H15" i="7"/>
  <c r="H27" i="7"/>
  <c r="H39" i="7"/>
  <c r="H51" i="7"/>
  <c r="H63" i="7"/>
  <c r="H75" i="7"/>
  <c r="H87" i="7"/>
  <c r="H99" i="7"/>
  <c r="H111" i="7"/>
  <c r="H123" i="7"/>
  <c r="H135" i="7"/>
  <c r="H147" i="7"/>
  <c r="H159" i="7"/>
  <c r="H171" i="7"/>
  <c r="H183" i="7"/>
  <c r="H195" i="7"/>
  <c r="H207" i="7"/>
  <c r="H219" i="7"/>
  <c r="H231" i="7"/>
  <c r="H243" i="7"/>
  <c r="H255" i="7"/>
  <c r="H267" i="7"/>
  <c r="H279" i="7"/>
  <c r="H291" i="7"/>
  <c r="H303" i="7"/>
  <c r="H315" i="7"/>
  <c r="H327" i="7"/>
  <c r="H339" i="7"/>
  <c r="H351" i="7"/>
  <c r="H363" i="7"/>
  <c r="H375" i="7"/>
  <c r="H387" i="7"/>
  <c r="H399" i="7"/>
  <c r="H411" i="7"/>
  <c r="H423" i="7"/>
  <c r="H435" i="7"/>
  <c r="H447" i="7"/>
  <c r="H459" i="7"/>
  <c r="H471" i="7"/>
  <c r="H483" i="7"/>
  <c r="H495" i="7"/>
  <c r="H507" i="7"/>
  <c r="H519" i="7"/>
  <c r="H531" i="7"/>
  <c r="H543" i="7"/>
  <c r="H555" i="7"/>
  <c r="H567" i="7"/>
  <c r="H579" i="7"/>
  <c r="H591" i="7"/>
  <c r="H603" i="7"/>
  <c r="H615" i="7"/>
  <c r="H627" i="7"/>
  <c r="H639" i="7"/>
  <c r="H651" i="7"/>
  <c r="H663" i="7"/>
  <c r="H675" i="7"/>
  <c r="H687" i="7"/>
  <c r="H699" i="7"/>
  <c r="H711" i="7"/>
  <c r="H723" i="7"/>
  <c r="H735" i="7"/>
  <c r="H747" i="7"/>
  <c r="H759" i="7"/>
  <c r="H771" i="7"/>
  <c r="H783" i="7"/>
  <c r="H795" i="7"/>
  <c r="H807" i="7"/>
  <c r="H819" i="7"/>
  <c r="H831" i="7"/>
  <c r="H843" i="7"/>
  <c r="H855" i="7"/>
  <c r="H867" i="7"/>
  <c r="H879" i="7"/>
  <c r="H891" i="7"/>
  <c r="H903" i="7"/>
  <c r="H915" i="7"/>
  <c r="H927" i="7"/>
  <c r="H939" i="7"/>
  <c r="H4" i="7"/>
  <c r="H16" i="7"/>
  <c r="H28" i="7"/>
  <c r="H40" i="7"/>
  <c r="H52" i="7"/>
  <c r="H64" i="7"/>
  <c r="H76" i="7"/>
  <c r="H88" i="7"/>
  <c r="H100" i="7"/>
  <c r="H112" i="7"/>
  <c r="H124" i="7"/>
  <c r="H136" i="7"/>
  <c r="H148" i="7"/>
  <c r="H160" i="7"/>
  <c r="H172" i="7"/>
  <c r="H184" i="7"/>
  <c r="H196" i="7"/>
  <c r="H208" i="7"/>
  <c r="H220" i="7"/>
  <c r="H232" i="7"/>
  <c r="H244" i="7"/>
  <c r="H256" i="7"/>
  <c r="H268" i="7"/>
  <c r="H280" i="7"/>
  <c r="H292" i="7"/>
  <c r="H304" i="7"/>
  <c r="H316" i="7"/>
  <c r="H328" i="7"/>
  <c r="H340" i="7"/>
  <c r="H352" i="7"/>
  <c r="H364" i="7"/>
  <c r="H376" i="7"/>
  <c r="H388" i="7"/>
  <c r="H400" i="7"/>
  <c r="H412" i="7"/>
  <c r="H424" i="7"/>
  <c r="H436" i="7"/>
  <c r="H448" i="7"/>
  <c r="H460" i="7"/>
  <c r="H472" i="7"/>
  <c r="H484" i="7"/>
  <c r="H496" i="7"/>
  <c r="H508" i="7"/>
  <c r="H520" i="7"/>
  <c r="H532" i="7"/>
  <c r="H544" i="7"/>
  <c r="H556" i="7"/>
  <c r="H568" i="7"/>
  <c r="H580" i="7"/>
  <c r="H592" i="7"/>
  <c r="H604" i="7"/>
  <c r="H616" i="7"/>
  <c r="H628" i="7"/>
  <c r="H640" i="7"/>
  <c r="H652" i="7"/>
  <c r="H664" i="7"/>
  <c r="H676" i="7"/>
  <c r="H688" i="7"/>
  <c r="H700" i="7"/>
  <c r="H712" i="7"/>
  <c r="H724" i="7"/>
  <c r="H736" i="7"/>
  <c r="H748" i="7"/>
  <c r="H760" i="7"/>
  <c r="H772" i="7"/>
  <c r="H784" i="7"/>
  <c r="H796" i="7"/>
  <c r="H808" i="7"/>
  <c r="H820" i="7"/>
  <c r="H832" i="7"/>
  <c r="H844" i="7"/>
  <c r="H856" i="7"/>
  <c r="H868" i="7"/>
  <c r="H880" i="7"/>
  <c r="H892" i="7"/>
  <c r="H904" i="7"/>
  <c r="H916" i="7"/>
  <c r="H928" i="7"/>
  <c r="H940" i="7"/>
  <c r="H952" i="7"/>
  <c r="H964" i="7"/>
  <c r="H976" i="7"/>
  <c r="H5" i="7"/>
  <c r="H17" i="7"/>
  <c r="H29" i="7"/>
  <c r="H41" i="7"/>
  <c r="H53" i="7"/>
  <c r="H65" i="7"/>
  <c r="H77" i="7"/>
  <c r="H89" i="7"/>
  <c r="H101" i="7"/>
  <c r="H113" i="7"/>
  <c r="H125" i="7"/>
  <c r="H137" i="7"/>
  <c r="H149" i="7"/>
  <c r="H161" i="7"/>
  <c r="H173" i="7"/>
  <c r="H185" i="7"/>
  <c r="H197" i="7"/>
  <c r="H209" i="7"/>
  <c r="H221" i="7"/>
  <c r="H233" i="7"/>
  <c r="H245" i="7"/>
  <c r="H257" i="7"/>
  <c r="H269" i="7"/>
  <c r="H281" i="7"/>
  <c r="H293" i="7"/>
  <c r="H305" i="7"/>
  <c r="H317" i="7"/>
  <c r="H329" i="7"/>
  <c r="H341" i="7"/>
  <c r="H353" i="7"/>
  <c r="H365" i="7"/>
  <c r="H377" i="7"/>
  <c r="H389" i="7"/>
  <c r="H401" i="7"/>
  <c r="H413" i="7"/>
  <c r="H425" i="7"/>
  <c r="H437" i="7"/>
  <c r="H449" i="7"/>
  <c r="H461" i="7"/>
  <c r="H473" i="7"/>
  <c r="H485" i="7"/>
  <c r="H497" i="7"/>
  <c r="H509" i="7"/>
  <c r="H521" i="7"/>
  <c r="H533" i="7"/>
  <c r="H545" i="7"/>
  <c r="H557" i="7"/>
  <c r="H569" i="7"/>
  <c r="H581" i="7"/>
  <c r="H593" i="7"/>
  <c r="H605" i="7"/>
  <c r="H617" i="7"/>
  <c r="H629" i="7"/>
  <c r="H641" i="7"/>
  <c r="H653" i="7"/>
  <c r="H665" i="7"/>
  <c r="H677" i="7"/>
  <c r="H689" i="7"/>
  <c r="H701" i="7"/>
  <c r="H713" i="7"/>
  <c r="H725" i="7"/>
  <c r="H737" i="7"/>
  <c r="H749" i="7"/>
  <c r="H761" i="7"/>
  <c r="H773" i="7"/>
  <c r="H785" i="7"/>
  <c r="H797" i="7"/>
  <c r="H809" i="7"/>
  <c r="H6" i="7"/>
  <c r="H18" i="7"/>
  <c r="H30" i="7"/>
  <c r="H42" i="7"/>
  <c r="H54" i="7"/>
  <c r="H66" i="7"/>
  <c r="H78" i="7"/>
  <c r="H90" i="7"/>
  <c r="H102" i="7"/>
  <c r="H114" i="7"/>
  <c r="H126" i="7"/>
  <c r="H138" i="7"/>
  <c r="H150" i="7"/>
  <c r="H162" i="7"/>
  <c r="H174" i="7"/>
  <c r="H186" i="7"/>
  <c r="H198" i="7"/>
  <c r="H210" i="7"/>
  <c r="H222" i="7"/>
  <c r="H234" i="7"/>
  <c r="H246" i="7"/>
  <c r="H258" i="7"/>
  <c r="H270" i="7"/>
  <c r="H282" i="7"/>
  <c r="H294" i="7"/>
  <c r="H306" i="7"/>
  <c r="H318" i="7"/>
  <c r="H330" i="7"/>
  <c r="H342" i="7"/>
  <c r="H354" i="7"/>
  <c r="H366" i="7"/>
  <c r="H378" i="7"/>
  <c r="H390" i="7"/>
  <c r="H402" i="7"/>
  <c r="H414" i="7"/>
  <c r="H426" i="7"/>
  <c r="H438" i="7"/>
  <c r="H450" i="7"/>
  <c r="H462" i="7"/>
  <c r="H474" i="7"/>
  <c r="H486" i="7"/>
  <c r="H498" i="7"/>
  <c r="H510" i="7"/>
  <c r="H522" i="7"/>
  <c r="H534" i="7"/>
  <c r="H546" i="7"/>
  <c r="H558" i="7"/>
  <c r="H570" i="7"/>
  <c r="H582" i="7"/>
  <c r="H594" i="7"/>
  <c r="H606" i="7"/>
  <c r="H618" i="7"/>
  <c r="H630" i="7"/>
  <c r="H642" i="7"/>
  <c r="H654" i="7"/>
  <c r="H666" i="7"/>
  <c r="H678" i="7"/>
  <c r="H690" i="7"/>
  <c r="H702" i="7"/>
  <c r="H714" i="7"/>
  <c r="H726" i="7"/>
  <c r="H738" i="7"/>
  <c r="H750" i="7"/>
  <c r="H762" i="7"/>
  <c r="H774" i="7"/>
  <c r="H786" i="7"/>
  <c r="H798" i="7"/>
  <c r="H810" i="7"/>
  <c r="H822" i="7"/>
  <c r="H834" i="7"/>
  <c r="H846" i="7"/>
  <c r="H858" i="7"/>
  <c r="H870" i="7"/>
  <c r="H882" i="7"/>
  <c r="H894" i="7"/>
  <c r="H906" i="7"/>
  <c r="H918" i="7"/>
  <c r="H930" i="7"/>
  <c r="H7" i="7"/>
  <c r="H19" i="7"/>
  <c r="H31" i="7"/>
  <c r="H43" i="7"/>
  <c r="H55" i="7"/>
  <c r="H67" i="7"/>
  <c r="H79" i="7"/>
  <c r="H91" i="7"/>
  <c r="H103" i="7"/>
  <c r="H115" i="7"/>
  <c r="H127" i="7"/>
  <c r="H139" i="7"/>
  <c r="H151" i="7"/>
  <c r="H163" i="7"/>
  <c r="H175" i="7"/>
  <c r="H187" i="7"/>
  <c r="H199" i="7"/>
  <c r="H211" i="7"/>
  <c r="H223" i="7"/>
  <c r="H235" i="7"/>
  <c r="H247" i="7"/>
  <c r="H259" i="7"/>
  <c r="H271" i="7"/>
  <c r="H283" i="7"/>
  <c r="H295" i="7"/>
  <c r="H307" i="7"/>
  <c r="H319" i="7"/>
  <c r="H331" i="7"/>
  <c r="H343" i="7"/>
  <c r="H355" i="7"/>
  <c r="H367" i="7"/>
  <c r="H379" i="7"/>
  <c r="H391" i="7"/>
  <c r="H403" i="7"/>
  <c r="H415" i="7"/>
  <c r="H427" i="7"/>
  <c r="H439" i="7"/>
  <c r="H451" i="7"/>
  <c r="H463" i="7"/>
  <c r="H475" i="7"/>
  <c r="H487" i="7"/>
  <c r="H499" i="7"/>
  <c r="H511" i="7"/>
  <c r="H523" i="7"/>
  <c r="H535" i="7"/>
  <c r="H547" i="7"/>
  <c r="H559" i="7"/>
  <c r="H571" i="7"/>
  <c r="H583" i="7"/>
  <c r="H595" i="7"/>
  <c r="H607" i="7"/>
  <c r="H619" i="7"/>
  <c r="H631" i="7"/>
  <c r="H643" i="7"/>
  <c r="H655" i="7"/>
  <c r="H667" i="7"/>
  <c r="H679" i="7"/>
  <c r="H691" i="7"/>
  <c r="H703" i="7"/>
  <c r="H715" i="7"/>
  <c r="H727" i="7"/>
  <c r="H739" i="7"/>
  <c r="H751" i="7"/>
  <c r="H763" i="7"/>
  <c r="H775" i="7"/>
  <c r="H787" i="7"/>
  <c r="H799" i="7"/>
  <c r="H811" i="7"/>
  <c r="H823" i="7"/>
  <c r="H835" i="7"/>
  <c r="H847" i="7"/>
  <c r="H859" i="7"/>
  <c r="H871" i="7"/>
  <c r="H883" i="7"/>
  <c r="H895" i="7"/>
  <c r="H907" i="7"/>
  <c r="H919" i="7"/>
  <c r="H931" i="7"/>
  <c r="H943" i="7"/>
  <c r="H955" i="7"/>
  <c r="H967" i="7"/>
  <c r="H979" i="7"/>
  <c r="H991" i="7"/>
  <c r="H1003" i="7"/>
  <c r="H9" i="7"/>
  <c r="H21" i="7"/>
  <c r="H33" i="7"/>
  <c r="H45" i="7"/>
  <c r="H57" i="7"/>
  <c r="H69" i="7"/>
  <c r="H81" i="7"/>
  <c r="H93" i="7"/>
  <c r="H105" i="7"/>
  <c r="H117" i="7"/>
  <c r="H129" i="7"/>
  <c r="H141" i="7"/>
  <c r="H153" i="7"/>
  <c r="H165" i="7"/>
  <c r="H177" i="7"/>
  <c r="H189" i="7"/>
  <c r="H201" i="7"/>
  <c r="H213" i="7"/>
  <c r="H225" i="7"/>
  <c r="H237" i="7"/>
  <c r="H249" i="7"/>
  <c r="H261" i="7"/>
  <c r="H273" i="7"/>
  <c r="H285" i="7"/>
  <c r="H297" i="7"/>
  <c r="H309" i="7"/>
  <c r="H321" i="7"/>
  <c r="H333" i="7"/>
  <c r="H345" i="7"/>
  <c r="H357" i="7"/>
  <c r="H369" i="7"/>
  <c r="H381" i="7"/>
  <c r="H393" i="7"/>
  <c r="H405" i="7"/>
  <c r="H417" i="7"/>
  <c r="H429" i="7"/>
  <c r="H441" i="7"/>
  <c r="H453" i="7"/>
  <c r="H465" i="7"/>
  <c r="H477" i="7"/>
  <c r="H489" i="7"/>
  <c r="H501" i="7"/>
  <c r="H513" i="7"/>
  <c r="H525" i="7"/>
  <c r="H537" i="7"/>
  <c r="H549" i="7"/>
  <c r="H561" i="7"/>
  <c r="H573" i="7"/>
  <c r="H585" i="7"/>
  <c r="H597" i="7"/>
  <c r="H609" i="7"/>
  <c r="H621" i="7"/>
  <c r="H633" i="7"/>
  <c r="H645" i="7"/>
  <c r="H657" i="7"/>
  <c r="H669" i="7"/>
  <c r="H681" i="7"/>
  <c r="H693" i="7"/>
  <c r="H705" i="7"/>
  <c r="H717" i="7"/>
  <c r="H729" i="7"/>
  <c r="H741" i="7"/>
  <c r="H753" i="7"/>
  <c r="H765" i="7"/>
  <c r="H777" i="7"/>
  <c r="H789" i="7"/>
  <c r="H801" i="7"/>
  <c r="H813" i="7"/>
  <c r="H10" i="7"/>
  <c r="H22" i="7"/>
  <c r="H34" i="7"/>
  <c r="H46" i="7"/>
  <c r="H58" i="7"/>
  <c r="H70" i="7"/>
  <c r="H82" i="7"/>
  <c r="H94" i="7"/>
  <c r="H106" i="7"/>
  <c r="H118" i="7"/>
  <c r="H130" i="7"/>
  <c r="H142" i="7"/>
  <c r="H154" i="7"/>
  <c r="H166" i="7"/>
  <c r="H178" i="7"/>
  <c r="H190" i="7"/>
  <c r="H202" i="7"/>
  <c r="H214" i="7"/>
  <c r="H226" i="7"/>
  <c r="H238" i="7"/>
  <c r="H250" i="7"/>
  <c r="H262" i="7"/>
  <c r="H274" i="7"/>
  <c r="H286" i="7"/>
  <c r="H298" i="7"/>
  <c r="H310" i="7"/>
  <c r="H322" i="7"/>
  <c r="H334" i="7"/>
  <c r="H346" i="7"/>
  <c r="H358" i="7"/>
  <c r="H370" i="7"/>
  <c r="H382" i="7"/>
  <c r="H394" i="7"/>
  <c r="H406" i="7"/>
  <c r="H418" i="7"/>
  <c r="H430" i="7"/>
  <c r="H442" i="7"/>
  <c r="H454" i="7"/>
  <c r="H466" i="7"/>
  <c r="H478" i="7"/>
  <c r="H490" i="7"/>
  <c r="H502" i="7"/>
  <c r="H514" i="7"/>
  <c r="H526" i="7"/>
  <c r="H538" i="7"/>
  <c r="H550" i="7"/>
  <c r="H562" i="7"/>
  <c r="H574" i="7"/>
  <c r="H586" i="7"/>
  <c r="H598" i="7"/>
  <c r="H610" i="7"/>
  <c r="H622" i="7"/>
  <c r="H634" i="7"/>
  <c r="H646" i="7"/>
  <c r="H658" i="7"/>
  <c r="H670" i="7"/>
  <c r="H682" i="7"/>
  <c r="H694" i="7"/>
  <c r="H706" i="7"/>
  <c r="H718" i="7"/>
  <c r="H730" i="7"/>
  <c r="H742" i="7"/>
  <c r="H754" i="7"/>
  <c r="H766" i="7"/>
  <c r="H778" i="7"/>
  <c r="H790" i="7"/>
  <c r="H802" i="7"/>
  <c r="H11" i="7"/>
  <c r="H12" i="7"/>
  <c r="H24" i="7"/>
  <c r="H36" i="7"/>
  <c r="H48" i="7"/>
  <c r="H60" i="7"/>
  <c r="H72" i="7"/>
  <c r="H84" i="7"/>
  <c r="H96" i="7"/>
  <c r="H108" i="7"/>
  <c r="H120" i="7"/>
  <c r="H132" i="7"/>
  <c r="H144" i="7"/>
  <c r="H156" i="7"/>
  <c r="H168" i="7"/>
  <c r="H180" i="7"/>
  <c r="H192" i="7"/>
  <c r="H204" i="7"/>
  <c r="H216" i="7"/>
  <c r="H228" i="7"/>
  <c r="H240" i="7"/>
  <c r="H252" i="7"/>
  <c r="H264" i="7"/>
  <c r="H276" i="7"/>
  <c r="H288" i="7"/>
  <c r="H300" i="7"/>
  <c r="H312" i="7"/>
  <c r="H324" i="7"/>
  <c r="H336" i="7"/>
  <c r="H348" i="7"/>
  <c r="H360" i="7"/>
  <c r="H372" i="7"/>
  <c r="H384" i="7"/>
  <c r="H396" i="7"/>
  <c r="H408" i="7"/>
  <c r="H420" i="7"/>
  <c r="H432" i="7"/>
  <c r="H444" i="7"/>
  <c r="H456" i="7"/>
  <c r="H468" i="7"/>
  <c r="H480" i="7"/>
  <c r="H492" i="7"/>
  <c r="H504" i="7"/>
  <c r="H516" i="7"/>
  <c r="H528" i="7"/>
  <c r="H540" i="7"/>
  <c r="H552" i="7"/>
  <c r="H564" i="7"/>
  <c r="H576" i="7"/>
  <c r="H588" i="7"/>
  <c r="H600" i="7"/>
  <c r="H612" i="7"/>
  <c r="H624" i="7"/>
  <c r="H636" i="7"/>
  <c r="H648" i="7"/>
  <c r="H660" i="7"/>
  <c r="H672" i="7"/>
  <c r="H684" i="7"/>
  <c r="H696" i="7"/>
  <c r="H708" i="7"/>
  <c r="H720" i="7"/>
  <c r="H13" i="7"/>
  <c r="H8" i="7"/>
  <c r="H61" i="7"/>
  <c r="H109" i="7"/>
  <c r="H157" i="7"/>
  <c r="H205" i="7"/>
  <c r="H253" i="7"/>
  <c r="H301" i="7"/>
  <c r="H349" i="7"/>
  <c r="H397" i="7"/>
  <c r="H445" i="7"/>
  <c r="H493" i="7"/>
  <c r="H541" i="7"/>
  <c r="H589" i="7"/>
  <c r="H637" i="7"/>
  <c r="H685" i="7"/>
  <c r="H732" i="7"/>
  <c r="H768" i="7"/>
  <c r="H804" i="7"/>
  <c r="H828" i="7"/>
  <c r="H850" i="7"/>
  <c r="H872" i="7"/>
  <c r="H889" i="7"/>
  <c r="H911" i="7"/>
  <c r="H933" i="7"/>
  <c r="H949" i="7"/>
  <c r="H966" i="7"/>
  <c r="H982" i="7"/>
  <c r="H996" i="7"/>
  <c r="H1011" i="7"/>
  <c r="H1023" i="7"/>
  <c r="H1035" i="7"/>
  <c r="H1047" i="7"/>
  <c r="H1059" i="7"/>
  <c r="H1071" i="7"/>
  <c r="H1083" i="7"/>
  <c r="H1095" i="7"/>
  <c r="H1107" i="7"/>
  <c r="H1119" i="7"/>
  <c r="H1131" i="7"/>
  <c r="H1143" i="7"/>
  <c r="H1155" i="7"/>
  <c r="H1167" i="7"/>
  <c r="H1179" i="7"/>
  <c r="H1191" i="7"/>
  <c r="H1203" i="7"/>
  <c r="H1215" i="7"/>
  <c r="H1227" i="7"/>
  <c r="H1239" i="7"/>
  <c r="H1251" i="7"/>
  <c r="H1263" i="7"/>
  <c r="H1275" i="7"/>
  <c r="H1287" i="7"/>
  <c r="H1299" i="7"/>
  <c r="H1311" i="7"/>
  <c r="H1323" i="7"/>
  <c r="H1335" i="7"/>
  <c r="H1347" i="7"/>
  <c r="H1359" i="7"/>
  <c r="H1371" i="7"/>
  <c r="H1383" i="7"/>
  <c r="H1395" i="7"/>
  <c r="H1407" i="7"/>
  <c r="H1419" i="7"/>
  <c r="H1431" i="7"/>
  <c r="H1443" i="7"/>
  <c r="H1455" i="7"/>
  <c r="H1467" i="7"/>
  <c r="H1479" i="7"/>
  <c r="H1491" i="7"/>
  <c r="H1503" i="7"/>
  <c r="H1515" i="7"/>
  <c r="H1527" i="7"/>
  <c r="H1539" i="7"/>
  <c r="H1551" i="7"/>
  <c r="H1563" i="7"/>
  <c r="H1575" i="7"/>
  <c r="H1587" i="7"/>
  <c r="H1599" i="7"/>
  <c r="H1611" i="7"/>
  <c r="H1623" i="7"/>
  <c r="H1635" i="7"/>
  <c r="H1647" i="7"/>
  <c r="H1659" i="7"/>
  <c r="H20" i="7"/>
  <c r="H68" i="7"/>
  <c r="H116" i="7"/>
  <c r="H164" i="7"/>
  <c r="H212" i="7"/>
  <c r="H260" i="7"/>
  <c r="H308" i="7"/>
  <c r="H356" i="7"/>
  <c r="H404" i="7"/>
  <c r="H452" i="7"/>
  <c r="H500" i="7"/>
  <c r="H548" i="7"/>
  <c r="H596" i="7"/>
  <c r="H644" i="7"/>
  <c r="H692" i="7"/>
  <c r="H733" i="7"/>
  <c r="H769" i="7"/>
  <c r="H805" i="7"/>
  <c r="H829" i="7"/>
  <c r="H851" i="7"/>
  <c r="H873" i="7"/>
  <c r="H893" i="7"/>
  <c r="H912" i="7"/>
  <c r="H934" i="7"/>
  <c r="H951" i="7"/>
  <c r="H968" i="7"/>
  <c r="H983" i="7"/>
  <c r="H997" i="7"/>
  <c r="H1012" i="7"/>
  <c r="H1024" i="7"/>
  <c r="H1036" i="7"/>
  <c r="H1048" i="7"/>
  <c r="H1060" i="7"/>
  <c r="H1072" i="7"/>
  <c r="H1084" i="7"/>
  <c r="H1096" i="7"/>
  <c r="H1108" i="7"/>
  <c r="H1120" i="7"/>
  <c r="H1132" i="7"/>
  <c r="H1144" i="7"/>
  <c r="H1156" i="7"/>
  <c r="H1168" i="7"/>
  <c r="H1180" i="7"/>
  <c r="H1192" i="7"/>
  <c r="H1204" i="7"/>
  <c r="H1216" i="7"/>
  <c r="H1228" i="7"/>
  <c r="H1240" i="7"/>
  <c r="H1252" i="7"/>
  <c r="H1264" i="7"/>
  <c r="H1276" i="7"/>
  <c r="H1288" i="7"/>
  <c r="H1300" i="7"/>
  <c r="H1312" i="7"/>
  <c r="H1324" i="7"/>
  <c r="H1336" i="7"/>
  <c r="H1348" i="7"/>
  <c r="H1360" i="7"/>
  <c r="H1372" i="7"/>
  <c r="H1384" i="7"/>
  <c r="H1396" i="7"/>
  <c r="H1408" i="7"/>
  <c r="H1420" i="7"/>
  <c r="H1432" i="7"/>
  <c r="H1444" i="7"/>
  <c r="H1456" i="7"/>
  <c r="H1468" i="7"/>
  <c r="H1480" i="7"/>
  <c r="H1492" i="7"/>
  <c r="H1504" i="7"/>
  <c r="H1516" i="7"/>
  <c r="H1528" i="7"/>
  <c r="H1540" i="7"/>
  <c r="H1552" i="7"/>
  <c r="H1564" i="7"/>
  <c r="H1576" i="7"/>
  <c r="H1588" i="7"/>
  <c r="H1600" i="7"/>
  <c r="H1612" i="7"/>
  <c r="H1624" i="7"/>
  <c r="H1636" i="7"/>
  <c r="H1648" i="7"/>
  <c r="H1660" i="7"/>
  <c r="H1672" i="7"/>
  <c r="H1684" i="7"/>
  <c r="H23" i="7"/>
  <c r="H71" i="7"/>
  <c r="H119" i="7"/>
  <c r="H167" i="7"/>
  <c r="H215" i="7"/>
  <c r="H263" i="7"/>
  <c r="H311" i="7"/>
  <c r="H359" i="7"/>
  <c r="H407" i="7"/>
  <c r="H455" i="7"/>
  <c r="H503" i="7"/>
  <c r="H551" i="7"/>
  <c r="H599" i="7"/>
  <c r="H647" i="7"/>
  <c r="H695" i="7"/>
  <c r="H740" i="7"/>
  <c r="H776" i="7"/>
  <c r="H812" i="7"/>
  <c r="H833" i="7"/>
  <c r="H852" i="7"/>
  <c r="H874" i="7"/>
  <c r="H896" i="7"/>
  <c r="H913" i="7"/>
  <c r="H935" i="7"/>
  <c r="H953" i="7"/>
  <c r="H969" i="7"/>
  <c r="H984" i="7"/>
  <c r="H999" i="7"/>
  <c r="H1013" i="7"/>
  <c r="H1025" i="7"/>
  <c r="H1037" i="7"/>
  <c r="H1049" i="7"/>
  <c r="H1061" i="7"/>
  <c r="H1073" i="7"/>
  <c r="H1085" i="7"/>
  <c r="H1097" i="7"/>
  <c r="H1109" i="7"/>
  <c r="H1121" i="7"/>
  <c r="H1133" i="7"/>
  <c r="H1145" i="7"/>
  <c r="H1157" i="7"/>
  <c r="H1169" i="7"/>
  <c r="H1181" i="7"/>
  <c r="H1193" i="7"/>
  <c r="H1205" i="7"/>
  <c r="H1217" i="7"/>
  <c r="H1229" i="7"/>
  <c r="H1241" i="7"/>
  <c r="H1253" i="7"/>
  <c r="H1265" i="7"/>
  <c r="H1277" i="7"/>
  <c r="H1289" i="7"/>
  <c r="H1301" i="7"/>
  <c r="H1313" i="7"/>
  <c r="H1325" i="7"/>
  <c r="H1337" i="7"/>
  <c r="H1349" i="7"/>
  <c r="H1361" i="7"/>
  <c r="H1373" i="7"/>
  <c r="H1385" i="7"/>
  <c r="H1397" i="7"/>
  <c r="H1409" i="7"/>
  <c r="H1421" i="7"/>
  <c r="H1433" i="7"/>
  <c r="H25" i="7"/>
  <c r="H73" i="7"/>
  <c r="H121" i="7"/>
  <c r="H169" i="7"/>
  <c r="H217" i="7"/>
  <c r="H265" i="7"/>
  <c r="H313" i="7"/>
  <c r="H361" i="7"/>
  <c r="H409" i="7"/>
  <c r="H457" i="7"/>
  <c r="H505" i="7"/>
  <c r="H553" i="7"/>
  <c r="H601" i="7"/>
  <c r="H649" i="7"/>
  <c r="H697" i="7"/>
  <c r="H743" i="7"/>
  <c r="H779" i="7"/>
  <c r="H814" i="7"/>
  <c r="H836" i="7"/>
  <c r="H853" i="7"/>
  <c r="H875" i="7"/>
  <c r="H897" i="7"/>
  <c r="H917" i="7"/>
  <c r="H936" i="7"/>
  <c r="H954" i="7"/>
  <c r="H970" i="7"/>
  <c r="H985" i="7"/>
  <c r="H1000" i="7"/>
  <c r="H1014" i="7"/>
  <c r="H1026" i="7"/>
  <c r="H1038" i="7"/>
  <c r="H1050" i="7"/>
  <c r="H1062" i="7"/>
  <c r="H1074" i="7"/>
  <c r="H1086" i="7"/>
  <c r="H1098" i="7"/>
  <c r="H1110" i="7"/>
  <c r="H1122" i="7"/>
  <c r="H1134" i="7"/>
  <c r="H1146" i="7"/>
  <c r="H1158" i="7"/>
  <c r="H1170" i="7"/>
  <c r="H1182" i="7"/>
  <c r="H1194" i="7"/>
  <c r="H1206" i="7"/>
  <c r="H1218" i="7"/>
  <c r="H1230" i="7"/>
  <c r="H1242" i="7"/>
  <c r="H1254" i="7"/>
  <c r="H1266" i="7"/>
  <c r="H1278" i="7"/>
  <c r="H1290" i="7"/>
  <c r="H1302" i="7"/>
  <c r="H1314" i="7"/>
  <c r="H1326" i="7"/>
  <c r="H1338" i="7"/>
  <c r="H1350" i="7"/>
  <c r="H1362" i="7"/>
  <c r="H1374" i="7"/>
  <c r="H1386" i="7"/>
  <c r="H1398" i="7"/>
  <c r="H1410" i="7"/>
  <c r="H1422" i="7"/>
  <c r="H1434" i="7"/>
  <c r="H1446" i="7"/>
  <c r="H1458" i="7"/>
  <c r="H1470" i="7"/>
  <c r="H1482" i="7"/>
  <c r="H1494" i="7"/>
  <c r="H1506" i="7"/>
  <c r="H1518" i="7"/>
  <c r="H1530" i="7"/>
  <c r="H1542" i="7"/>
  <c r="H1554" i="7"/>
  <c r="H1566" i="7"/>
  <c r="H1578" i="7"/>
  <c r="H1590" i="7"/>
  <c r="H1602" i="7"/>
  <c r="H1614" i="7"/>
  <c r="H1626" i="7"/>
  <c r="H1638" i="7"/>
  <c r="H1650" i="7"/>
  <c r="H1662" i="7"/>
  <c r="H1674" i="7"/>
  <c r="H1686" i="7"/>
  <c r="H32" i="7"/>
  <c r="H80" i="7"/>
  <c r="H128" i="7"/>
  <c r="H176" i="7"/>
  <c r="H224" i="7"/>
  <c r="H272" i="7"/>
  <c r="H320" i="7"/>
  <c r="H368" i="7"/>
  <c r="H416" i="7"/>
  <c r="H464" i="7"/>
  <c r="H512" i="7"/>
  <c r="H560" i="7"/>
  <c r="H608" i="7"/>
  <c r="H656" i="7"/>
  <c r="H704" i="7"/>
  <c r="H744" i="7"/>
  <c r="H780" i="7"/>
  <c r="H815" i="7"/>
  <c r="H837" i="7"/>
  <c r="H857" i="7"/>
  <c r="H876" i="7"/>
  <c r="H898" i="7"/>
  <c r="H920" i="7"/>
  <c r="H937" i="7"/>
  <c r="H956" i="7"/>
  <c r="H971" i="7"/>
  <c r="H987" i="7"/>
  <c r="H1001" i="7"/>
  <c r="H1015" i="7"/>
  <c r="H1027" i="7"/>
  <c r="H1039" i="7"/>
  <c r="H1051" i="7"/>
  <c r="H1063" i="7"/>
  <c r="H1075" i="7"/>
  <c r="H1087" i="7"/>
  <c r="H1099" i="7"/>
  <c r="H1111" i="7"/>
  <c r="H1123" i="7"/>
  <c r="H1135" i="7"/>
  <c r="H1147" i="7"/>
  <c r="H1159" i="7"/>
  <c r="H1171" i="7"/>
  <c r="H1183" i="7"/>
  <c r="H1195" i="7"/>
  <c r="H1207" i="7"/>
  <c r="H1219" i="7"/>
  <c r="H1231" i="7"/>
  <c r="H1243" i="7"/>
  <c r="H1255" i="7"/>
  <c r="H1267" i="7"/>
  <c r="H1279" i="7"/>
  <c r="H1291" i="7"/>
  <c r="H1303" i="7"/>
  <c r="H1315" i="7"/>
  <c r="H1327" i="7"/>
  <c r="H1339" i="7"/>
  <c r="H1351" i="7"/>
  <c r="H1363" i="7"/>
  <c r="H1375" i="7"/>
  <c r="H1387" i="7"/>
  <c r="H1399" i="7"/>
  <c r="H1411" i="7"/>
  <c r="H1423" i="7"/>
  <c r="H1435" i="7"/>
  <c r="H1447" i="7"/>
  <c r="H1459" i="7"/>
  <c r="H1471" i="7"/>
  <c r="H1483" i="7"/>
  <c r="H1495" i="7"/>
  <c r="H1507" i="7"/>
  <c r="H1519" i="7"/>
  <c r="H1531" i="7"/>
  <c r="H35" i="7"/>
  <c r="H83" i="7"/>
  <c r="H131" i="7"/>
  <c r="H179" i="7"/>
  <c r="H227" i="7"/>
  <c r="H275" i="7"/>
  <c r="H323" i="7"/>
  <c r="H371" i="7"/>
  <c r="H419" i="7"/>
  <c r="H467" i="7"/>
  <c r="H515" i="7"/>
  <c r="H563" i="7"/>
  <c r="H611" i="7"/>
  <c r="H659" i="7"/>
  <c r="H707" i="7"/>
  <c r="H745" i="7"/>
  <c r="H781" i="7"/>
  <c r="H816" i="7"/>
  <c r="H838" i="7"/>
  <c r="H860" i="7"/>
  <c r="H877" i="7"/>
  <c r="H899" i="7"/>
  <c r="H921" i="7"/>
  <c r="H941" i="7"/>
  <c r="H957" i="7"/>
  <c r="H972" i="7"/>
  <c r="H988" i="7"/>
  <c r="H1002" i="7"/>
  <c r="H1016" i="7"/>
  <c r="H1028" i="7"/>
  <c r="H1040" i="7"/>
  <c r="H1052" i="7"/>
  <c r="H1064" i="7"/>
  <c r="H1076" i="7"/>
  <c r="H1088" i="7"/>
  <c r="H1100" i="7"/>
  <c r="H1112" i="7"/>
  <c r="H1124" i="7"/>
  <c r="H1136" i="7"/>
  <c r="H1148" i="7"/>
  <c r="H1160" i="7"/>
  <c r="H1172" i="7"/>
  <c r="H1184" i="7"/>
  <c r="H1196" i="7"/>
  <c r="H1208" i="7"/>
  <c r="H1220" i="7"/>
  <c r="H1232" i="7"/>
  <c r="H1244" i="7"/>
  <c r="H1256" i="7"/>
  <c r="H1268" i="7"/>
  <c r="H1280" i="7"/>
  <c r="H1292" i="7"/>
  <c r="H1304" i="7"/>
  <c r="H1316" i="7"/>
  <c r="H1328" i="7"/>
  <c r="H1340" i="7"/>
  <c r="H1352" i="7"/>
  <c r="H1364" i="7"/>
  <c r="H1376" i="7"/>
  <c r="H1388" i="7"/>
  <c r="H1400" i="7"/>
  <c r="H1412" i="7"/>
  <c r="H1424" i="7"/>
  <c r="H1436" i="7"/>
  <c r="H1448" i="7"/>
  <c r="H1460" i="7"/>
  <c r="H1472" i="7"/>
  <c r="H1484" i="7"/>
  <c r="H1496" i="7"/>
  <c r="H1508" i="7"/>
  <c r="H1520" i="7"/>
  <c r="H1532" i="7"/>
  <c r="H1544" i="7"/>
  <c r="H1556" i="7"/>
  <c r="H1568" i="7"/>
  <c r="H1580" i="7"/>
  <c r="H1592" i="7"/>
  <c r="H1604" i="7"/>
  <c r="H1616" i="7"/>
  <c r="H1628" i="7"/>
  <c r="H1640" i="7"/>
  <c r="H1652" i="7"/>
  <c r="H1664" i="7"/>
  <c r="H1676" i="7"/>
  <c r="H1688" i="7"/>
  <c r="H37" i="7"/>
  <c r="H85" i="7"/>
  <c r="H133" i="7"/>
  <c r="H181" i="7"/>
  <c r="H229" i="7"/>
  <c r="H277" i="7"/>
  <c r="H325" i="7"/>
  <c r="H373" i="7"/>
  <c r="H421" i="7"/>
  <c r="H469" i="7"/>
  <c r="H517" i="7"/>
  <c r="H565" i="7"/>
  <c r="H613" i="7"/>
  <c r="H661" i="7"/>
  <c r="H709" i="7"/>
  <c r="H752" i="7"/>
  <c r="H788" i="7"/>
  <c r="H817" i="7"/>
  <c r="H839" i="7"/>
  <c r="H861" i="7"/>
  <c r="H881" i="7"/>
  <c r="H900" i="7"/>
  <c r="H922" i="7"/>
  <c r="H942" i="7"/>
  <c r="H958" i="7"/>
  <c r="H973" i="7"/>
  <c r="H989" i="7"/>
  <c r="H1004" i="7"/>
  <c r="H1017" i="7"/>
  <c r="H1029" i="7"/>
  <c r="H1041" i="7"/>
  <c r="H1053" i="7"/>
  <c r="H1065" i="7"/>
  <c r="H1077" i="7"/>
  <c r="H1089" i="7"/>
  <c r="H1101" i="7"/>
  <c r="H1113" i="7"/>
  <c r="H1125" i="7"/>
  <c r="H1137" i="7"/>
  <c r="H1149" i="7"/>
  <c r="H1161" i="7"/>
  <c r="H1173" i="7"/>
  <c r="H1185" i="7"/>
  <c r="H1197" i="7"/>
  <c r="H1209" i="7"/>
  <c r="H1221" i="7"/>
  <c r="H1233" i="7"/>
  <c r="H1245" i="7"/>
  <c r="H1257" i="7"/>
  <c r="H1269" i="7"/>
  <c r="H1281" i="7"/>
  <c r="H1293" i="7"/>
  <c r="H1305" i="7"/>
  <c r="H1317" i="7"/>
  <c r="H1329" i="7"/>
  <c r="H1341" i="7"/>
  <c r="H1353" i="7"/>
  <c r="H1365" i="7"/>
  <c r="H1377" i="7"/>
  <c r="H1389" i="7"/>
  <c r="H1401" i="7"/>
  <c r="H1413" i="7"/>
  <c r="H1425" i="7"/>
  <c r="H1437" i="7"/>
  <c r="H1449" i="7"/>
  <c r="H1461" i="7"/>
  <c r="H1473" i="7"/>
  <c r="H1485" i="7"/>
  <c r="H1497" i="7"/>
  <c r="H1509" i="7"/>
  <c r="H1521" i="7"/>
  <c r="H1533" i="7"/>
  <c r="H1545" i="7"/>
  <c r="H1557" i="7"/>
  <c r="H1569" i="7"/>
  <c r="H1581" i="7"/>
  <c r="H1593" i="7"/>
  <c r="H1605" i="7"/>
  <c r="H1617" i="7"/>
  <c r="H1629" i="7"/>
  <c r="H44" i="7"/>
  <c r="H92" i="7"/>
  <c r="H140" i="7"/>
  <c r="H188" i="7"/>
  <c r="H236" i="7"/>
  <c r="H284" i="7"/>
  <c r="H332" i="7"/>
  <c r="H380" i="7"/>
  <c r="H428" i="7"/>
  <c r="H476" i="7"/>
  <c r="H524" i="7"/>
  <c r="H572" i="7"/>
  <c r="H620" i="7"/>
  <c r="H668" i="7"/>
  <c r="H716" i="7"/>
  <c r="H755" i="7"/>
  <c r="H791" i="7"/>
  <c r="H821" i="7"/>
  <c r="H840" i="7"/>
  <c r="H862" i="7"/>
  <c r="H884" i="7"/>
  <c r="H901" i="7"/>
  <c r="H923" i="7"/>
  <c r="H944" i="7"/>
  <c r="H959" i="7"/>
  <c r="H975" i="7"/>
  <c r="H990" i="7"/>
  <c r="H1005" i="7"/>
  <c r="H1018" i="7"/>
  <c r="H1030" i="7"/>
  <c r="H1042" i="7"/>
  <c r="H1054" i="7"/>
  <c r="H1066" i="7"/>
  <c r="H1078" i="7"/>
  <c r="H1090" i="7"/>
  <c r="H1102" i="7"/>
  <c r="H1114" i="7"/>
  <c r="H1126" i="7"/>
  <c r="H1138" i="7"/>
  <c r="H1150" i="7"/>
  <c r="H1162" i="7"/>
  <c r="H1174" i="7"/>
  <c r="H1186" i="7"/>
  <c r="H1198" i="7"/>
  <c r="H1210" i="7"/>
  <c r="H1222" i="7"/>
  <c r="H1234" i="7"/>
  <c r="H1246" i="7"/>
  <c r="H1258" i="7"/>
  <c r="H1270" i="7"/>
  <c r="H1282" i="7"/>
  <c r="H1294" i="7"/>
  <c r="H1306" i="7"/>
  <c r="H1318" i="7"/>
  <c r="H1330" i="7"/>
  <c r="H1342" i="7"/>
  <c r="H1354" i="7"/>
  <c r="H1366" i="7"/>
  <c r="H1378" i="7"/>
  <c r="H1390" i="7"/>
  <c r="H1402" i="7"/>
  <c r="H1414" i="7"/>
  <c r="H1426" i="7"/>
  <c r="H1438" i="7"/>
  <c r="H1450" i="7"/>
  <c r="H1462" i="7"/>
  <c r="H1474" i="7"/>
  <c r="H1486" i="7"/>
  <c r="H1498" i="7"/>
  <c r="H1510" i="7"/>
  <c r="H1522" i="7"/>
  <c r="H47" i="7"/>
  <c r="H95" i="7"/>
  <c r="H143" i="7"/>
  <c r="H191" i="7"/>
  <c r="H239" i="7"/>
  <c r="H287" i="7"/>
  <c r="H335" i="7"/>
  <c r="H383" i="7"/>
  <c r="H431" i="7"/>
  <c r="H479" i="7"/>
  <c r="H527" i="7"/>
  <c r="H575" i="7"/>
  <c r="H623" i="7"/>
  <c r="H671" i="7"/>
  <c r="H719" i="7"/>
  <c r="H756" i="7"/>
  <c r="H792" i="7"/>
  <c r="H824" i="7"/>
  <c r="H841" i="7"/>
  <c r="H863" i="7"/>
  <c r="H885" i="7"/>
  <c r="H905" i="7"/>
  <c r="H924" i="7"/>
  <c r="H945" i="7"/>
  <c r="H960" i="7"/>
  <c r="H977" i="7"/>
  <c r="H992" i="7"/>
  <c r="H1006" i="7"/>
  <c r="H1019" i="7"/>
  <c r="H1031" i="7"/>
  <c r="H1043" i="7"/>
  <c r="H1055" i="7"/>
  <c r="H1067" i="7"/>
  <c r="H1079" i="7"/>
  <c r="H1091" i="7"/>
  <c r="H1103" i="7"/>
  <c r="H1115" i="7"/>
  <c r="H1127" i="7"/>
  <c r="H1139" i="7"/>
  <c r="H1151" i="7"/>
  <c r="H1163" i="7"/>
  <c r="H1175" i="7"/>
  <c r="H1187" i="7"/>
  <c r="H1199" i="7"/>
  <c r="H1211" i="7"/>
  <c r="H1223" i="7"/>
  <c r="H1235" i="7"/>
  <c r="H1247" i="7"/>
  <c r="H1259" i="7"/>
  <c r="H1271" i="7"/>
  <c r="H1283" i="7"/>
  <c r="H1295" i="7"/>
  <c r="H1307" i="7"/>
  <c r="H1319" i="7"/>
  <c r="H1331" i="7"/>
  <c r="H1343" i="7"/>
  <c r="H1355" i="7"/>
  <c r="H1367" i="7"/>
  <c r="H1379" i="7"/>
  <c r="H1391" i="7"/>
  <c r="H1403" i="7"/>
  <c r="H1415" i="7"/>
  <c r="H1427" i="7"/>
  <c r="H1439" i="7"/>
  <c r="H49" i="7"/>
  <c r="H97" i="7"/>
  <c r="H145" i="7"/>
  <c r="H193" i="7"/>
  <c r="H241" i="7"/>
  <c r="H289" i="7"/>
  <c r="H337" i="7"/>
  <c r="H385" i="7"/>
  <c r="H433" i="7"/>
  <c r="H481" i="7"/>
  <c r="H529" i="7"/>
  <c r="H577" i="7"/>
  <c r="H625" i="7"/>
  <c r="H673" i="7"/>
  <c r="H721" i="7"/>
  <c r="H757" i="7"/>
  <c r="H793" i="7"/>
  <c r="H825" i="7"/>
  <c r="H845" i="7"/>
  <c r="H864" i="7"/>
  <c r="H886" i="7"/>
  <c r="H908" i="7"/>
  <c r="H925" i="7"/>
  <c r="H946" i="7"/>
  <c r="H961" i="7"/>
  <c r="H978" i="7"/>
  <c r="H993" i="7"/>
  <c r="H1007" i="7"/>
  <c r="H1020" i="7"/>
  <c r="H1032" i="7"/>
  <c r="H1044" i="7"/>
  <c r="H1056" i="7"/>
  <c r="H1068" i="7"/>
  <c r="H1080" i="7"/>
  <c r="H1092" i="7"/>
  <c r="H1104" i="7"/>
  <c r="H1116" i="7"/>
  <c r="H1128" i="7"/>
  <c r="H1140" i="7"/>
  <c r="H1152" i="7"/>
  <c r="H2232" i="7"/>
  <c r="H2220" i="7"/>
  <c r="H2208" i="7"/>
  <c r="H2196" i="7"/>
  <c r="H2184" i="7"/>
  <c r="H2172" i="7"/>
  <c r="H2160" i="7"/>
  <c r="H2148" i="7"/>
  <c r="H2136" i="7"/>
  <c r="H2124" i="7"/>
  <c r="H2112" i="7"/>
  <c r="H2100" i="7"/>
  <c r="H2088" i="7"/>
  <c r="H2076" i="7"/>
  <c r="H2064" i="7"/>
  <c r="H2052" i="7"/>
  <c r="H2040" i="7"/>
  <c r="H2028" i="7"/>
  <c r="H2016" i="7"/>
  <c r="H2004" i="7"/>
  <c r="H1992" i="7"/>
  <c r="H1980" i="7"/>
  <c r="H1968" i="7"/>
  <c r="H1956" i="7"/>
  <c r="H1944" i="7"/>
  <c r="H1932" i="7"/>
  <c r="H1920" i="7"/>
  <c r="H1908" i="7"/>
  <c r="H1896" i="7"/>
  <c r="H1884" i="7"/>
  <c r="H1872" i="7"/>
  <c r="H1860" i="7"/>
  <c r="H1848" i="7"/>
  <c r="H1836" i="7"/>
  <c r="H1824" i="7"/>
  <c r="H1812" i="7"/>
  <c r="H1800" i="7"/>
  <c r="H1788" i="7"/>
  <c r="H1776" i="7"/>
  <c r="H1764" i="7"/>
  <c r="H1752" i="7"/>
  <c r="H1740" i="7"/>
  <c r="H1728" i="7"/>
  <c r="H1716" i="7"/>
  <c r="H1704" i="7"/>
  <c r="H1692" i="7"/>
  <c r="H1677" i="7"/>
  <c r="H1658" i="7"/>
  <c r="H1642" i="7"/>
  <c r="H1621" i="7"/>
  <c r="H1601" i="7"/>
  <c r="H1582" i="7"/>
  <c r="H1560" i="7"/>
  <c r="H1538" i="7"/>
  <c r="H1513" i="7"/>
  <c r="H1487" i="7"/>
  <c r="H1454" i="7"/>
  <c r="H1417" i="7"/>
  <c r="H1369" i="7"/>
  <c r="H1321" i="7"/>
  <c r="H1273" i="7"/>
  <c r="H1225" i="7"/>
  <c r="H1177" i="7"/>
  <c r="H1117" i="7"/>
  <c r="H1045" i="7"/>
  <c r="H963" i="7"/>
  <c r="H848" i="7"/>
  <c r="H632" i="7"/>
  <c r="H344" i="7"/>
  <c r="H56" i="7"/>
  <c r="F115" i="7"/>
  <c r="F285" i="7"/>
  <c r="F606" i="7"/>
  <c r="F743" i="7"/>
  <c r="F884" i="7"/>
  <c r="F1030" i="7"/>
  <c r="F1131" i="7"/>
  <c r="F1233" i="7"/>
  <c r="F1360" i="7"/>
  <c r="F1538" i="7"/>
  <c r="F1649" i="7"/>
  <c r="F1743" i="7"/>
  <c r="F1828" i="7"/>
  <c r="F1925" i="7"/>
  <c r="F2022" i="7"/>
  <c r="F2109" i="7"/>
  <c r="F116" i="7"/>
  <c r="F308" i="7"/>
  <c r="F464" i="7"/>
  <c r="F620" i="7"/>
  <c r="F744" i="7"/>
  <c r="F885" i="7"/>
  <c r="F1049" i="7"/>
  <c r="F1150" i="7"/>
  <c r="F1234" i="7"/>
  <c r="F1361" i="7"/>
  <c r="F1463" i="7"/>
  <c r="F1650" i="7"/>
  <c r="F1744" i="7"/>
  <c r="F1839" i="7"/>
  <c r="F1926" i="7"/>
  <c r="F2037" i="7"/>
  <c r="F2182" i="7"/>
  <c r="F154" i="7"/>
  <c r="F311" i="7"/>
  <c r="F465" i="7"/>
  <c r="F641" i="7"/>
  <c r="F778" i="7"/>
  <c r="F886" i="7"/>
  <c r="F1050" i="7"/>
  <c r="F1158" i="7"/>
  <c r="F1252" i="7"/>
  <c r="F1362" i="7"/>
  <c r="F1466" i="7"/>
  <c r="F1562" i="7"/>
  <c r="F1762" i="7"/>
  <c r="F1856" i="7"/>
  <c r="F2225" i="7"/>
  <c r="F1929" i="7"/>
  <c r="F1695" i="7"/>
  <c r="F1492" i="7"/>
  <c r="F1288" i="7"/>
  <c r="F653" i="7"/>
  <c r="F350" i="7"/>
  <c r="F2224" i="7"/>
  <c r="F2081" i="7"/>
  <c r="F1880" i="7"/>
  <c r="F1694" i="7"/>
  <c r="F1491" i="7"/>
  <c r="F1282" i="7"/>
  <c r="F961" i="7"/>
  <c r="F644" i="7"/>
  <c r="F349" i="7"/>
  <c r="F2218" i="7"/>
  <c r="F2069" i="7"/>
  <c r="F1879" i="7"/>
  <c r="F1672" i="7"/>
  <c r="F1483" i="7"/>
  <c r="F1264" i="7"/>
  <c r="F956" i="7"/>
  <c r="F643" i="7"/>
  <c r="F346" i="7"/>
  <c r="F1767" i="7"/>
  <c r="F1580" i="7"/>
  <c r="F1364" i="7"/>
  <c r="F811" i="7"/>
  <c r="F466" i="7"/>
  <c r="F1972" i="7"/>
  <c r="F1766" i="7"/>
  <c r="F1579" i="7"/>
  <c r="F1363" i="7"/>
  <c r="F1078" i="7"/>
  <c r="F782" i="7"/>
  <c r="F2129" i="7"/>
  <c r="F1971" i="7"/>
  <c r="F1763" i="7"/>
  <c r="F1305" i="7"/>
  <c r="F1059" i="7"/>
  <c r="F781" i="7"/>
  <c r="F383" i="7"/>
  <c r="F2226" i="7"/>
  <c r="F2128" i="7"/>
  <c r="F1952" i="7"/>
  <c r="F1696" i="7"/>
  <c r="F1510" i="7"/>
  <c r="F1289" i="7"/>
  <c r="F1052" i="7"/>
  <c r="F679" i="7"/>
  <c r="F382" i="7"/>
  <c r="F2204" i="7"/>
  <c r="F2059" i="7"/>
  <c r="F1878" i="7"/>
  <c r="F1652" i="7"/>
  <c r="F1482" i="7"/>
  <c r="F1186" i="7"/>
  <c r="F955" i="7"/>
  <c r="F642" i="7"/>
  <c r="F200" i="7"/>
  <c r="F2201" i="7"/>
  <c r="F2042" i="7"/>
  <c r="F1858" i="7"/>
  <c r="F1182" i="7"/>
  <c r="F930" i="7"/>
  <c r="F540" i="7"/>
  <c r="F194" i="7"/>
  <c r="F1857" i="7"/>
  <c r="F1599" i="7"/>
  <c r="F1412" i="7"/>
  <c r="F1178" i="7"/>
  <c r="F913" i="7"/>
  <c r="F539" i="7"/>
  <c r="F193" i="7"/>
  <c r="F2154" i="7"/>
  <c r="F2038" i="7"/>
  <c r="F1807" i="7"/>
  <c r="F1598" i="7"/>
  <c r="F1408" i="7"/>
  <c r="F1175" i="7"/>
  <c r="F816" i="7"/>
  <c r="F514" i="7"/>
  <c r="F192" i="7"/>
  <c r="F2132" i="7"/>
  <c r="F1974" i="7"/>
  <c r="F1785" i="7"/>
  <c r="F1583" i="7"/>
  <c r="F1388" i="7"/>
  <c r="F1159" i="7"/>
  <c r="F812" i="7"/>
  <c r="F498" i="7"/>
  <c r="F169" i="7"/>
  <c r="F2175" i="7"/>
  <c r="F2087" i="7"/>
  <c r="F2018" i="7"/>
  <c r="F1924" i="7"/>
  <c r="F1815" i="7"/>
  <c r="F1738" i="7"/>
  <c r="F1648" i="7"/>
  <c r="F1535" i="7"/>
  <c r="F1436" i="7"/>
  <c r="F1339" i="7"/>
  <c r="F1232" i="7"/>
  <c r="F1130" i="7"/>
  <c r="F1018" i="7"/>
  <c r="F883" i="7"/>
  <c r="F722" i="7"/>
  <c r="F572" i="7"/>
  <c r="F462" i="7"/>
  <c r="F284" i="7"/>
  <c r="F92" i="7"/>
  <c r="F2174" i="7"/>
  <c r="F2086" i="7"/>
  <c r="F2013" i="7"/>
  <c r="F1923" i="7"/>
  <c r="F1810" i="7"/>
  <c r="F1713" i="7"/>
  <c r="F1628" i="7"/>
  <c r="F1534" i="7"/>
  <c r="F1435" i="7"/>
  <c r="F1331" i="7"/>
  <c r="F1231" i="7"/>
  <c r="F1109" i="7"/>
  <c r="F986" i="7"/>
  <c r="F882" i="7"/>
  <c r="F721" i="7"/>
  <c r="F571" i="7"/>
  <c r="F428" i="7"/>
  <c r="F274" i="7"/>
  <c r="F82" i="7"/>
  <c r="F2171" i="7"/>
  <c r="F2085" i="7"/>
  <c r="F1995" i="7"/>
  <c r="F1906" i="7"/>
  <c r="F1809" i="7"/>
  <c r="F1712" i="7"/>
  <c r="F1625" i="7"/>
  <c r="F1533" i="7"/>
  <c r="F1419" i="7"/>
  <c r="F1307" i="7"/>
  <c r="F1230" i="7"/>
  <c r="F1108" i="7"/>
  <c r="F985" i="7"/>
  <c r="F851" i="7"/>
  <c r="F714" i="7"/>
  <c r="F570" i="7"/>
  <c r="F397" i="7"/>
  <c r="F270" i="7"/>
  <c r="F81" i="7"/>
  <c r="F2227" i="7"/>
  <c r="F2159" i="7"/>
  <c r="F2084" i="7"/>
  <c r="F1994" i="7"/>
  <c r="F1900" i="7"/>
  <c r="F1808" i="7"/>
  <c r="F1699" i="7"/>
  <c r="F1605" i="7"/>
  <c r="F1532" i="7"/>
  <c r="F1418" i="7"/>
  <c r="F1306" i="7"/>
  <c r="F1207" i="7"/>
  <c r="F1107" i="7"/>
  <c r="F984" i="7"/>
  <c r="F825" i="7"/>
  <c r="F708" i="7"/>
  <c r="F549" i="7"/>
  <c r="F392" i="7"/>
  <c r="F236" i="7"/>
  <c r="F56" i="7"/>
  <c r="F2203" i="7"/>
  <c r="F2156" i="7"/>
  <c r="F2111" i="7"/>
  <c r="F2068" i="7"/>
  <c r="F2015" i="7"/>
  <c r="F1970" i="7"/>
  <c r="F1902" i="7"/>
  <c r="F1855" i="7"/>
  <c r="F1792" i="7"/>
  <c r="F1742" i="7"/>
  <c r="F1691" i="7"/>
  <c r="F1627" i="7"/>
  <c r="F1578" i="7"/>
  <c r="F1514" i="7"/>
  <c r="F1462" i="7"/>
  <c r="F1407" i="7"/>
  <c r="F1338" i="7"/>
  <c r="F1281" i="7"/>
  <c r="F1209" i="7"/>
  <c r="F1154" i="7"/>
  <c r="F1100" i="7"/>
  <c r="F1029" i="7"/>
  <c r="F954" i="7"/>
  <c r="F859" i="7"/>
  <c r="F780" i="7"/>
  <c r="F707" i="7"/>
  <c r="F617" i="7"/>
  <c r="F538" i="7"/>
  <c r="F434" i="7"/>
  <c r="F348" i="7"/>
  <c r="F266" i="7"/>
  <c r="F168" i="7"/>
  <c r="F80" i="7"/>
  <c r="F2202" i="7"/>
  <c r="F2155" i="7"/>
  <c r="F2110" i="7"/>
  <c r="F2067" i="7"/>
  <c r="F2014" i="7"/>
  <c r="F1953" i="7"/>
  <c r="F1901" i="7"/>
  <c r="F1854" i="7"/>
  <c r="F1786" i="7"/>
  <c r="F1739" i="7"/>
  <c r="F1676" i="7"/>
  <c r="F1626" i="7"/>
  <c r="F1577" i="7"/>
  <c r="F1511" i="7"/>
  <c r="F1461" i="7"/>
  <c r="F1389" i="7"/>
  <c r="F1337" i="7"/>
  <c r="F1280" i="7"/>
  <c r="F1208" i="7"/>
  <c r="F1151" i="7"/>
  <c r="F1079" i="7"/>
  <c r="F1024" i="7"/>
  <c r="F953" i="7"/>
  <c r="F852" i="7"/>
  <c r="F779" i="7"/>
  <c r="F680" i="7"/>
  <c r="F610" i="7"/>
  <c r="F537" i="7"/>
  <c r="F429" i="7"/>
  <c r="F347" i="7"/>
  <c r="F237" i="7"/>
  <c r="F158" i="7"/>
  <c r="F3" i="7"/>
  <c r="F15" i="7"/>
  <c r="F27" i="7"/>
  <c r="F39" i="7"/>
  <c r="F51" i="7"/>
  <c r="F63" i="7"/>
  <c r="F75" i="7"/>
  <c r="F87" i="7"/>
  <c r="F99" i="7"/>
  <c r="F111" i="7"/>
  <c r="F123" i="7"/>
  <c r="F135" i="7"/>
  <c r="F147" i="7"/>
  <c r="F159" i="7"/>
  <c r="F171" i="7"/>
  <c r="F183" i="7"/>
  <c r="F195" i="7"/>
  <c r="F207" i="7"/>
  <c r="F219" i="7"/>
  <c r="F231" i="7"/>
  <c r="F243" i="7"/>
  <c r="F255" i="7"/>
  <c r="F267" i="7"/>
  <c r="F279" i="7"/>
  <c r="F291" i="7"/>
  <c r="F303" i="7"/>
  <c r="F315" i="7"/>
  <c r="F327" i="7"/>
  <c r="F339" i="7"/>
  <c r="F351" i="7"/>
  <c r="F363" i="7"/>
  <c r="F375" i="7"/>
  <c r="F387" i="7"/>
  <c r="F399" i="7"/>
  <c r="F411" i="7"/>
  <c r="F423" i="7"/>
  <c r="F435" i="7"/>
  <c r="F447" i="7"/>
  <c r="F459" i="7"/>
  <c r="F471" i="7"/>
  <c r="F483" i="7"/>
  <c r="F495" i="7"/>
  <c r="F507" i="7"/>
  <c r="F519" i="7"/>
  <c r="F531" i="7"/>
  <c r="F543" i="7"/>
  <c r="F555" i="7"/>
  <c r="F567" i="7"/>
  <c r="F579" i="7"/>
  <c r="F591" i="7"/>
  <c r="F603" i="7"/>
  <c r="F615" i="7"/>
  <c r="F627" i="7"/>
  <c r="F639" i="7"/>
  <c r="F651" i="7"/>
  <c r="F663" i="7"/>
  <c r="F675" i="7"/>
  <c r="F687" i="7"/>
  <c r="F699" i="7"/>
  <c r="F711" i="7"/>
  <c r="F723" i="7"/>
  <c r="F735" i="7"/>
  <c r="F747" i="7"/>
  <c r="F759" i="7"/>
  <c r="F771" i="7"/>
  <c r="F783" i="7"/>
  <c r="F795" i="7"/>
  <c r="F807" i="7"/>
  <c r="F819" i="7"/>
  <c r="F831" i="7"/>
  <c r="F843" i="7"/>
  <c r="F855" i="7"/>
  <c r="F867" i="7"/>
  <c r="F879" i="7"/>
  <c r="F891" i="7"/>
  <c r="F903" i="7"/>
  <c r="F915" i="7"/>
  <c r="F927" i="7"/>
  <c r="F939" i="7"/>
  <c r="F951" i="7"/>
  <c r="F963" i="7"/>
  <c r="F975" i="7"/>
  <c r="F987" i="7"/>
  <c r="F999" i="7"/>
  <c r="F1011" i="7"/>
  <c r="F4" i="7"/>
  <c r="F16" i="7"/>
  <c r="F28" i="7"/>
  <c r="F40" i="7"/>
  <c r="F52" i="7"/>
  <c r="F64" i="7"/>
  <c r="F76" i="7"/>
  <c r="F88" i="7"/>
  <c r="F100" i="7"/>
  <c r="F112" i="7"/>
  <c r="F124" i="7"/>
  <c r="F136" i="7"/>
  <c r="F148" i="7"/>
  <c r="F160" i="7"/>
  <c r="F172" i="7"/>
  <c r="F184" i="7"/>
  <c r="F196" i="7"/>
  <c r="F208" i="7"/>
  <c r="F220" i="7"/>
  <c r="F232" i="7"/>
  <c r="F244" i="7"/>
  <c r="F256" i="7"/>
  <c r="F268" i="7"/>
  <c r="F280" i="7"/>
  <c r="F292" i="7"/>
  <c r="F304" i="7"/>
  <c r="F316" i="7"/>
  <c r="F328" i="7"/>
  <c r="F340" i="7"/>
  <c r="F352" i="7"/>
  <c r="F364" i="7"/>
  <c r="F376" i="7"/>
  <c r="F388" i="7"/>
  <c r="F400" i="7"/>
  <c r="F412" i="7"/>
  <c r="F424" i="7"/>
  <c r="F436" i="7"/>
  <c r="F448" i="7"/>
  <c r="F460" i="7"/>
  <c r="F472" i="7"/>
  <c r="F484" i="7"/>
  <c r="F496" i="7"/>
  <c r="F508" i="7"/>
  <c r="F520" i="7"/>
  <c r="F532" i="7"/>
  <c r="F544" i="7"/>
  <c r="F556" i="7"/>
  <c r="F568" i="7"/>
  <c r="F580" i="7"/>
  <c r="F592" i="7"/>
  <c r="F604" i="7"/>
  <c r="F616" i="7"/>
  <c r="F628" i="7"/>
  <c r="F640" i="7"/>
  <c r="F652" i="7"/>
  <c r="F664" i="7"/>
  <c r="F676" i="7"/>
  <c r="F688" i="7"/>
  <c r="F700" i="7"/>
  <c r="F712" i="7"/>
  <c r="F724" i="7"/>
  <c r="F736" i="7"/>
  <c r="F748" i="7"/>
  <c r="F760" i="7"/>
  <c r="F772" i="7"/>
  <c r="F784" i="7"/>
  <c r="F796" i="7"/>
  <c r="F808" i="7"/>
  <c r="F820" i="7"/>
  <c r="F832" i="7"/>
  <c r="F844" i="7"/>
  <c r="F856" i="7"/>
  <c r="F868" i="7"/>
  <c r="F880" i="7"/>
  <c r="F892" i="7"/>
  <c r="F904" i="7"/>
  <c r="F916" i="7"/>
  <c r="F928" i="7"/>
  <c r="F940" i="7"/>
  <c r="F952" i="7"/>
  <c r="F964" i="7"/>
  <c r="F976" i="7"/>
  <c r="F988" i="7"/>
  <c r="F1000" i="7"/>
  <c r="F1012" i="7"/>
  <c r="F5" i="7"/>
  <c r="F17" i="7"/>
  <c r="F29" i="7"/>
  <c r="F41" i="7"/>
  <c r="F53" i="7"/>
  <c r="F65" i="7"/>
  <c r="F77" i="7"/>
  <c r="F89" i="7"/>
  <c r="F101" i="7"/>
  <c r="F113" i="7"/>
  <c r="F125" i="7"/>
  <c r="F137" i="7"/>
  <c r="F149" i="7"/>
  <c r="F161" i="7"/>
  <c r="F173" i="7"/>
  <c r="F185" i="7"/>
  <c r="F197" i="7"/>
  <c r="F209" i="7"/>
  <c r="F221" i="7"/>
  <c r="F233" i="7"/>
  <c r="F245" i="7"/>
  <c r="F257" i="7"/>
  <c r="F269" i="7"/>
  <c r="F281" i="7"/>
  <c r="F293" i="7"/>
  <c r="F305" i="7"/>
  <c r="F317" i="7"/>
  <c r="F329" i="7"/>
  <c r="F341" i="7"/>
  <c r="F353" i="7"/>
  <c r="F365" i="7"/>
  <c r="F377" i="7"/>
  <c r="F389" i="7"/>
  <c r="F401" i="7"/>
  <c r="F413" i="7"/>
  <c r="F425" i="7"/>
  <c r="F437" i="7"/>
  <c r="F449" i="7"/>
  <c r="F461" i="7"/>
  <c r="F473" i="7"/>
  <c r="F485" i="7"/>
  <c r="F497" i="7"/>
  <c r="F509" i="7"/>
  <c r="F6" i="7"/>
  <c r="F21" i="7"/>
  <c r="F36" i="7"/>
  <c r="F54" i="7"/>
  <c r="F69" i="7"/>
  <c r="F84" i="7"/>
  <c r="F102" i="7"/>
  <c r="F117" i="7"/>
  <c r="F132" i="7"/>
  <c r="F150" i="7"/>
  <c r="F165" i="7"/>
  <c r="F180" i="7"/>
  <c r="F198" i="7"/>
  <c r="F213" i="7"/>
  <c r="F228" i="7"/>
  <c r="F246" i="7"/>
  <c r="F261" i="7"/>
  <c r="F276" i="7"/>
  <c r="F294" i="7"/>
  <c r="F309" i="7"/>
  <c r="F324" i="7"/>
  <c r="F342" i="7"/>
  <c r="F357" i="7"/>
  <c r="F372" i="7"/>
  <c r="F390" i="7"/>
  <c r="F405" i="7"/>
  <c r="F420" i="7"/>
  <c r="F438" i="7"/>
  <c r="F453" i="7"/>
  <c r="F468" i="7"/>
  <c r="F486" i="7"/>
  <c r="F501" i="7"/>
  <c r="F516" i="7"/>
  <c r="F530" i="7"/>
  <c r="F546" i="7"/>
  <c r="F560" i="7"/>
  <c r="F574" i="7"/>
  <c r="F588" i="7"/>
  <c r="F602" i="7"/>
  <c r="F618" i="7"/>
  <c r="F632" i="7"/>
  <c r="F646" i="7"/>
  <c r="F660" i="7"/>
  <c r="F674" i="7"/>
  <c r="F690" i="7"/>
  <c r="F704" i="7"/>
  <c r="F718" i="7"/>
  <c r="F732" i="7"/>
  <c r="F746" i="7"/>
  <c r="F762" i="7"/>
  <c r="F776" i="7"/>
  <c r="F790" i="7"/>
  <c r="F804" i="7"/>
  <c r="F818" i="7"/>
  <c r="F834" i="7"/>
  <c r="F848" i="7"/>
  <c r="F862" i="7"/>
  <c r="F876" i="7"/>
  <c r="F890" i="7"/>
  <c r="F906" i="7"/>
  <c r="F920" i="7"/>
  <c r="F934" i="7"/>
  <c r="F948" i="7"/>
  <c r="F962" i="7"/>
  <c r="F978" i="7"/>
  <c r="F992" i="7"/>
  <c r="F1006" i="7"/>
  <c r="F1020" i="7"/>
  <c r="F1032" i="7"/>
  <c r="F1044" i="7"/>
  <c r="F1056" i="7"/>
  <c r="F1068" i="7"/>
  <c r="F1080" i="7"/>
  <c r="F1092" i="7"/>
  <c r="F1104" i="7"/>
  <c r="F1116" i="7"/>
  <c r="F1128" i="7"/>
  <c r="F1140" i="7"/>
  <c r="F1152" i="7"/>
  <c r="F1164" i="7"/>
  <c r="F1176" i="7"/>
  <c r="F1188" i="7"/>
  <c r="F1200" i="7"/>
  <c r="F1212" i="7"/>
  <c r="F1224" i="7"/>
  <c r="F1236" i="7"/>
  <c r="F1248" i="7"/>
  <c r="F1260" i="7"/>
  <c r="F1272" i="7"/>
  <c r="F1284" i="7"/>
  <c r="F1296" i="7"/>
  <c r="F1308" i="7"/>
  <c r="F1320" i="7"/>
  <c r="F1332" i="7"/>
  <c r="F1344" i="7"/>
  <c r="F1356" i="7"/>
  <c r="F1368" i="7"/>
  <c r="F1380" i="7"/>
  <c r="F1392" i="7"/>
  <c r="F1404" i="7"/>
  <c r="F1416" i="7"/>
  <c r="F1428" i="7"/>
  <c r="F1440" i="7"/>
  <c r="F1452" i="7"/>
  <c r="F1464" i="7"/>
  <c r="F1476" i="7"/>
  <c r="F1488" i="7"/>
  <c r="F1500" i="7"/>
  <c r="F1512" i="7"/>
  <c r="F1524" i="7"/>
  <c r="F1536" i="7"/>
  <c r="F1548" i="7"/>
  <c r="F1560" i="7"/>
  <c r="F1572" i="7"/>
  <c r="F1584" i="7"/>
  <c r="F1596" i="7"/>
  <c r="F1608" i="7"/>
  <c r="F1620" i="7"/>
  <c r="F1632" i="7"/>
  <c r="F1644" i="7"/>
  <c r="F1656" i="7"/>
  <c r="F1668" i="7"/>
  <c r="F1680" i="7"/>
  <c r="F1692" i="7"/>
  <c r="F1704" i="7"/>
  <c r="F1716" i="7"/>
  <c r="F1728" i="7"/>
  <c r="F1740" i="7"/>
  <c r="F1752" i="7"/>
  <c r="F1764" i="7"/>
  <c r="F1776" i="7"/>
  <c r="F1788" i="7"/>
  <c r="F1800" i="7"/>
  <c r="F1812" i="7"/>
  <c r="F1824" i="7"/>
  <c r="F1836" i="7"/>
  <c r="F1848" i="7"/>
  <c r="F1860" i="7"/>
  <c r="F1872" i="7"/>
  <c r="F1884" i="7"/>
  <c r="F1896" i="7"/>
  <c r="F1908" i="7"/>
  <c r="F1920" i="7"/>
  <c r="F1932" i="7"/>
  <c r="F1944" i="7"/>
  <c r="F1956" i="7"/>
  <c r="F1968" i="7"/>
  <c r="F1980" i="7"/>
  <c r="F1992" i="7"/>
  <c r="F2004" i="7"/>
  <c r="F2016" i="7"/>
  <c r="F2028" i="7"/>
  <c r="F2040" i="7"/>
  <c r="F2052" i="7"/>
  <c r="F2064" i="7"/>
  <c r="F2076" i="7"/>
  <c r="F2088" i="7"/>
  <c r="F2100" i="7"/>
  <c r="F2112" i="7"/>
  <c r="F2124" i="7"/>
  <c r="F2136" i="7"/>
  <c r="F2148" i="7"/>
  <c r="F2160" i="7"/>
  <c r="F2172" i="7"/>
  <c r="F2184" i="7"/>
  <c r="F2196" i="7"/>
  <c r="F2208" i="7"/>
  <c r="F2220" i="7"/>
  <c r="F2232" i="7"/>
  <c r="F7" i="7"/>
  <c r="F22" i="7"/>
  <c r="F37" i="7"/>
  <c r="F55" i="7"/>
  <c r="F70" i="7"/>
  <c r="F85" i="7"/>
  <c r="F103" i="7"/>
  <c r="F118" i="7"/>
  <c r="F133" i="7"/>
  <c r="F151" i="7"/>
  <c r="F166" i="7"/>
  <c r="F181" i="7"/>
  <c r="F199" i="7"/>
  <c r="F214" i="7"/>
  <c r="F229" i="7"/>
  <c r="F247" i="7"/>
  <c r="F262" i="7"/>
  <c r="F277" i="7"/>
  <c r="F295" i="7"/>
  <c r="F310" i="7"/>
  <c r="F325" i="7"/>
  <c r="F343" i="7"/>
  <c r="F358" i="7"/>
  <c r="F373" i="7"/>
  <c r="F391" i="7"/>
  <c r="F406" i="7"/>
  <c r="F421" i="7"/>
  <c r="F439" i="7"/>
  <c r="F454" i="7"/>
  <c r="F469" i="7"/>
  <c r="F487" i="7"/>
  <c r="F502" i="7"/>
  <c r="F517" i="7"/>
  <c r="F533" i="7"/>
  <c r="F547" i="7"/>
  <c r="F561" i="7"/>
  <c r="F575" i="7"/>
  <c r="F589" i="7"/>
  <c r="F605" i="7"/>
  <c r="F619" i="7"/>
  <c r="F633" i="7"/>
  <c r="F647" i="7"/>
  <c r="F661" i="7"/>
  <c r="F677" i="7"/>
  <c r="F691" i="7"/>
  <c r="F705" i="7"/>
  <c r="F719" i="7"/>
  <c r="F733" i="7"/>
  <c r="F749" i="7"/>
  <c r="F763" i="7"/>
  <c r="F777" i="7"/>
  <c r="F791" i="7"/>
  <c r="F805" i="7"/>
  <c r="F821" i="7"/>
  <c r="F835" i="7"/>
  <c r="F849" i="7"/>
  <c r="F863" i="7"/>
  <c r="F877" i="7"/>
  <c r="F893" i="7"/>
  <c r="F907" i="7"/>
  <c r="F921" i="7"/>
  <c r="F935" i="7"/>
  <c r="F949" i="7"/>
  <c r="F965" i="7"/>
  <c r="F979" i="7"/>
  <c r="F993" i="7"/>
  <c r="F1007" i="7"/>
  <c r="F1021" i="7"/>
  <c r="F1033" i="7"/>
  <c r="F1045" i="7"/>
  <c r="F1057" i="7"/>
  <c r="F1069" i="7"/>
  <c r="F1081" i="7"/>
  <c r="F1093" i="7"/>
  <c r="F1105" i="7"/>
  <c r="F1117" i="7"/>
  <c r="F1129" i="7"/>
  <c r="F1141" i="7"/>
  <c r="F1153" i="7"/>
  <c r="F1165" i="7"/>
  <c r="F1177" i="7"/>
  <c r="F1189" i="7"/>
  <c r="F1201" i="7"/>
  <c r="F1213" i="7"/>
  <c r="F1225" i="7"/>
  <c r="F1237" i="7"/>
  <c r="F1249" i="7"/>
  <c r="F1261" i="7"/>
  <c r="F1273" i="7"/>
  <c r="F1285" i="7"/>
  <c r="F1297" i="7"/>
  <c r="F1309" i="7"/>
  <c r="F1321" i="7"/>
  <c r="F1333" i="7"/>
  <c r="F1345" i="7"/>
  <c r="F1357" i="7"/>
  <c r="F1369" i="7"/>
  <c r="F1381" i="7"/>
  <c r="F1393" i="7"/>
  <c r="F1405" i="7"/>
  <c r="F1417" i="7"/>
  <c r="F1429" i="7"/>
  <c r="F1441" i="7"/>
  <c r="F1453" i="7"/>
  <c r="F1465" i="7"/>
  <c r="F1477" i="7"/>
  <c r="F1489" i="7"/>
  <c r="F1501" i="7"/>
  <c r="F1513" i="7"/>
  <c r="F1525" i="7"/>
  <c r="F1537" i="7"/>
  <c r="F1549" i="7"/>
  <c r="F1561" i="7"/>
  <c r="F1573" i="7"/>
  <c r="F1585" i="7"/>
  <c r="F1597" i="7"/>
  <c r="F1609" i="7"/>
  <c r="F1621" i="7"/>
  <c r="F1633" i="7"/>
  <c r="F1645" i="7"/>
  <c r="F1657" i="7"/>
  <c r="F1669" i="7"/>
  <c r="F1681" i="7"/>
  <c r="F1693" i="7"/>
  <c r="F1705" i="7"/>
  <c r="F1717" i="7"/>
  <c r="F1729" i="7"/>
  <c r="F1741" i="7"/>
  <c r="F1753" i="7"/>
  <c r="F1765" i="7"/>
  <c r="F1777" i="7"/>
  <c r="F1789" i="7"/>
  <c r="F1801" i="7"/>
  <c r="F1813" i="7"/>
  <c r="F1825" i="7"/>
  <c r="F1837" i="7"/>
  <c r="F1849" i="7"/>
  <c r="F1861" i="7"/>
  <c r="F1873" i="7"/>
  <c r="F1885" i="7"/>
  <c r="F1897" i="7"/>
  <c r="F1909" i="7"/>
  <c r="F1921" i="7"/>
  <c r="F1933" i="7"/>
  <c r="F1945" i="7"/>
  <c r="F1957" i="7"/>
  <c r="F1969" i="7"/>
  <c r="F1981" i="7"/>
  <c r="F1993" i="7"/>
  <c r="F2005" i="7"/>
  <c r="F2017" i="7"/>
  <c r="F2029" i="7"/>
  <c r="F2041" i="7"/>
  <c r="F2053" i="7"/>
  <c r="F2065" i="7"/>
  <c r="F2077" i="7"/>
  <c r="F2089" i="7"/>
  <c r="F2101" i="7"/>
  <c r="F2113" i="7"/>
  <c r="F2125" i="7"/>
  <c r="F2137" i="7"/>
  <c r="F2149" i="7"/>
  <c r="F2161" i="7"/>
  <c r="F2173" i="7"/>
  <c r="F2185" i="7"/>
  <c r="F2197" i="7"/>
  <c r="F2209" i="7"/>
  <c r="F2221" i="7"/>
  <c r="F2233" i="7"/>
  <c r="F8" i="7"/>
  <c r="F9" i="7"/>
  <c r="F26" i="7"/>
  <c r="F46" i="7"/>
  <c r="F66" i="7"/>
  <c r="F83" i="7"/>
  <c r="F105" i="7"/>
  <c r="F122" i="7"/>
  <c r="F142" i="7"/>
  <c r="F162" i="7"/>
  <c r="F179" i="7"/>
  <c r="F201" i="7"/>
  <c r="F218" i="7"/>
  <c r="F238" i="7"/>
  <c r="F258" i="7"/>
  <c r="F275" i="7"/>
  <c r="F297" i="7"/>
  <c r="F314" i="7"/>
  <c r="F334" i="7"/>
  <c r="F354" i="7"/>
  <c r="F371" i="7"/>
  <c r="F393" i="7"/>
  <c r="F410" i="7"/>
  <c r="F430" i="7"/>
  <c r="F450" i="7"/>
  <c r="F467" i="7"/>
  <c r="F489" i="7"/>
  <c r="F506" i="7"/>
  <c r="F525" i="7"/>
  <c r="F541" i="7"/>
  <c r="F559" i="7"/>
  <c r="F577" i="7"/>
  <c r="F595" i="7"/>
  <c r="F611" i="7"/>
  <c r="F629" i="7"/>
  <c r="F645" i="7"/>
  <c r="F665" i="7"/>
  <c r="F681" i="7"/>
  <c r="F697" i="7"/>
  <c r="F715" i="7"/>
  <c r="F731" i="7"/>
  <c r="F751" i="7"/>
  <c r="F767" i="7"/>
  <c r="F785" i="7"/>
  <c r="F801" i="7"/>
  <c r="F817" i="7"/>
  <c r="F837" i="7"/>
  <c r="F853" i="7"/>
  <c r="F871" i="7"/>
  <c r="F887" i="7"/>
  <c r="F905" i="7"/>
  <c r="F923" i="7"/>
  <c r="F941" i="7"/>
  <c r="F957" i="7"/>
  <c r="F973" i="7"/>
  <c r="F991" i="7"/>
  <c r="F1009" i="7"/>
  <c r="F1025" i="7"/>
  <c r="F1039" i="7"/>
  <c r="F1053" i="7"/>
  <c r="F1067" i="7"/>
  <c r="F1083" i="7"/>
  <c r="F1097" i="7"/>
  <c r="F1111" i="7"/>
  <c r="F1125" i="7"/>
  <c r="F1139" i="7"/>
  <c r="F1155" i="7"/>
  <c r="F1169" i="7"/>
  <c r="F1183" i="7"/>
  <c r="F1197" i="7"/>
  <c r="F1211" i="7"/>
  <c r="F1227" i="7"/>
  <c r="F1241" i="7"/>
  <c r="F1255" i="7"/>
  <c r="F1269" i="7"/>
  <c r="F1283" i="7"/>
  <c r="F1299" i="7"/>
  <c r="F1313" i="7"/>
  <c r="F1327" i="7"/>
  <c r="F1341" i="7"/>
  <c r="F1355" i="7"/>
  <c r="F1371" i="7"/>
  <c r="F1385" i="7"/>
  <c r="F1399" i="7"/>
  <c r="F1413" i="7"/>
  <c r="F1427" i="7"/>
  <c r="F1443" i="7"/>
  <c r="F1457" i="7"/>
  <c r="F1471" i="7"/>
  <c r="F1485" i="7"/>
  <c r="F1499" i="7"/>
  <c r="F1515" i="7"/>
  <c r="F1529" i="7"/>
  <c r="F1543" i="7"/>
  <c r="F1557" i="7"/>
  <c r="F1571" i="7"/>
  <c r="F1587" i="7"/>
  <c r="F1601" i="7"/>
  <c r="F1615" i="7"/>
  <c r="F1629" i="7"/>
  <c r="F1643" i="7"/>
  <c r="F1659" i="7"/>
  <c r="F1673" i="7"/>
  <c r="F1687" i="7"/>
  <c r="F1701" i="7"/>
  <c r="F1715" i="7"/>
  <c r="F1731" i="7"/>
  <c r="F1745" i="7"/>
  <c r="F1759" i="7"/>
  <c r="F1773" i="7"/>
  <c r="F1787" i="7"/>
  <c r="F1803" i="7"/>
  <c r="F1817" i="7"/>
  <c r="F1831" i="7"/>
  <c r="F1845" i="7"/>
  <c r="F1859" i="7"/>
  <c r="F1875" i="7"/>
  <c r="F1889" i="7"/>
  <c r="F1903" i="7"/>
  <c r="F1917" i="7"/>
  <c r="F1931" i="7"/>
  <c r="F1947" i="7"/>
  <c r="F1961" i="7"/>
  <c r="F1975" i="7"/>
  <c r="F1989" i="7"/>
  <c r="F2003" i="7"/>
  <c r="F2019" i="7"/>
  <c r="F2033" i="7"/>
  <c r="F2047" i="7"/>
  <c r="F2061" i="7"/>
  <c r="F2075" i="7"/>
  <c r="F2091" i="7"/>
  <c r="F2105" i="7"/>
  <c r="F2119" i="7"/>
  <c r="F2133" i="7"/>
  <c r="F2147" i="7"/>
  <c r="F2163" i="7"/>
  <c r="F2177" i="7"/>
  <c r="F2191" i="7"/>
  <c r="F2205" i="7"/>
  <c r="F2219" i="7"/>
  <c r="F2235" i="7"/>
  <c r="F10" i="7"/>
  <c r="F30" i="7"/>
  <c r="F47" i="7"/>
  <c r="F67" i="7"/>
  <c r="F86" i="7"/>
  <c r="F106" i="7"/>
  <c r="F126" i="7"/>
  <c r="F143" i="7"/>
  <c r="F163" i="7"/>
  <c r="F182" i="7"/>
  <c r="F202" i="7"/>
  <c r="F222" i="7"/>
  <c r="F239" i="7"/>
  <c r="F259" i="7"/>
  <c r="F278" i="7"/>
  <c r="F298" i="7"/>
  <c r="F318" i="7"/>
  <c r="F335" i="7"/>
  <c r="F355" i="7"/>
  <c r="F374" i="7"/>
  <c r="F394" i="7"/>
  <c r="F414" i="7"/>
  <c r="F431" i="7"/>
  <c r="F451" i="7"/>
  <c r="F470" i="7"/>
  <c r="F490" i="7"/>
  <c r="F510" i="7"/>
  <c r="F526" i="7"/>
  <c r="F542" i="7"/>
  <c r="F562" i="7"/>
  <c r="F578" i="7"/>
  <c r="F596" i="7"/>
  <c r="F612" i="7"/>
  <c r="F630" i="7"/>
  <c r="F648" i="7"/>
  <c r="F666" i="7"/>
  <c r="F682" i="7"/>
  <c r="F698" i="7"/>
  <c r="F716" i="7"/>
  <c r="F734" i="7"/>
  <c r="F752" i="7"/>
  <c r="F768" i="7"/>
  <c r="F786" i="7"/>
  <c r="F802" i="7"/>
  <c r="F822" i="7"/>
  <c r="F838" i="7"/>
  <c r="F854" i="7"/>
  <c r="F872" i="7"/>
  <c r="F888" i="7"/>
  <c r="F908" i="7"/>
  <c r="F924" i="7"/>
  <c r="F942" i="7"/>
  <c r="F958" i="7"/>
  <c r="F974" i="7"/>
  <c r="F994" i="7"/>
  <c r="F1010" i="7"/>
  <c r="F1026" i="7"/>
  <c r="F1040" i="7"/>
  <c r="F1054" i="7"/>
  <c r="F1070" i="7"/>
  <c r="F1084" i="7"/>
  <c r="F1098" i="7"/>
  <c r="F1112" i="7"/>
  <c r="F1126" i="7"/>
  <c r="F1142" i="7"/>
  <c r="F1156" i="7"/>
  <c r="F1170" i="7"/>
  <c r="F1184" i="7"/>
  <c r="F1198" i="7"/>
  <c r="F1214" i="7"/>
  <c r="F1228" i="7"/>
  <c r="F1242" i="7"/>
  <c r="F1256" i="7"/>
  <c r="F1270" i="7"/>
  <c r="F1286" i="7"/>
  <c r="F1300" i="7"/>
  <c r="F1314" i="7"/>
  <c r="F1328" i="7"/>
  <c r="F1342" i="7"/>
  <c r="F1358" i="7"/>
  <c r="F1372" i="7"/>
  <c r="F1386" i="7"/>
  <c r="F1400" i="7"/>
  <c r="F1414" i="7"/>
  <c r="F1430" i="7"/>
  <c r="F1444" i="7"/>
  <c r="F1458" i="7"/>
  <c r="F1472" i="7"/>
  <c r="F1486" i="7"/>
  <c r="F1502" i="7"/>
  <c r="F1516" i="7"/>
  <c r="F1530" i="7"/>
  <c r="F1544" i="7"/>
  <c r="F1558" i="7"/>
  <c r="F1574" i="7"/>
  <c r="F1588" i="7"/>
  <c r="F1602" i="7"/>
  <c r="F1616" i="7"/>
  <c r="F1630" i="7"/>
  <c r="F1646" i="7"/>
  <c r="F1660" i="7"/>
  <c r="F1674" i="7"/>
  <c r="F1688" i="7"/>
  <c r="F1702" i="7"/>
  <c r="F1718" i="7"/>
  <c r="F1732" i="7"/>
  <c r="F1746" i="7"/>
  <c r="F1760" i="7"/>
  <c r="F1774" i="7"/>
  <c r="F1790" i="7"/>
  <c r="F1804" i="7"/>
  <c r="F1818" i="7"/>
  <c r="F1832" i="7"/>
  <c r="F1846" i="7"/>
  <c r="F1862" i="7"/>
  <c r="F1876" i="7"/>
  <c r="F1890" i="7"/>
  <c r="F1904" i="7"/>
  <c r="F1918" i="7"/>
  <c r="F1934" i="7"/>
  <c r="F1948" i="7"/>
  <c r="F1962" i="7"/>
  <c r="F1976" i="7"/>
  <c r="F1990" i="7"/>
  <c r="F2006" i="7"/>
  <c r="F2020" i="7"/>
  <c r="F2034" i="7"/>
  <c r="F2048" i="7"/>
  <c r="F2062" i="7"/>
  <c r="F2078" i="7"/>
  <c r="F2092" i="7"/>
  <c r="F2106" i="7"/>
  <c r="F2120" i="7"/>
  <c r="F2134" i="7"/>
  <c r="F2150" i="7"/>
  <c r="F2164" i="7"/>
  <c r="F2178" i="7"/>
  <c r="F2192" i="7"/>
  <c r="F2206" i="7"/>
  <c r="F2222" i="7"/>
  <c r="F2236" i="7"/>
  <c r="F11" i="7"/>
  <c r="F31" i="7"/>
  <c r="F48" i="7"/>
  <c r="F68" i="7"/>
  <c r="F90" i="7"/>
  <c r="F107" i="7"/>
  <c r="F127" i="7"/>
  <c r="F144" i="7"/>
  <c r="F164" i="7"/>
  <c r="F186" i="7"/>
  <c r="F203" i="7"/>
  <c r="F223" i="7"/>
  <c r="F240" i="7"/>
  <c r="F260" i="7"/>
  <c r="F282" i="7"/>
  <c r="F299" i="7"/>
  <c r="F319" i="7"/>
  <c r="F336" i="7"/>
  <c r="F356" i="7"/>
  <c r="F378" i="7"/>
  <c r="F395" i="7"/>
  <c r="F415" i="7"/>
  <c r="F432" i="7"/>
  <c r="F452" i="7"/>
  <c r="F474" i="7"/>
  <c r="F491" i="7"/>
  <c r="F511" i="7"/>
  <c r="F527" i="7"/>
  <c r="F545" i="7"/>
  <c r="F563" i="7"/>
  <c r="F581" i="7"/>
  <c r="F597" i="7"/>
  <c r="F613" i="7"/>
  <c r="F631" i="7"/>
  <c r="F649" i="7"/>
  <c r="F667" i="7"/>
  <c r="F683" i="7"/>
  <c r="F701" i="7"/>
  <c r="F717" i="7"/>
  <c r="F737" i="7"/>
  <c r="F753" i="7"/>
  <c r="F769" i="7"/>
  <c r="F787" i="7"/>
  <c r="F803" i="7"/>
  <c r="F823" i="7"/>
  <c r="F839" i="7"/>
  <c r="F857" i="7"/>
  <c r="F873" i="7"/>
  <c r="F889" i="7"/>
  <c r="F909" i="7"/>
  <c r="F925" i="7"/>
  <c r="F943" i="7"/>
  <c r="F959" i="7"/>
  <c r="F977" i="7"/>
  <c r="F995" i="7"/>
  <c r="F1013" i="7"/>
  <c r="F1027" i="7"/>
  <c r="F1041" i="7"/>
  <c r="F1055" i="7"/>
  <c r="F1071" i="7"/>
  <c r="F1085" i="7"/>
  <c r="F1099" i="7"/>
  <c r="F1113" i="7"/>
  <c r="F1127" i="7"/>
  <c r="F1143" i="7"/>
  <c r="F1157" i="7"/>
  <c r="F1171" i="7"/>
  <c r="F1185" i="7"/>
  <c r="F1199" i="7"/>
  <c r="F1215" i="7"/>
  <c r="F1229" i="7"/>
  <c r="F1243" i="7"/>
  <c r="F1257" i="7"/>
  <c r="F1271" i="7"/>
  <c r="F1287" i="7"/>
  <c r="F1301" i="7"/>
  <c r="F1315" i="7"/>
  <c r="F1329" i="7"/>
  <c r="F1343" i="7"/>
  <c r="F1359" i="7"/>
  <c r="F1373" i="7"/>
  <c r="F1387" i="7"/>
  <c r="F1401" i="7"/>
  <c r="F1415" i="7"/>
  <c r="F1431" i="7"/>
  <c r="F1445" i="7"/>
  <c r="F1459" i="7"/>
  <c r="F1473" i="7"/>
  <c r="F1487" i="7"/>
  <c r="F1503" i="7"/>
  <c r="F1517" i="7"/>
  <c r="F1531" i="7"/>
  <c r="F1545" i="7"/>
  <c r="F1559" i="7"/>
  <c r="F1575" i="7"/>
  <c r="F1589" i="7"/>
  <c r="F1603" i="7"/>
  <c r="F1617" i="7"/>
  <c r="F1631" i="7"/>
  <c r="F1647" i="7"/>
  <c r="F1661" i="7"/>
  <c r="F1675" i="7"/>
  <c r="F1689" i="7"/>
  <c r="F1703" i="7"/>
  <c r="F1719" i="7"/>
  <c r="F1733" i="7"/>
  <c r="F1747" i="7"/>
  <c r="F1761" i="7"/>
  <c r="F1775" i="7"/>
  <c r="F1791" i="7"/>
  <c r="F1805" i="7"/>
  <c r="F1819" i="7"/>
  <c r="F1833" i="7"/>
  <c r="F1847" i="7"/>
  <c r="F1863" i="7"/>
  <c r="F1877" i="7"/>
  <c r="F1891" i="7"/>
  <c r="F1905" i="7"/>
  <c r="F1919" i="7"/>
  <c r="F1935" i="7"/>
  <c r="F1949" i="7"/>
  <c r="F1963" i="7"/>
  <c r="F1977" i="7"/>
  <c r="F1991" i="7"/>
  <c r="F2007" i="7"/>
  <c r="F2021" i="7"/>
  <c r="F2035" i="7"/>
  <c r="F2049" i="7"/>
  <c r="F2063" i="7"/>
  <c r="F2079" i="7"/>
  <c r="F2093" i="7"/>
  <c r="F2107" i="7"/>
  <c r="F2121" i="7"/>
  <c r="F2135" i="7"/>
  <c r="F2151" i="7"/>
  <c r="F2165" i="7"/>
  <c r="F2179" i="7"/>
  <c r="F2193" i="7"/>
  <c r="F2207" i="7"/>
  <c r="F2223" i="7"/>
  <c r="F2237" i="7"/>
  <c r="F12" i="7"/>
  <c r="F32" i="7"/>
  <c r="F49" i="7"/>
  <c r="F71" i="7"/>
  <c r="F91" i="7"/>
  <c r="F108" i="7"/>
  <c r="F128" i="7"/>
  <c r="F145" i="7"/>
  <c r="F167" i="7"/>
  <c r="F187" i="7"/>
  <c r="F204" i="7"/>
  <c r="F224" i="7"/>
  <c r="F241" i="7"/>
  <c r="F263" i="7"/>
  <c r="F283" i="7"/>
  <c r="F300" i="7"/>
  <c r="F320" i="7"/>
  <c r="F337" i="7"/>
  <c r="F359" i="7"/>
  <c r="F379" i="7"/>
  <c r="F396" i="7"/>
  <c r="F416" i="7"/>
  <c r="F433" i="7"/>
  <c r="F455" i="7"/>
  <c r="F475" i="7"/>
  <c r="F492" i="7"/>
  <c r="F512" i="7"/>
  <c r="F528" i="7"/>
  <c r="F548" i="7"/>
  <c r="F564" i="7"/>
  <c r="F582" i="7"/>
  <c r="F598" i="7"/>
  <c r="F614" i="7"/>
  <c r="F634" i="7"/>
  <c r="F650" i="7"/>
  <c r="F668" i="7"/>
  <c r="F684" i="7"/>
  <c r="F702" i="7"/>
  <c r="F720" i="7"/>
  <c r="F738" i="7"/>
  <c r="F754" i="7"/>
  <c r="F770" i="7"/>
  <c r="F788" i="7"/>
  <c r="F806" i="7"/>
  <c r="F824" i="7"/>
  <c r="F840" i="7"/>
  <c r="F858" i="7"/>
  <c r="F874" i="7"/>
  <c r="F894" i="7"/>
  <c r="F910" i="7"/>
  <c r="F926" i="7"/>
  <c r="F944" i="7"/>
  <c r="F960" i="7"/>
  <c r="F980" i="7"/>
  <c r="F996" i="7"/>
  <c r="F1014" i="7"/>
  <c r="F1028" i="7"/>
  <c r="F1042" i="7"/>
  <c r="F1058" i="7"/>
  <c r="F13" i="7"/>
  <c r="F42" i="7"/>
  <c r="F72" i="7"/>
  <c r="F96" i="7"/>
  <c r="F129" i="7"/>
  <c r="F155" i="7"/>
  <c r="F188" i="7"/>
  <c r="F212" i="7"/>
  <c r="F242" i="7"/>
  <c r="F271" i="7"/>
  <c r="F301" i="7"/>
  <c r="F330" i="7"/>
  <c r="F360" i="7"/>
  <c r="F384" i="7"/>
  <c r="F417" i="7"/>
  <c r="F443" i="7"/>
  <c r="F476" i="7"/>
  <c r="F500" i="7"/>
  <c r="F529" i="7"/>
  <c r="F553" i="7"/>
  <c r="F583" i="7"/>
  <c r="F607" i="7"/>
  <c r="F635" i="7"/>
  <c r="F657" i="7"/>
  <c r="F685" i="7"/>
  <c r="F709" i="7"/>
  <c r="F739" i="7"/>
  <c r="F761" i="7"/>
  <c r="F789" i="7"/>
  <c r="F813" i="7"/>
  <c r="F841" i="7"/>
  <c r="F865" i="7"/>
  <c r="F895" i="7"/>
  <c r="F917" i="7"/>
  <c r="F945" i="7"/>
  <c r="F969" i="7"/>
  <c r="F997" i="7"/>
  <c r="F1019" i="7"/>
  <c r="F1043" i="7"/>
  <c r="F1063" i="7"/>
  <c r="F1082" i="7"/>
  <c r="F1102" i="7"/>
  <c r="F1121" i="7"/>
  <c r="F1138" i="7"/>
  <c r="F1160" i="7"/>
  <c r="F1179" i="7"/>
  <c r="F1196" i="7"/>
  <c r="F1218" i="7"/>
  <c r="F1235" i="7"/>
  <c r="F1254" i="7"/>
  <c r="F1276" i="7"/>
  <c r="F1293" i="7"/>
  <c r="F1312" i="7"/>
  <c r="F1334" i="7"/>
  <c r="F1351" i="7"/>
  <c r="F1370" i="7"/>
  <c r="F1390" i="7"/>
  <c r="F1409" i="7"/>
  <c r="F1426" i="7"/>
  <c r="F1448" i="7"/>
  <c r="F1467" i="7"/>
  <c r="F1484" i="7"/>
  <c r="F1506" i="7"/>
  <c r="F1523" i="7"/>
  <c r="F1542" i="7"/>
  <c r="F1564" i="7"/>
  <c r="F1581" i="7"/>
  <c r="F1600" i="7"/>
  <c r="F1622" i="7"/>
  <c r="F1639" i="7"/>
  <c r="F1658" i="7"/>
  <c r="F1678" i="7"/>
  <c r="F1697" i="7"/>
  <c r="F1714" i="7"/>
  <c r="F1736" i="7"/>
  <c r="F1755" i="7"/>
  <c r="F1772" i="7"/>
  <c r="F1794" i="7"/>
  <c r="F1811" i="7"/>
  <c r="F1830" i="7"/>
  <c r="F1852" i="7"/>
  <c r="F1869" i="7"/>
  <c r="F1888" i="7"/>
  <c r="F1910" i="7"/>
  <c r="F1927" i="7"/>
  <c r="F1946" i="7"/>
  <c r="F1966" i="7"/>
  <c r="F1985" i="7"/>
  <c r="F2002" i="7"/>
  <c r="F2024" i="7"/>
  <c r="F2043" i="7"/>
  <c r="F2060" i="7"/>
  <c r="F2082" i="7"/>
  <c r="F2099" i="7"/>
  <c r="F2118" i="7"/>
  <c r="F2140" i="7"/>
  <c r="F2157" i="7"/>
  <c r="F2176" i="7"/>
  <c r="F2198" i="7"/>
  <c r="F2215" i="7"/>
  <c r="F2234" i="7"/>
  <c r="F1967" i="7"/>
  <c r="F2008" i="7"/>
  <c r="F2044" i="7"/>
  <c r="F2083" i="7"/>
  <c r="F2122" i="7"/>
  <c r="F2158" i="7"/>
  <c r="F2199" i="7"/>
  <c r="F2238" i="7"/>
  <c r="F18" i="7"/>
  <c r="F44" i="7"/>
  <c r="F74" i="7"/>
  <c r="F98" i="7"/>
  <c r="F131" i="7"/>
  <c r="F157" i="7"/>
  <c r="F190" i="7"/>
  <c r="F216" i="7"/>
  <c r="F249" i="7"/>
  <c r="F273" i="7"/>
  <c r="F306" i="7"/>
  <c r="F332" i="7"/>
  <c r="F362" i="7"/>
  <c r="F386" i="7"/>
  <c r="F419" i="7"/>
  <c r="F445" i="7"/>
  <c r="F478" i="7"/>
  <c r="F504" i="7"/>
  <c r="F535" i="7"/>
  <c r="F557" i="7"/>
  <c r="F585" i="7"/>
  <c r="F609" i="7"/>
  <c r="F637" i="7"/>
  <c r="F659" i="7"/>
  <c r="F689" i="7"/>
  <c r="F713" i="7"/>
  <c r="F741" i="7"/>
  <c r="F765" i="7"/>
  <c r="F793" i="7"/>
  <c r="F815" i="7"/>
  <c r="F845" i="7"/>
  <c r="F869" i="7"/>
  <c r="F897" i="7"/>
  <c r="F919" i="7"/>
  <c r="F947" i="7"/>
  <c r="F971" i="7"/>
  <c r="F1001" i="7"/>
  <c r="F1023" i="7"/>
  <c r="F1047" i="7"/>
  <c r="F1065" i="7"/>
  <c r="F1087" i="7"/>
  <c r="F1106" i="7"/>
  <c r="F1123" i="7"/>
  <c r="F1145" i="7"/>
  <c r="F1162" i="7"/>
  <c r="F1181" i="7"/>
  <c r="F1203" i="7"/>
  <c r="F1220" i="7"/>
  <c r="F1239" i="7"/>
  <c r="F1259" i="7"/>
  <c r="F1278" i="7"/>
  <c r="F1295" i="7"/>
  <c r="F1317" i="7"/>
  <c r="F1336" i="7"/>
  <c r="F1353" i="7"/>
  <c r="F1375" i="7"/>
  <c r="F1394" i="7"/>
  <c r="F1411" i="7"/>
  <c r="F1433" i="7"/>
  <c r="F1450" i="7"/>
  <c r="F1469" i="7"/>
  <c r="F14" i="7"/>
  <c r="F43" i="7"/>
  <c r="F73" i="7"/>
  <c r="F97" i="7"/>
  <c r="F130" i="7"/>
  <c r="F156" i="7"/>
  <c r="F189" i="7"/>
  <c r="F215" i="7"/>
  <c r="F248" i="7"/>
  <c r="F272" i="7"/>
  <c r="F302" i="7"/>
  <c r="F331" i="7"/>
  <c r="F361" i="7"/>
  <c r="F385" i="7"/>
  <c r="F418" i="7"/>
  <c r="F444" i="7"/>
  <c r="F477" i="7"/>
  <c r="F503" i="7"/>
  <c r="F534" i="7"/>
  <c r="F554" i="7"/>
  <c r="F584" i="7"/>
  <c r="F608" i="7"/>
  <c r="F636" i="7"/>
  <c r="F658" i="7"/>
  <c r="F686" i="7"/>
  <c r="F710" i="7"/>
  <c r="F740" i="7"/>
  <c r="F764" i="7"/>
  <c r="F792" i="7"/>
  <c r="F814" i="7"/>
  <c r="F842" i="7"/>
  <c r="F866" i="7"/>
  <c r="F896" i="7"/>
  <c r="F918" i="7"/>
  <c r="F946" i="7"/>
  <c r="F970" i="7"/>
  <c r="F998" i="7"/>
  <c r="F1022" i="7"/>
  <c r="F1046" i="7"/>
  <c r="F1064" i="7"/>
  <c r="F1086" i="7"/>
  <c r="F1103" i="7"/>
  <c r="F1122" i="7"/>
  <c r="F1144" i="7"/>
  <c r="F1161" i="7"/>
  <c r="F1180" i="7"/>
  <c r="F1202" i="7"/>
  <c r="F1219" i="7"/>
  <c r="F1238" i="7"/>
  <c r="F1258" i="7"/>
  <c r="F1277" i="7"/>
  <c r="F1294" i="7"/>
  <c r="F1316" i="7"/>
  <c r="F1335" i="7"/>
  <c r="F1352" i="7"/>
  <c r="F1374" i="7"/>
  <c r="F1391" i="7"/>
  <c r="F1410" i="7"/>
  <c r="F1432" i="7"/>
  <c r="F1449" i="7"/>
  <c r="F1468" i="7"/>
  <c r="F1490" i="7"/>
  <c r="F1507" i="7"/>
  <c r="F1526" i="7"/>
  <c r="F1546" i="7"/>
  <c r="F1565" i="7"/>
  <c r="F1582" i="7"/>
  <c r="F1604" i="7"/>
  <c r="F1623" i="7"/>
  <c r="F1640" i="7"/>
  <c r="F1662" i="7"/>
  <c r="F1679" i="7"/>
  <c r="F1698" i="7"/>
  <c r="F1720" i="7"/>
  <c r="F1737" i="7"/>
  <c r="F1756" i="7"/>
  <c r="F1778" i="7"/>
  <c r="F1795" i="7"/>
  <c r="F1814" i="7"/>
  <c r="F1834" i="7"/>
  <c r="F1853" i="7"/>
  <c r="F1870" i="7"/>
  <c r="F1892" i="7"/>
  <c r="F1911" i="7"/>
  <c r="F1928" i="7"/>
  <c r="F1950" i="7"/>
  <c r="F1986" i="7"/>
  <c r="F2025" i="7"/>
  <c r="F2066" i="7"/>
  <c r="F2102" i="7"/>
  <c r="F2141" i="7"/>
  <c r="F2180" i="7"/>
  <c r="F2216" i="7"/>
  <c r="F19" i="7"/>
  <c r="F57" i="7"/>
  <c r="F93" i="7"/>
  <c r="F134" i="7"/>
  <c r="F170" i="7"/>
  <c r="F206" i="7"/>
  <c r="F250" i="7"/>
  <c r="F286" i="7"/>
  <c r="F322" i="7"/>
  <c r="F366" i="7"/>
  <c r="F402" i="7"/>
  <c r="F440" i="7"/>
  <c r="F479" i="7"/>
  <c r="F515" i="7"/>
  <c r="F550" i="7"/>
  <c r="F586" i="7"/>
  <c r="F621" i="7"/>
  <c r="F654" i="7"/>
  <c r="F692" i="7"/>
  <c r="F725" i="7"/>
  <c r="F756" i="7"/>
  <c r="F794" i="7"/>
  <c r="F827" i="7"/>
  <c r="F860" i="7"/>
  <c r="F898" i="7"/>
  <c r="F931" i="7"/>
  <c r="F966" i="7"/>
  <c r="F1002" i="7"/>
  <c r="F1031" i="7"/>
  <c r="F1060" i="7"/>
  <c r="F1088" i="7"/>
  <c r="F1110" i="7"/>
  <c r="F1135" i="7"/>
  <c r="F1163" i="7"/>
  <c r="F1190" i="7"/>
  <c r="F1210" i="7"/>
  <c r="F1240" i="7"/>
  <c r="F1265" i="7"/>
  <c r="F1290" i="7"/>
  <c r="F1318" i="7"/>
  <c r="F1340" i="7"/>
  <c r="F1365" i="7"/>
  <c r="F1395" i="7"/>
  <c r="F1420" i="7"/>
  <c r="F1442" i="7"/>
  <c r="F1470" i="7"/>
  <c r="F1494" i="7"/>
  <c r="F1518" i="7"/>
  <c r="F1539" i="7"/>
  <c r="F1563" i="7"/>
  <c r="F1586" i="7"/>
  <c r="F1610" i="7"/>
  <c r="F1634" i="7"/>
  <c r="F1653" i="7"/>
  <c r="F1677" i="7"/>
  <c r="F1700" i="7"/>
  <c r="F1724" i="7"/>
  <c r="F1748" i="7"/>
  <c r="F1769" i="7"/>
  <c r="F1793" i="7"/>
  <c r="F1816" i="7"/>
  <c r="F1840" i="7"/>
  <c r="F1864" i="7"/>
  <c r="F1883" i="7"/>
  <c r="F1907" i="7"/>
  <c r="F1930" i="7"/>
  <c r="F1954" i="7"/>
  <c r="F1978" i="7"/>
  <c r="F1999" i="7"/>
  <c r="F2023" i="7"/>
  <c r="F2046" i="7"/>
  <c r="F2070" i="7"/>
  <c r="F2094" i="7"/>
  <c r="F2115" i="7"/>
  <c r="F2139" i="7"/>
  <c r="F2162" i="7"/>
  <c r="F2186" i="7"/>
  <c r="F2210" i="7"/>
  <c r="F2229" i="7"/>
  <c r="F1912" i="7"/>
  <c r="F1979" i="7"/>
  <c r="F2026" i="7"/>
  <c r="F2071" i="7"/>
  <c r="F2116" i="7"/>
  <c r="F2142" i="7"/>
  <c r="F2187" i="7"/>
  <c r="F2230" i="7"/>
  <c r="F59" i="7"/>
  <c r="F175" i="7"/>
  <c r="F252" i="7"/>
  <c r="F326" i="7"/>
  <c r="F404" i="7"/>
  <c r="F481" i="7"/>
  <c r="F521" i="7"/>
  <c r="F590" i="7"/>
  <c r="F656" i="7"/>
  <c r="F727" i="7"/>
  <c r="F798" i="7"/>
  <c r="F864" i="7"/>
  <c r="F933" i="7"/>
  <c r="F1004" i="7"/>
  <c r="F1062" i="7"/>
  <c r="F1115" i="7"/>
  <c r="F1167" i="7"/>
  <c r="F1217" i="7"/>
  <c r="F1267" i="7"/>
  <c r="F1347" i="7"/>
  <c r="F1397" i="7"/>
  <c r="F1447" i="7"/>
  <c r="F1496" i="7"/>
  <c r="F1541" i="7"/>
  <c r="F1591" i="7"/>
  <c r="F1636" i="7"/>
  <c r="F1683" i="7"/>
  <c r="F1726" i="7"/>
  <c r="F1771" i="7"/>
  <c r="F1821" i="7"/>
  <c r="F1866" i="7"/>
  <c r="F1913" i="7"/>
  <c r="F1958" i="7"/>
  <c r="F1982" i="7"/>
  <c r="F2027" i="7"/>
  <c r="F2072" i="7"/>
  <c r="F2117" i="7"/>
  <c r="F2167" i="7"/>
  <c r="F2212" i="7"/>
  <c r="F24" i="7"/>
  <c r="F104" i="7"/>
  <c r="F140" i="7"/>
  <c r="F217" i="7"/>
  <c r="F289" i="7"/>
  <c r="F369" i="7"/>
  <c r="F446" i="7"/>
  <c r="F522" i="7"/>
  <c r="F593" i="7"/>
  <c r="F662" i="7"/>
  <c r="F728" i="7"/>
  <c r="F799" i="7"/>
  <c r="F870" i="7"/>
  <c r="F936" i="7"/>
  <c r="F1005" i="7"/>
  <c r="F1066" i="7"/>
  <c r="F1118" i="7"/>
  <c r="F1168" i="7"/>
  <c r="F1221" i="7"/>
  <c r="F1268" i="7"/>
  <c r="F1323" i="7"/>
  <c r="F1376" i="7"/>
  <c r="F1423" i="7"/>
  <c r="F1478" i="7"/>
  <c r="F1521" i="7"/>
  <c r="F1568" i="7"/>
  <c r="F1637" i="7"/>
  <c r="F1684" i="7"/>
  <c r="F1727" i="7"/>
  <c r="F1779" i="7"/>
  <c r="F1798" i="7"/>
  <c r="F1843" i="7"/>
  <c r="F1893" i="7"/>
  <c r="F1938" i="7"/>
  <c r="F1983" i="7"/>
  <c r="F2030" i="7"/>
  <c r="F2073" i="7"/>
  <c r="F2123" i="7"/>
  <c r="F2168" i="7"/>
  <c r="F2213" i="7"/>
  <c r="F25" i="7"/>
  <c r="F61" i="7"/>
  <c r="F109" i="7"/>
  <c r="F141" i="7"/>
  <c r="F177" i="7"/>
  <c r="F225" i="7"/>
  <c r="F254" i="7"/>
  <c r="F290" i="7"/>
  <c r="F338" i="7"/>
  <c r="F370" i="7"/>
  <c r="F408" i="7"/>
  <c r="F456" i="7"/>
  <c r="F488" i="7"/>
  <c r="F523" i="7"/>
  <c r="F565" i="7"/>
  <c r="F594" i="7"/>
  <c r="F625" i="7"/>
  <c r="F669" i="7"/>
  <c r="F696" i="7"/>
  <c r="F729" i="7"/>
  <c r="F773" i="7"/>
  <c r="F800" i="7"/>
  <c r="F833" i="7"/>
  <c r="F875" i="7"/>
  <c r="F902" i="7"/>
  <c r="F937" i="7"/>
  <c r="F981" i="7"/>
  <c r="F1008" i="7"/>
  <c r="F1037" i="7"/>
  <c r="F1072" i="7"/>
  <c r="F1094" i="7"/>
  <c r="F1119" i="7"/>
  <c r="F1147" i="7"/>
  <c r="F1172" i="7"/>
  <c r="F1194" i="7"/>
  <c r="F1222" i="7"/>
  <c r="F1247" i="7"/>
  <c r="F1274" i="7"/>
  <c r="F1302" i="7"/>
  <c r="F1324" i="7"/>
  <c r="F1349" i="7"/>
  <c r="F1377" i="7"/>
  <c r="F1402" i="7"/>
  <c r="F1424" i="7"/>
  <c r="F1454" i="7"/>
  <c r="F1479" i="7"/>
  <c r="F1498" i="7"/>
  <c r="F1522" i="7"/>
  <c r="F1550" i="7"/>
  <c r="F1569" i="7"/>
  <c r="F1593" i="7"/>
  <c r="F1614" i="7"/>
  <c r="F1638" i="7"/>
  <c r="F1664" i="7"/>
  <c r="F1685" i="7"/>
  <c r="F1709" i="7"/>
  <c r="F1730" i="7"/>
  <c r="F1754" i="7"/>
  <c r="F1780" i="7"/>
  <c r="F1799" i="7"/>
  <c r="F1823" i="7"/>
  <c r="F1844" i="7"/>
  <c r="F1868" i="7"/>
  <c r="F1894" i="7"/>
  <c r="F1915" i="7"/>
  <c r="F1939" i="7"/>
  <c r="F1960" i="7"/>
  <c r="F1984" i="7"/>
  <c r="F2010" i="7"/>
  <c r="F2031" i="7"/>
  <c r="F2055" i="7"/>
  <c r="F2074" i="7"/>
  <c r="F2098" i="7"/>
  <c r="F2126" i="7"/>
  <c r="F2145" i="7"/>
  <c r="F2169" i="7"/>
  <c r="F2190" i="7"/>
  <c r="F2214" i="7"/>
  <c r="F2240" i="7"/>
  <c r="F33" i="7"/>
  <c r="F62" i="7"/>
  <c r="F110" i="7"/>
  <c r="F146" i="7"/>
  <c r="F178" i="7"/>
  <c r="F226" i="7"/>
  <c r="F264" i="7"/>
  <c r="F296" i="7"/>
  <c r="F344" i="7"/>
  <c r="F380" i="7"/>
  <c r="F409" i="7"/>
  <c r="F457" i="7"/>
  <c r="F493" i="7"/>
  <c r="F524" i="7"/>
  <c r="F566" i="7"/>
  <c r="F599" i="7"/>
  <c r="F626" i="7"/>
  <c r="F670" i="7"/>
  <c r="F703" i="7"/>
  <c r="F730" i="7"/>
  <c r="F774" i="7"/>
  <c r="F809" i="7"/>
  <c r="F836" i="7"/>
  <c r="F878" i="7"/>
  <c r="F911" i="7"/>
  <c r="F938" i="7"/>
  <c r="F982" i="7"/>
  <c r="F1015" i="7"/>
  <c r="F1038" i="7"/>
  <c r="F1073" i="7"/>
  <c r="F1095" i="7"/>
  <c r="F1120" i="7"/>
  <c r="F1148" i="7"/>
  <c r="F1173" i="7"/>
  <c r="F1195" i="7"/>
  <c r="F1223" i="7"/>
  <c r="F1250" i="7"/>
  <c r="F1275" i="7"/>
  <c r="F1303" i="7"/>
  <c r="F1325" i="7"/>
  <c r="F1350" i="7"/>
  <c r="F1378" i="7"/>
  <c r="F1403" i="7"/>
  <c r="F1425" i="7"/>
  <c r="F1455" i="7"/>
  <c r="F1480" i="7"/>
  <c r="F1504" i="7"/>
  <c r="F1527" i="7"/>
  <c r="F1551" i="7"/>
  <c r="F1570" i="7"/>
  <c r="F1594" i="7"/>
  <c r="F1618" i="7"/>
  <c r="F1641" i="7"/>
  <c r="F1665" i="7"/>
  <c r="F1686" i="7"/>
  <c r="F1710" i="7"/>
  <c r="F1734" i="7"/>
  <c r="F1757" i="7"/>
  <c r="F1781" i="7"/>
  <c r="F1802" i="7"/>
  <c r="F1826" i="7"/>
  <c r="F1850" i="7"/>
  <c r="F1871" i="7"/>
  <c r="F1895" i="7"/>
  <c r="F1916" i="7"/>
  <c r="F1940" i="7"/>
  <c r="F1964" i="7"/>
  <c r="F1987" i="7"/>
  <c r="F2011" i="7"/>
  <c r="F2032" i="7"/>
  <c r="F2056" i="7"/>
  <c r="F2080" i="7"/>
  <c r="F2103" i="7"/>
  <c r="F2127" i="7"/>
  <c r="F2146" i="7"/>
  <c r="F2170" i="7"/>
  <c r="F2194" i="7"/>
  <c r="F2217" i="7"/>
  <c r="F2241" i="7"/>
  <c r="F1016" i="7"/>
  <c r="F1304" i="7"/>
  <c r="F1379" i="7"/>
  <c r="F1434" i="7"/>
  <c r="F1481" i="7"/>
  <c r="F1528" i="7"/>
  <c r="F1576" i="7"/>
  <c r="F1595" i="7"/>
  <c r="F1642" i="7"/>
  <c r="F1690" i="7"/>
  <c r="F1735" i="7"/>
  <c r="F1782" i="7"/>
  <c r="F1827" i="7"/>
  <c r="F1874" i="7"/>
  <c r="F1922" i="7"/>
  <c r="F1965" i="7"/>
  <c r="F2012" i="7"/>
  <c r="F20" i="7"/>
  <c r="F58" i="7"/>
  <c r="F94" i="7"/>
  <c r="F138" i="7"/>
  <c r="F174" i="7"/>
  <c r="F210" i="7"/>
  <c r="F251" i="7"/>
  <c r="F287" i="7"/>
  <c r="F323" i="7"/>
  <c r="F367" i="7"/>
  <c r="F403" i="7"/>
  <c r="F441" i="7"/>
  <c r="F480" i="7"/>
  <c r="F518" i="7"/>
  <c r="F551" i="7"/>
  <c r="F587" i="7"/>
  <c r="F622" i="7"/>
  <c r="F655" i="7"/>
  <c r="F693" i="7"/>
  <c r="F726" i="7"/>
  <c r="F757" i="7"/>
  <c r="F797" i="7"/>
  <c r="F828" i="7"/>
  <c r="F861" i="7"/>
  <c r="F899" i="7"/>
  <c r="F932" i="7"/>
  <c r="F967" i="7"/>
  <c r="F1003" i="7"/>
  <c r="F1034" i="7"/>
  <c r="F1061" i="7"/>
  <c r="F1089" i="7"/>
  <c r="F1114" i="7"/>
  <c r="F1136" i="7"/>
  <c r="F1166" i="7"/>
  <c r="F1191" i="7"/>
  <c r="F1216" i="7"/>
  <c r="F1244" i="7"/>
  <c r="F1266" i="7"/>
  <c r="F1291" i="7"/>
  <c r="F1319" i="7"/>
  <c r="F1346" i="7"/>
  <c r="F1366" i="7"/>
  <c r="F1396" i="7"/>
  <c r="F1421" i="7"/>
  <c r="F1446" i="7"/>
  <c r="F1474" i="7"/>
  <c r="F1495" i="7"/>
  <c r="F1519" i="7"/>
  <c r="F1540" i="7"/>
  <c r="F1566" i="7"/>
  <c r="F1590" i="7"/>
  <c r="F1611" i="7"/>
  <c r="F1635" i="7"/>
  <c r="F1654" i="7"/>
  <c r="F1682" i="7"/>
  <c r="F1706" i="7"/>
  <c r="F1725" i="7"/>
  <c r="F1749" i="7"/>
  <c r="F1770" i="7"/>
  <c r="F1796" i="7"/>
  <c r="F1820" i="7"/>
  <c r="F1841" i="7"/>
  <c r="F1865" i="7"/>
  <c r="F1886" i="7"/>
  <c r="F1936" i="7"/>
  <c r="F1955" i="7"/>
  <c r="F2000" i="7"/>
  <c r="F2050" i="7"/>
  <c r="F2095" i="7"/>
  <c r="F2166" i="7"/>
  <c r="F2211" i="7"/>
  <c r="F23" i="7"/>
  <c r="F95" i="7"/>
  <c r="F139" i="7"/>
  <c r="F211" i="7"/>
  <c r="F288" i="7"/>
  <c r="F368" i="7"/>
  <c r="F442" i="7"/>
  <c r="F552" i="7"/>
  <c r="F623" i="7"/>
  <c r="F694" i="7"/>
  <c r="F758" i="7"/>
  <c r="F829" i="7"/>
  <c r="F900" i="7"/>
  <c r="F968" i="7"/>
  <c r="F1035" i="7"/>
  <c r="F1090" i="7"/>
  <c r="F1137" i="7"/>
  <c r="F1192" i="7"/>
  <c r="F1245" i="7"/>
  <c r="F1292" i="7"/>
  <c r="F1322" i="7"/>
  <c r="F1367" i="7"/>
  <c r="F1422" i="7"/>
  <c r="F1475" i="7"/>
  <c r="F1520" i="7"/>
  <c r="F1567" i="7"/>
  <c r="F1612" i="7"/>
  <c r="F1655" i="7"/>
  <c r="F1707" i="7"/>
  <c r="F1750" i="7"/>
  <c r="F1797" i="7"/>
  <c r="F1842" i="7"/>
  <c r="F1887" i="7"/>
  <c r="F1937" i="7"/>
  <c r="F2001" i="7"/>
  <c r="F2051" i="7"/>
  <c r="F2096" i="7"/>
  <c r="F2143" i="7"/>
  <c r="F2188" i="7"/>
  <c r="F2231" i="7"/>
  <c r="F60" i="7"/>
  <c r="F176" i="7"/>
  <c r="F253" i="7"/>
  <c r="F333" i="7"/>
  <c r="F407" i="7"/>
  <c r="F482" i="7"/>
  <c r="F558" i="7"/>
  <c r="F624" i="7"/>
  <c r="F695" i="7"/>
  <c r="F766" i="7"/>
  <c r="F830" i="7"/>
  <c r="F901" i="7"/>
  <c r="F972" i="7"/>
  <c r="F1036" i="7"/>
  <c r="F1091" i="7"/>
  <c r="F1146" i="7"/>
  <c r="F1193" i="7"/>
  <c r="F1246" i="7"/>
  <c r="F1298" i="7"/>
  <c r="F1348" i="7"/>
  <c r="F1398" i="7"/>
  <c r="F1451" i="7"/>
  <c r="F1497" i="7"/>
  <c r="F1547" i="7"/>
  <c r="F1592" i="7"/>
  <c r="F1613" i="7"/>
  <c r="F1663" i="7"/>
  <c r="F1708" i="7"/>
  <c r="F1751" i="7"/>
  <c r="F1822" i="7"/>
  <c r="F1867" i="7"/>
  <c r="F1914" i="7"/>
  <c r="F1959" i="7"/>
  <c r="F2009" i="7"/>
  <c r="F2054" i="7"/>
  <c r="F2097" i="7"/>
  <c r="F2144" i="7"/>
  <c r="F2189" i="7"/>
  <c r="F2239" i="7"/>
  <c r="F34" i="7"/>
  <c r="F78" i="7"/>
  <c r="F114" i="7"/>
  <c r="F152" i="7"/>
  <c r="F191" i="7"/>
  <c r="F227" i="7"/>
  <c r="F265" i="7"/>
  <c r="F307" i="7"/>
  <c r="F345" i="7"/>
  <c r="F381" i="7"/>
  <c r="F422" i="7"/>
  <c r="F458" i="7"/>
  <c r="F494" i="7"/>
  <c r="F536" i="7"/>
  <c r="F569" i="7"/>
  <c r="F600" i="7"/>
  <c r="F638" i="7"/>
  <c r="F671" i="7"/>
  <c r="F706" i="7"/>
  <c r="F742" i="7"/>
  <c r="F775" i="7"/>
  <c r="F810" i="7"/>
  <c r="F846" i="7"/>
  <c r="F881" i="7"/>
  <c r="F912" i="7"/>
  <c r="F950" i="7"/>
  <c r="F983" i="7"/>
  <c r="F1048" i="7"/>
  <c r="F1074" i="7"/>
  <c r="F1096" i="7"/>
  <c r="F1124" i="7"/>
  <c r="F1149" i="7"/>
  <c r="F1174" i="7"/>
  <c r="F1204" i="7"/>
  <c r="F1226" i="7"/>
  <c r="F1251" i="7"/>
  <c r="F1279" i="7"/>
  <c r="F1326" i="7"/>
  <c r="F1354" i="7"/>
  <c r="F1406" i="7"/>
  <c r="F1456" i="7"/>
  <c r="F1505" i="7"/>
  <c r="F1552" i="7"/>
  <c r="F1619" i="7"/>
  <c r="F1666" i="7"/>
  <c r="F1711" i="7"/>
  <c r="F1758" i="7"/>
  <c r="F1806" i="7"/>
  <c r="F1851" i="7"/>
  <c r="F1898" i="7"/>
  <c r="F1941" i="7"/>
  <c r="F1988" i="7"/>
  <c r="F2036" i="7"/>
  <c r="F2200" i="7"/>
  <c r="F2153" i="7"/>
  <c r="F2108" i="7"/>
  <c r="F2058" i="7"/>
  <c r="F1998" i="7"/>
  <c r="F1951" i="7"/>
  <c r="F1899" i="7"/>
  <c r="F1838" i="7"/>
  <c r="F1784" i="7"/>
  <c r="F1723" i="7"/>
  <c r="F1671" i="7"/>
  <c r="F1624" i="7"/>
  <c r="F1556" i="7"/>
  <c r="F1509" i="7"/>
  <c r="F1439" i="7"/>
  <c r="F1384" i="7"/>
  <c r="F1330" i="7"/>
  <c r="F1263" i="7"/>
  <c r="F1206" i="7"/>
  <c r="F1134" i="7"/>
  <c r="F1077" i="7"/>
  <c r="F1017" i="7"/>
  <c r="F929" i="7"/>
  <c r="F850" i="7"/>
  <c r="F755" i="7"/>
  <c r="F678" i="7"/>
  <c r="F601" i="7"/>
  <c r="F513" i="7"/>
  <c r="F427" i="7"/>
  <c r="F321" i="7"/>
  <c r="F235" i="7"/>
  <c r="F153" i="7"/>
  <c r="F50" i="7"/>
  <c r="F2" i="7"/>
  <c r="F2195" i="7"/>
  <c r="F2152" i="7"/>
  <c r="F2104" i="7"/>
  <c r="F2057" i="7"/>
  <c r="F1997" i="7"/>
  <c r="F1943" i="7"/>
  <c r="F1882" i="7"/>
  <c r="F1835" i="7"/>
  <c r="F1783" i="7"/>
  <c r="F1722" i="7"/>
  <c r="F1670" i="7"/>
  <c r="F1607" i="7"/>
  <c r="F1555" i="7"/>
  <c r="F1508" i="7"/>
  <c r="F1438" i="7"/>
  <c r="F1383" i="7"/>
  <c r="F1311" i="7"/>
  <c r="F1262" i="7"/>
  <c r="F1205" i="7"/>
  <c r="F1133" i="7"/>
  <c r="F1076" i="7"/>
  <c r="F990" i="7"/>
  <c r="F922" i="7"/>
  <c r="F847" i="7"/>
  <c r="F750" i="7"/>
  <c r="F673" i="7"/>
  <c r="F576" i="7"/>
  <c r="F505" i="7"/>
  <c r="F426" i="7"/>
  <c r="F313" i="7"/>
  <c r="F234" i="7"/>
  <c r="F121" i="7"/>
  <c r="F45" i="7"/>
  <c r="F2228" i="7"/>
  <c r="F2183" i="7"/>
  <c r="F2138" i="7"/>
  <c r="F2090" i="7"/>
  <c r="F2045" i="7"/>
  <c r="F1996" i="7"/>
  <c r="F1942" i="7"/>
  <c r="F1881" i="7"/>
  <c r="F1829" i="7"/>
  <c r="F1768" i="7"/>
  <c r="F1721" i="7"/>
  <c r="F1667" i="7"/>
  <c r="F1606" i="7"/>
  <c r="F1554" i="7"/>
  <c r="F1493" i="7"/>
  <c r="F1437" i="7"/>
  <c r="F1382" i="7"/>
  <c r="F1310" i="7"/>
  <c r="F1253" i="7"/>
  <c r="F1187" i="7"/>
  <c r="F1132" i="7"/>
  <c r="F1075" i="7"/>
  <c r="F989" i="7"/>
  <c r="F914" i="7"/>
  <c r="F826" i="7"/>
  <c r="F745" i="7"/>
  <c r="F672" i="7"/>
  <c r="F573" i="7"/>
  <c r="F499" i="7"/>
  <c r="F398" i="7"/>
  <c r="F312" i="7"/>
  <c r="F230" i="7"/>
  <c r="F120" i="7"/>
  <c r="F38" i="7"/>
  <c r="F205" i="7"/>
  <c r="F119" i="7"/>
  <c r="F35" i="7"/>
  <c r="G1207" i="7"/>
  <c r="G1594" i="7"/>
  <c r="G1198" i="7"/>
  <c r="G1935" i="7"/>
  <c r="G1274" i="7"/>
  <c r="G1922" i="7"/>
  <c r="G1273" i="7"/>
  <c r="G1199" i="7"/>
  <c r="G1790" i="7"/>
  <c r="G1398" i="7"/>
  <c r="G1920" i="7"/>
  <c r="G1561" i="7"/>
  <c r="G1579" i="7"/>
  <c r="G1875" i="7"/>
  <c r="G1567" i="7"/>
  <c r="G2021" i="7"/>
  <c r="G1012" i="7"/>
  <c r="G1608" i="7"/>
  <c r="G2006" i="7"/>
  <c r="G1921" i="7"/>
  <c r="G1566" i="7"/>
  <c r="G2020" i="7"/>
  <c r="G1609" i="7"/>
  <c r="G2007" i="7"/>
  <c r="G1172" i="7"/>
  <c r="G1595" i="7"/>
  <c r="G1959" i="7"/>
  <c r="G1141" i="7"/>
  <c r="G1267" i="7"/>
  <c r="G1346" i="7"/>
  <c r="G1523" i="7"/>
  <c r="G1777" i="7"/>
  <c r="G1874" i="7"/>
  <c r="G2223" i="7"/>
  <c r="G1140" i="7"/>
  <c r="G1255" i="7"/>
  <c r="G1345" i="7"/>
  <c r="G1511" i="7"/>
  <c r="G1771" i="7"/>
  <c r="G1861" i="7"/>
  <c r="G2222" i="7"/>
  <c r="G1142" i="7"/>
  <c r="G1268" i="7"/>
  <c r="G1358" i="7"/>
  <c r="G1524" i="7"/>
  <c r="G1137" i="7"/>
  <c r="G1254" i="7"/>
  <c r="G1487" i="7"/>
  <c r="G1510" i="7"/>
  <c r="G1770" i="7"/>
  <c r="G1860" i="7"/>
  <c r="G2216" i="7"/>
  <c r="G1150" i="7"/>
  <c r="G1197" i="7"/>
  <c r="G1397" i="7"/>
  <c r="G1115" i="7"/>
  <c r="G1329" i="7"/>
  <c r="G1450" i="7"/>
  <c r="G1667" i="7"/>
  <c r="G1730" i="7"/>
  <c r="G2081" i="7"/>
  <c r="G2176" i="7"/>
  <c r="G1114" i="7"/>
  <c r="G1317" i="7"/>
  <c r="G1449" i="7"/>
  <c r="G1655" i="7"/>
  <c r="G1729" i="7"/>
  <c r="G2068" i="7"/>
  <c r="G2175" i="7"/>
  <c r="G1106" i="7"/>
  <c r="G1316" i="7"/>
  <c r="G1437" i="7"/>
  <c r="G1654" i="7"/>
  <c r="G1711" i="7"/>
  <c r="G2067" i="7"/>
  <c r="G2162" i="7"/>
  <c r="G1105" i="7"/>
  <c r="G1311" i="7"/>
  <c r="G1436" i="7"/>
  <c r="G1649" i="7"/>
  <c r="G1710" i="7"/>
  <c r="G2066" i="7"/>
  <c r="G2156" i="7"/>
  <c r="G4" i="7"/>
  <c r="G28" i="7"/>
  <c r="G89" i="7"/>
  <c r="G128" i="7"/>
  <c r="G198" i="7"/>
  <c r="G154" i="7"/>
  <c r="G257" i="7"/>
  <c r="G329" i="7"/>
  <c r="G291" i="7"/>
  <c r="G394" i="7"/>
  <c r="G342" i="7"/>
  <c r="G479" i="7"/>
  <c r="G606" i="7"/>
  <c r="G553" i="7"/>
  <c r="G690" i="7"/>
  <c r="G627" i="7"/>
  <c r="G769" i="7"/>
  <c r="G877" i="7"/>
  <c r="G992" i="7"/>
  <c r="G893" i="7"/>
  <c r="G1003" i="7"/>
  <c r="G5" i="7"/>
  <c r="G45" i="7"/>
  <c r="G88" i="7"/>
  <c r="G127" i="7"/>
  <c r="G188" i="7"/>
  <c r="G153" i="7"/>
  <c r="G252" i="7"/>
  <c r="G328" i="7"/>
  <c r="G290" i="7"/>
  <c r="G382" i="7"/>
  <c r="G340" i="7"/>
  <c r="G472" i="7"/>
  <c r="G602" i="7"/>
  <c r="G552" i="7"/>
  <c r="G676" i="7"/>
  <c r="G623" i="7"/>
  <c r="G764" i="7"/>
  <c r="G876" i="7"/>
  <c r="G990" i="7"/>
  <c r="G892" i="7"/>
  <c r="G1002" i="7"/>
  <c r="G6" i="7"/>
  <c r="G87" i="7"/>
  <c r="G187" i="7"/>
  <c r="G241" i="7"/>
  <c r="G287" i="7"/>
  <c r="G339" i="7"/>
  <c r="G601" i="7"/>
  <c r="G622" i="7"/>
  <c r="G859" i="7"/>
  <c r="G968" i="7"/>
  <c r="G9" i="7"/>
  <c r="G86" i="7"/>
  <c r="G115" i="7"/>
  <c r="G186" i="7"/>
  <c r="G150" i="7"/>
  <c r="G240" i="7"/>
  <c r="G326" i="7"/>
  <c r="G419" i="7"/>
  <c r="G380" i="7"/>
  <c r="G334" i="7"/>
  <c r="G458" i="7"/>
  <c r="G600" i="7"/>
  <c r="G535" i="7"/>
  <c r="G671" i="7"/>
  <c r="G617" i="7"/>
  <c r="G746" i="7"/>
  <c r="G858" i="7"/>
  <c r="G963" i="7"/>
  <c r="G1083" i="7"/>
  <c r="G23" i="7"/>
  <c r="G81" i="7"/>
  <c r="G185" i="7"/>
  <c r="G239" i="7"/>
  <c r="G418" i="7"/>
  <c r="G503" i="7"/>
  <c r="G597" i="7"/>
  <c r="G670" i="7"/>
  <c r="G745" i="7"/>
  <c r="G962" i="7"/>
  <c r="G22" i="7"/>
  <c r="G74" i="7"/>
  <c r="G183" i="7"/>
  <c r="G238" i="7"/>
  <c r="G417" i="7"/>
  <c r="G502" i="7"/>
  <c r="G583" i="7"/>
  <c r="G665" i="7"/>
  <c r="G744" i="7"/>
  <c r="G961" i="7"/>
  <c r="G21" i="7"/>
  <c r="G70" i="7"/>
  <c r="G173" i="7"/>
  <c r="G235" i="7"/>
  <c r="G311" i="7"/>
  <c r="G361" i="7"/>
  <c r="G582" i="7"/>
  <c r="G651" i="7"/>
  <c r="G727" i="7"/>
  <c r="G938" i="7"/>
  <c r="G20" i="7"/>
  <c r="G69" i="7"/>
  <c r="G172" i="7"/>
  <c r="G224" i="7"/>
  <c r="G411" i="7"/>
  <c r="G499" i="7"/>
  <c r="G439" i="7"/>
  <c r="G524" i="7"/>
  <c r="G726" i="7"/>
  <c r="G937" i="7"/>
  <c r="G1039" i="7"/>
  <c r="G49" i="7"/>
  <c r="G206" i="7"/>
  <c r="G270" i="7"/>
  <c r="G309" i="7"/>
  <c r="G359" i="7"/>
  <c r="G437" i="7"/>
  <c r="G699" i="7"/>
  <c r="G646" i="7"/>
  <c r="G722" i="7"/>
  <c r="G930" i="7"/>
  <c r="G31" i="7"/>
  <c r="G102" i="7"/>
  <c r="G140" i="7"/>
  <c r="G202" i="7"/>
  <c r="G170" i="7"/>
  <c r="G260" i="7"/>
  <c r="G222" i="7"/>
  <c r="G304" i="7"/>
  <c r="G399" i="7"/>
  <c r="G358" i="7"/>
  <c r="G482" i="7"/>
  <c r="G436" i="7"/>
  <c r="G572" i="7"/>
  <c r="G695" i="7"/>
  <c r="G645" i="7"/>
  <c r="G775" i="7"/>
  <c r="G721" i="7"/>
  <c r="G824" i="7"/>
  <c r="G929" i="7"/>
  <c r="G1037" i="7"/>
  <c r="G38" i="7"/>
  <c r="G125" i="7"/>
  <c r="G152" i="7"/>
  <c r="G327" i="7"/>
  <c r="G381" i="7"/>
  <c r="G459" i="7"/>
  <c r="G549" i="7"/>
  <c r="G675" i="7"/>
  <c r="G750" i="7"/>
  <c r="G1084" i="7"/>
  <c r="G64" i="7"/>
  <c r="G63" i="7"/>
  <c r="G114" i="7"/>
  <c r="G275" i="7"/>
  <c r="G323" i="7"/>
  <c r="G379" i="7"/>
  <c r="G457" i="7"/>
  <c r="G534" i="7"/>
  <c r="G798" i="7"/>
  <c r="G854" i="7"/>
  <c r="G1075" i="7"/>
  <c r="G62" i="7"/>
  <c r="G113" i="7"/>
  <c r="G274" i="7"/>
  <c r="G312" i="7"/>
  <c r="G373" i="7"/>
  <c r="G456" i="7"/>
  <c r="G530" i="7"/>
  <c r="G794" i="7"/>
  <c r="G853" i="7"/>
  <c r="G1074" i="7"/>
  <c r="G60" i="7"/>
  <c r="G112" i="7"/>
  <c r="G273" i="7"/>
  <c r="G416" i="7"/>
  <c r="G501" i="7"/>
  <c r="G453" i="7"/>
  <c r="G529" i="7"/>
  <c r="G793" i="7"/>
  <c r="G830" i="7"/>
  <c r="G1047" i="7"/>
  <c r="G50" i="7"/>
  <c r="G107" i="7"/>
  <c r="G272" i="7"/>
  <c r="G310" i="7"/>
  <c r="G360" i="7"/>
  <c r="G578" i="7"/>
  <c r="G647" i="7"/>
  <c r="G792" i="7"/>
  <c r="G826" i="7"/>
  <c r="G18" i="7"/>
  <c r="G68" i="7"/>
  <c r="G171" i="7"/>
  <c r="G223" i="7"/>
  <c r="G400" i="7"/>
  <c r="G495" i="7"/>
  <c r="G577" i="7"/>
  <c r="G789" i="7"/>
  <c r="G825" i="7"/>
  <c r="G1038" i="7"/>
  <c r="G30" i="7"/>
  <c r="G101" i="7"/>
  <c r="G130" i="7"/>
  <c r="G201" i="7"/>
  <c r="G165" i="7"/>
  <c r="G259" i="7"/>
  <c r="G221" i="7"/>
  <c r="G293" i="7"/>
  <c r="G398" i="7"/>
  <c r="G355" i="7"/>
  <c r="G481" i="7"/>
  <c r="G435" i="7"/>
  <c r="G558" i="7"/>
  <c r="G694" i="7"/>
  <c r="G642" i="7"/>
  <c r="G774" i="7"/>
  <c r="G882" i="7"/>
  <c r="G998" i="7"/>
  <c r="G902" i="7"/>
  <c r="G848" i="7"/>
  <c r="G741" i="7"/>
  <c r="G1034" i="7"/>
  <c r="G1069" i="7"/>
  <c r="G889" i="7"/>
  <c r="G924" i="7"/>
  <c r="G956" i="7"/>
  <c r="G985" i="7"/>
  <c r="G819" i="7"/>
  <c r="G873" i="7"/>
  <c r="G716" i="7"/>
  <c r="G29" i="7"/>
  <c r="G99" i="7"/>
  <c r="G129" i="7"/>
  <c r="G200" i="7"/>
  <c r="G158" i="7"/>
  <c r="G258" i="7"/>
  <c r="G216" i="7"/>
  <c r="G292" i="7"/>
  <c r="G397" i="7"/>
  <c r="G343" i="7"/>
  <c r="G480" i="7"/>
  <c r="G430" i="7"/>
  <c r="G554" i="7"/>
  <c r="G693" i="7"/>
  <c r="G628" i="7"/>
  <c r="G770" i="7"/>
  <c r="G878" i="7"/>
  <c r="G997" i="7"/>
  <c r="G894" i="7"/>
  <c r="G1011" i="7"/>
  <c r="G10" i="7"/>
  <c r="G19" i="7"/>
  <c r="G46" i="7"/>
  <c r="G61" i="7"/>
  <c r="G100" i="7"/>
  <c r="G82" i="7"/>
  <c r="G141" i="7"/>
  <c r="G126" i="7"/>
  <c r="G108" i="7"/>
  <c r="G199" i="7"/>
  <c r="G184" i="7"/>
  <c r="G166" i="7"/>
  <c r="G151" i="7"/>
  <c r="G271" i="7"/>
  <c r="G253" i="7"/>
  <c r="G236" i="7"/>
  <c r="G217" i="7"/>
  <c r="G324" i="7"/>
  <c r="G305" i="7"/>
  <c r="G288" i="7"/>
  <c r="G412" i="7"/>
  <c r="G395" i="7"/>
  <c r="G374" i="7"/>
  <c r="G356" i="7"/>
  <c r="G335" i="7"/>
  <c r="G496" i="7"/>
  <c r="G473" i="7"/>
  <c r="G454" i="7"/>
  <c r="G431" i="7"/>
  <c r="G598" i="7"/>
  <c r="G573" i="7"/>
  <c r="G550" i="7"/>
  <c r="G525" i="7"/>
  <c r="G691" i="7"/>
  <c r="G666" i="7"/>
  <c r="G643" i="7"/>
  <c r="G618" i="7"/>
  <c r="G790" i="7"/>
  <c r="G765" i="7"/>
  <c r="G742" i="7"/>
  <c r="G717" i="7"/>
  <c r="G874" i="7"/>
  <c r="G849" i="7"/>
  <c r="G821" i="7"/>
  <c r="G986" i="7"/>
  <c r="G959" i="7"/>
  <c r="G925" i="7"/>
  <c r="G890" i="7"/>
  <c r="G1070" i="7"/>
  <c r="G1035" i="7"/>
  <c r="G1173" i="7"/>
  <c r="G1138" i="7"/>
  <c r="G1101" i="7"/>
  <c r="G1195" i="7"/>
  <c r="G1250" i="7"/>
  <c r="G1309" i="7"/>
  <c r="G1393" i="7"/>
  <c r="G1485" i="7"/>
  <c r="G1432" i="7"/>
  <c r="G1559" i="7"/>
  <c r="G1506" i="7"/>
  <c r="G1647" i="7"/>
  <c r="G1828" i="7"/>
  <c r="G1768" i="7"/>
  <c r="G1706" i="7"/>
  <c r="G1918" i="7"/>
  <c r="G1851" i="7"/>
  <c r="G2059" i="7"/>
  <c r="G1997" i="7"/>
  <c r="G2214" i="7"/>
  <c r="G2152" i="7"/>
  <c r="G1100" i="7"/>
  <c r="G1194" i="7"/>
  <c r="G1245" i="7"/>
  <c r="G1308" i="7"/>
  <c r="G1388" i="7"/>
  <c r="G1484" i="7"/>
  <c r="G1427" i="7"/>
  <c r="G1558" i="7"/>
  <c r="G1501" i="7"/>
  <c r="G1646" i="7"/>
  <c r="G1827" i="7"/>
  <c r="G1767" i="7"/>
  <c r="G1705" i="7"/>
  <c r="G1917" i="7"/>
  <c r="G1850" i="7"/>
  <c r="G2058" i="7"/>
  <c r="G1996" i="7"/>
  <c r="G2213" i="7"/>
  <c r="G2151" i="7"/>
  <c r="G7" i="7"/>
  <c r="G36" i="7"/>
  <c r="G43" i="7"/>
  <c r="G58" i="7"/>
  <c r="G94" i="7"/>
  <c r="G79" i="7"/>
  <c r="G138" i="7"/>
  <c r="G120" i="7"/>
  <c r="G105" i="7"/>
  <c r="G196" i="7"/>
  <c r="G178" i="7"/>
  <c r="G163" i="7"/>
  <c r="G148" i="7"/>
  <c r="G265" i="7"/>
  <c r="G250" i="7"/>
  <c r="G233" i="7"/>
  <c r="G214" i="7"/>
  <c r="G321" i="7"/>
  <c r="G302" i="7"/>
  <c r="G285" i="7"/>
  <c r="G409" i="7"/>
  <c r="G392" i="7"/>
  <c r="G371" i="7"/>
  <c r="G352" i="7"/>
  <c r="G513" i="7"/>
  <c r="G493" i="7"/>
  <c r="G470" i="7"/>
  <c r="G449" i="7"/>
  <c r="G427" i="7"/>
  <c r="G595" i="7"/>
  <c r="G570" i="7"/>
  <c r="G547" i="7"/>
  <c r="G522" i="7"/>
  <c r="G688" i="7"/>
  <c r="G663" i="7"/>
  <c r="G640" i="7"/>
  <c r="G615" i="7"/>
  <c r="G787" i="7"/>
  <c r="G762" i="7"/>
  <c r="G739" i="7"/>
  <c r="G714" i="7"/>
  <c r="G871" i="7"/>
  <c r="G845" i="7"/>
  <c r="G817" i="7"/>
  <c r="G983" i="7"/>
  <c r="G953" i="7"/>
  <c r="G918" i="7"/>
  <c r="G887" i="7"/>
  <c r="G1063" i="7"/>
  <c r="G1032" i="7"/>
  <c r="G1166" i="7"/>
  <c r="G1135" i="7"/>
  <c r="G1223" i="7"/>
  <c r="G1192" i="7"/>
  <c r="G1239" i="7"/>
  <c r="G1306" i="7"/>
  <c r="G1382" i="7"/>
  <c r="G1482" i="7"/>
  <c r="G1421" i="7"/>
  <c r="G1556" i="7"/>
  <c r="G1495" i="7"/>
  <c r="G1644" i="7"/>
  <c r="G1816" i="7"/>
  <c r="G1765" i="7"/>
  <c r="G1694" i="7"/>
  <c r="G1910" i="7"/>
  <c r="G1839" i="7"/>
  <c r="G2056" i="7"/>
  <c r="G1985" i="7"/>
  <c r="G2211" i="7"/>
  <c r="G2140" i="7"/>
  <c r="G14" i="7"/>
  <c r="G35" i="7"/>
  <c r="G42" i="7"/>
  <c r="G57" i="7"/>
  <c r="G93" i="7"/>
  <c r="G78" i="7"/>
  <c r="G137" i="7"/>
  <c r="G119" i="7"/>
  <c r="G104" i="7"/>
  <c r="G195" i="7"/>
  <c r="G177" i="7"/>
  <c r="G162" i="7"/>
  <c r="G147" i="7"/>
  <c r="G264" i="7"/>
  <c r="G248" i="7"/>
  <c r="G229" i="7"/>
  <c r="G212" i="7"/>
  <c r="G317" i="7"/>
  <c r="G300" i="7"/>
  <c r="G281" i="7"/>
  <c r="G407" i="7"/>
  <c r="G387" i="7"/>
  <c r="G369" i="7"/>
  <c r="G348" i="7"/>
  <c r="G511" i="7"/>
  <c r="G489" i="7"/>
  <c r="G468" i="7"/>
  <c r="G445" i="7"/>
  <c r="G424" i="7"/>
  <c r="G588" i="7"/>
  <c r="G565" i="7"/>
  <c r="G540" i="7"/>
  <c r="G517" i="7"/>
  <c r="G681" i="7"/>
  <c r="G658" i="7"/>
  <c r="G633" i="7"/>
  <c r="G610" i="7"/>
  <c r="G780" i="7"/>
  <c r="G757" i="7"/>
  <c r="G732" i="7"/>
  <c r="G709" i="7"/>
  <c r="G864" i="7"/>
  <c r="G839" i="7"/>
  <c r="G809" i="7"/>
  <c r="G976" i="7"/>
  <c r="G944" i="7"/>
  <c r="G913" i="7"/>
  <c r="G1093" i="7"/>
  <c r="G1058" i="7"/>
  <c r="G1021" i="7"/>
  <c r="G1161" i="7"/>
  <c r="G1124" i="7"/>
  <c r="G1218" i="7"/>
  <c r="G1181" i="7"/>
  <c r="G1230" i="7"/>
  <c r="G1287" i="7"/>
  <c r="G1373" i="7"/>
  <c r="G1463" i="7"/>
  <c r="G1412" i="7"/>
  <c r="G1537" i="7"/>
  <c r="G1682" i="7"/>
  <c r="G1623" i="7"/>
  <c r="G1806" i="7"/>
  <c r="G1744" i="7"/>
  <c r="G1956" i="7"/>
  <c r="G1894" i="7"/>
  <c r="G2102" i="7"/>
  <c r="G2035" i="7"/>
  <c r="G1975" i="7"/>
  <c r="G2190" i="7"/>
  <c r="G2130" i="7"/>
  <c r="G13" i="7"/>
  <c r="G34" i="7"/>
  <c r="G41" i="7"/>
  <c r="G56" i="7"/>
  <c r="G92" i="7"/>
  <c r="G77" i="7"/>
  <c r="G136" i="7"/>
  <c r="G118" i="7"/>
  <c r="G103" i="7"/>
  <c r="G194" i="7"/>
  <c r="G176" i="7"/>
  <c r="G161" i="7"/>
  <c r="G146" i="7"/>
  <c r="G263" i="7"/>
  <c r="G247" i="7"/>
  <c r="G228" i="7"/>
  <c r="G211" i="7"/>
  <c r="G316" i="7"/>
  <c r="G299" i="7"/>
  <c r="G280" i="7"/>
  <c r="G406" i="7"/>
  <c r="G386" i="7"/>
  <c r="G368" i="7"/>
  <c r="G347" i="7"/>
  <c r="G509" i="7"/>
  <c r="G487" i="7"/>
  <c r="G467" i="7"/>
  <c r="G444" i="7"/>
  <c r="G423" i="7"/>
  <c r="G587" i="7"/>
  <c r="G564" i="7"/>
  <c r="G539" i="7"/>
  <c r="G516" i="7"/>
  <c r="G680" i="7"/>
  <c r="G657" i="7"/>
  <c r="G632" i="7"/>
  <c r="G609" i="7"/>
  <c r="G779" i="7"/>
  <c r="G756" i="7"/>
  <c r="G731" i="7"/>
  <c r="G708" i="7"/>
  <c r="G863" i="7"/>
  <c r="G838" i="7"/>
  <c r="G807" i="7"/>
  <c r="G975" i="7"/>
  <c r="G942" i="7"/>
  <c r="G912" i="7"/>
  <c r="G1092" i="7"/>
  <c r="G1057" i="7"/>
  <c r="G1020" i="7"/>
  <c r="G1160" i="7"/>
  <c r="G1123" i="7"/>
  <c r="G1217" i="7"/>
  <c r="G1180" i="7"/>
  <c r="G1229" i="7"/>
  <c r="G1286" i="7"/>
  <c r="G1372" i="7"/>
  <c r="G1462" i="7"/>
  <c r="G1411" i="7"/>
  <c r="G1536" i="7"/>
  <c r="G1681" i="7"/>
  <c r="G1622" i="7"/>
  <c r="G1805" i="7"/>
  <c r="G1743" i="7"/>
  <c r="G1955" i="7"/>
  <c r="G1893" i="7"/>
  <c r="G2101" i="7"/>
  <c r="G2034" i="7"/>
  <c r="G1974" i="7"/>
  <c r="G2189" i="7"/>
  <c r="G2239" i="7"/>
  <c r="G2109" i="7"/>
  <c r="G2121" i="7"/>
  <c r="G2133" i="7"/>
  <c r="G2145" i="7"/>
  <c r="G2157" i="7"/>
  <c r="G2169" i="7"/>
  <c r="G2181" i="7"/>
  <c r="G2193" i="7"/>
  <c r="G2205" i="7"/>
  <c r="G2217" i="7"/>
  <c r="G2229" i="7"/>
  <c r="G1964" i="7"/>
  <c r="G1976" i="7"/>
  <c r="G1988" i="7"/>
  <c r="G2000" i="7"/>
  <c r="G2012" i="7"/>
  <c r="G2024" i="7"/>
  <c r="G2036" i="7"/>
  <c r="G2048" i="7"/>
  <c r="G2060" i="7"/>
  <c r="G2072" i="7"/>
  <c r="G2084" i="7"/>
  <c r="G2096" i="7"/>
  <c r="G1840" i="7"/>
  <c r="G1852" i="7"/>
  <c r="G1864" i="7"/>
  <c r="G1876" i="7"/>
  <c r="G1888" i="7"/>
  <c r="G1900" i="7"/>
  <c r="G1912" i="7"/>
  <c r="G1924" i="7"/>
  <c r="G1936" i="7"/>
  <c r="G1948" i="7"/>
  <c r="G1688" i="7"/>
  <c r="G1700" i="7"/>
  <c r="G1712" i="7"/>
  <c r="G1724" i="7"/>
  <c r="G1736" i="7"/>
  <c r="G1748" i="7"/>
  <c r="G1760" i="7"/>
  <c r="G1772" i="7"/>
  <c r="G1784" i="7"/>
  <c r="G1796" i="7"/>
  <c r="G1808" i="7"/>
  <c r="G1820" i="7"/>
  <c r="G1832" i="7"/>
  <c r="G1601" i="7"/>
  <c r="G1613" i="7"/>
  <c r="G1625" i="7"/>
  <c r="G1637" i="7"/>
  <c r="G2240" i="7"/>
  <c r="G2110" i="7"/>
  <c r="G2122" i="7"/>
  <c r="G2134" i="7"/>
  <c r="G2146" i="7"/>
  <c r="G2158" i="7"/>
  <c r="G2170" i="7"/>
  <c r="G2182" i="7"/>
  <c r="G2194" i="7"/>
  <c r="G2206" i="7"/>
  <c r="G2218" i="7"/>
  <c r="G2230" i="7"/>
  <c r="G1965" i="7"/>
  <c r="G1977" i="7"/>
  <c r="G1989" i="7"/>
  <c r="G2001" i="7"/>
  <c r="G2013" i="7"/>
  <c r="G2025" i="7"/>
  <c r="G2037" i="7"/>
  <c r="G2049" i="7"/>
  <c r="G2061" i="7"/>
  <c r="G2073" i="7"/>
  <c r="G2085" i="7"/>
  <c r="G2097" i="7"/>
  <c r="G1841" i="7"/>
  <c r="G1853" i="7"/>
  <c r="G1865" i="7"/>
  <c r="G1877" i="7"/>
  <c r="G1889" i="7"/>
  <c r="G1901" i="7"/>
  <c r="G1913" i="7"/>
  <c r="G1925" i="7"/>
  <c r="G1937" i="7"/>
  <c r="G1949" i="7"/>
  <c r="G1689" i="7"/>
  <c r="G1701" i="7"/>
  <c r="G1713" i="7"/>
  <c r="G1725" i="7"/>
  <c r="G1737" i="7"/>
  <c r="G1749" i="7"/>
  <c r="G1761" i="7"/>
  <c r="G1773" i="7"/>
  <c r="G1785" i="7"/>
  <c r="G1797" i="7"/>
  <c r="G1809" i="7"/>
  <c r="G1821" i="7"/>
  <c r="G1833" i="7"/>
  <c r="G1602" i="7"/>
  <c r="G1614" i="7"/>
  <c r="G1626" i="7"/>
  <c r="G1638" i="7"/>
  <c r="G1650" i="7"/>
  <c r="G1662" i="7"/>
  <c r="G1674" i="7"/>
  <c r="G1490" i="7"/>
  <c r="G1502" i="7"/>
  <c r="G1514" i="7"/>
  <c r="G1526" i="7"/>
  <c r="G1538" i="7"/>
  <c r="G1550" i="7"/>
  <c r="G1562" i="7"/>
  <c r="G1574" i="7"/>
  <c r="G1586" i="7"/>
  <c r="G1416" i="7"/>
  <c r="G1428" i="7"/>
  <c r="G1440" i="7"/>
  <c r="G1452" i="7"/>
  <c r="G1464" i="7"/>
  <c r="G1476" i="7"/>
  <c r="G1488" i="7"/>
  <c r="G1353" i="7"/>
  <c r="G1365" i="7"/>
  <c r="G1377" i="7"/>
  <c r="G1389" i="7"/>
  <c r="G1401" i="7"/>
  <c r="G1276" i="7"/>
  <c r="G1288" i="7"/>
  <c r="G1300" i="7"/>
  <c r="G1312" i="7"/>
  <c r="G1324" i="7"/>
  <c r="G1336" i="7"/>
  <c r="G1234" i="7"/>
  <c r="G1246" i="7"/>
  <c r="G1258" i="7"/>
  <c r="G2241" i="7"/>
  <c r="G2111" i="7"/>
  <c r="G2123" i="7"/>
  <c r="G2135" i="7"/>
  <c r="G2147" i="7"/>
  <c r="G2159" i="7"/>
  <c r="G2171" i="7"/>
  <c r="G2183" i="7"/>
  <c r="G2195" i="7"/>
  <c r="G2207" i="7"/>
  <c r="G2219" i="7"/>
  <c r="G2231" i="7"/>
  <c r="G1966" i="7"/>
  <c r="G1978" i="7"/>
  <c r="G1990" i="7"/>
  <c r="G2002" i="7"/>
  <c r="G2014" i="7"/>
  <c r="G2026" i="7"/>
  <c r="G2038" i="7"/>
  <c r="G2050" i="7"/>
  <c r="G2062" i="7"/>
  <c r="G2074" i="7"/>
  <c r="G2086" i="7"/>
  <c r="G2098" i="7"/>
  <c r="G1842" i="7"/>
  <c r="G1854" i="7"/>
  <c r="G1866" i="7"/>
  <c r="G1878" i="7"/>
  <c r="G1890" i="7"/>
  <c r="G1902" i="7"/>
  <c r="G1914" i="7"/>
  <c r="G1926" i="7"/>
  <c r="G1938" i="7"/>
  <c r="G1950" i="7"/>
  <c r="G1690" i="7"/>
  <c r="G1702" i="7"/>
  <c r="G1714" i="7"/>
  <c r="G1726" i="7"/>
  <c r="G1738" i="7"/>
  <c r="G1750" i="7"/>
  <c r="G1762" i="7"/>
  <c r="G1774" i="7"/>
  <c r="G1786" i="7"/>
  <c r="G1798" i="7"/>
  <c r="G1810" i="7"/>
  <c r="G1822" i="7"/>
  <c r="G1834" i="7"/>
  <c r="G1603" i="7"/>
  <c r="G1615" i="7"/>
  <c r="G1627" i="7"/>
  <c r="G1639" i="7"/>
  <c r="G1651" i="7"/>
  <c r="G1663" i="7"/>
  <c r="G1675" i="7"/>
  <c r="G1491" i="7"/>
  <c r="G1503" i="7"/>
  <c r="G1515" i="7"/>
  <c r="G1527" i="7"/>
  <c r="G1539" i="7"/>
  <c r="G1551" i="7"/>
  <c r="G1563" i="7"/>
  <c r="G1575" i="7"/>
  <c r="G1587" i="7"/>
  <c r="G1417" i="7"/>
  <c r="G1429" i="7"/>
  <c r="G1441" i="7"/>
  <c r="G1453" i="7"/>
  <c r="G1465" i="7"/>
  <c r="G1477" i="7"/>
  <c r="G1489" i="7"/>
  <c r="G1354" i="7"/>
  <c r="G1366" i="7"/>
  <c r="G1378" i="7"/>
  <c r="G1390" i="7"/>
  <c r="G1402" i="7"/>
  <c r="G1277" i="7"/>
  <c r="G1289" i="7"/>
  <c r="G1301" i="7"/>
  <c r="G1313" i="7"/>
  <c r="G1325" i="7"/>
  <c r="G1337" i="7"/>
  <c r="G1235" i="7"/>
  <c r="G1247" i="7"/>
  <c r="G1259" i="7"/>
  <c r="G1271" i="7"/>
  <c r="G2235" i="7"/>
  <c r="G2112" i="7"/>
  <c r="G2124" i="7"/>
  <c r="G2136" i="7"/>
  <c r="G2148" i="7"/>
  <c r="G2160" i="7"/>
  <c r="G2172" i="7"/>
  <c r="G2184" i="7"/>
  <c r="G2196" i="7"/>
  <c r="G2208" i="7"/>
  <c r="G2220" i="7"/>
  <c r="G2232" i="7"/>
  <c r="G1967" i="7"/>
  <c r="G1979" i="7"/>
  <c r="G1991" i="7"/>
  <c r="G2003" i="7"/>
  <c r="G2015" i="7"/>
  <c r="G2027" i="7"/>
  <c r="G2039" i="7"/>
  <c r="G2051" i="7"/>
  <c r="G2063" i="7"/>
  <c r="G2075" i="7"/>
  <c r="G2087" i="7"/>
  <c r="G2099" i="7"/>
  <c r="G1843" i="7"/>
  <c r="G1855" i="7"/>
  <c r="G1867" i="7"/>
  <c r="G1879" i="7"/>
  <c r="G1891" i="7"/>
  <c r="G1903" i="7"/>
  <c r="G1915" i="7"/>
  <c r="G1927" i="7"/>
  <c r="G1939" i="7"/>
  <c r="G1951" i="7"/>
  <c r="G1691" i="7"/>
  <c r="G1703" i="7"/>
  <c r="G1715" i="7"/>
  <c r="G1727" i="7"/>
  <c r="G1739" i="7"/>
  <c r="G1751" i="7"/>
  <c r="G1763" i="7"/>
  <c r="G1775" i="7"/>
  <c r="G1787" i="7"/>
  <c r="G1799" i="7"/>
  <c r="G1811" i="7"/>
  <c r="G1823" i="7"/>
  <c r="G1592" i="7"/>
  <c r="G1604" i="7"/>
  <c r="G1616" i="7"/>
  <c r="G1628" i="7"/>
  <c r="G1640" i="7"/>
  <c r="G1652" i="7"/>
  <c r="G1664" i="7"/>
  <c r="G1676" i="7"/>
  <c r="G1492" i="7"/>
  <c r="G1504" i="7"/>
  <c r="G1516" i="7"/>
  <c r="G1528" i="7"/>
  <c r="G1540" i="7"/>
  <c r="G1552" i="7"/>
  <c r="G1564" i="7"/>
  <c r="G1576" i="7"/>
  <c r="G1588" i="7"/>
  <c r="G1418" i="7"/>
  <c r="G1430" i="7"/>
  <c r="G1442" i="7"/>
  <c r="G1454" i="7"/>
  <c r="G1466" i="7"/>
  <c r="G1478" i="7"/>
  <c r="G1343" i="7"/>
  <c r="G1355" i="7"/>
  <c r="G1367" i="7"/>
  <c r="G1379" i="7"/>
  <c r="G1391" i="7"/>
  <c r="G1403" i="7"/>
  <c r="G1278" i="7"/>
  <c r="G1290" i="7"/>
  <c r="G1302" i="7"/>
  <c r="G1314" i="7"/>
  <c r="G1326" i="7"/>
  <c r="G1338" i="7"/>
  <c r="G1236" i="7"/>
  <c r="G1248" i="7"/>
  <c r="G1260" i="7"/>
  <c r="G1272" i="7"/>
  <c r="G2236" i="7"/>
  <c r="G2113" i="7"/>
  <c r="G2125" i="7"/>
  <c r="G2137" i="7"/>
  <c r="G2149" i="7"/>
  <c r="G2161" i="7"/>
  <c r="G2173" i="7"/>
  <c r="G2185" i="7"/>
  <c r="G2197" i="7"/>
  <c r="G2209" i="7"/>
  <c r="G2221" i="7"/>
  <c r="G2233" i="7"/>
  <c r="G1968" i="7"/>
  <c r="G1980" i="7"/>
  <c r="G1992" i="7"/>
  <c r="G2004" i="7"/>
  <c r="G2016" i="7"/>
  <c r="G2028" i="7"/>
  <c r="G2040" i="7"/>
  <c r="G2052" i="7"/>
  <c r="G2064" i="7"/>
  <c r="G2076" i="7"/>
  <c r="G2088" i="7"/>
  <c r="G2100" i="7"/>
  <c r="G1844" i="7"/>
  <c r="G1856" i="7"/>
  <c r="G1868" i="7"/>
  <c r="G1880" i="7"/>
  <c r="G1892" i="7"/>
  <c r="G1904" i="7"/>
  <c r="G1916" i="7"/>
  <c r="G1928" i="7"/>
  <c r="G1940" i="7"/>
  <c r="G1952" i="7"/>
  <c r="G1692" i="7"/>
  <c r="G1704" i="7"/>
  <c r="G1716" i="7"/>
  <c r="G1728" i="7"/>
  <c r="G1740" i="7"/>
  <c r="G1752" i="7"/>
  <c r="G1764" i="7"/>
  <c r="G1776" i="7"/>
  <c r="G1788" i="7"/>
  <c r="G1800" i="7"/>
  <c r="G1812" i="7"/>
  <c r="G1824" i="7"/>
  <c r="G1593" i="7"/>
  <c r="G1605" i="7"/>
  <c r="G1617" i="7"/>
  <c r="G1629" i="7"/>
  <c r="G1641" i="7"/>
  <c r="G1653" i="7"/>
  <c r="G1665" i="7"/>
  <c r="G1677" i="7"/>
  <c r="G1493" i="7"/>
  <c r="G1505" i="7"/>
  <c r="G1517" i="7"/>
  <c r="G1529" i="7"/>
  <c r="G1541" i="7"/>
  <c r="G1553" i="7"/>
  <c r="G1565" i="7"/>
  <c r="G1577" i="7"/>
  <c r="G1589" i="7"/>
  <c r="G1419" i="7"/>
  <c r="G1431" i="7"/>
  <c r="G1443" i="7"/>
  <c r="G1455" i="7"/>
  <c r="G1467" i="7"/>
  <c r="G1479" i="7"/>
  <c r="G1344" i="7"/>
  <c r="G1356" i="7"/>
  <c r="G1368" i="7"/>
  <c r="G1380" i="7"/>
  <c r="G1392" i="7"/>
  <c r="G1404" i="7"/>
  <c r="G1279" i="7"/>
  <c r="G1291" i="7"/>
  <c r="G1303" i="7"/>
  <c r="G1315" i="7"/>
  <c r="G1327" i="7"/>
  <c r="G1339" i="7"/>
  <c r="G1237" i="7"/>
  <c r="G1249" i="7"/>
  <c r="G1261" i="7"/>
  <c r="G1174" i="7"/>
  <c r="G2237" i="7"/>
  <c r="G2119" i="7"/>
  <c r="G2141" i="7"/>
  <c r="G2163" i="7"/>
  <c r="G2180" i="7"/>
  <c r="G2202" i="7"/>
  <c r="G2224" i="7"/>
  <c r="G1969" i="7"/>
  <c r="G1986" i="7"/>
  <c r="G2008" i="7"/>
  <c r="G2030" i="7"/>
  <c r="G2047" i="7"/>
  <c r="G2069" i="7"/>
  <c r="G2091" i="7"/>
  <c r="G1845" i="7"/>
  <c r="G1862" i="7"/>
  <c r="G1884" i="7"/>
  <c r="G1906" i="7"/>
  <c r="G1923" i="7"/>
  <c r="G1945" i="7"/>
  <c r="G1695" i="7"/>
  <c r="G1717" i="7"/>
  <c r="G1734" i="7"/>
  <c r="G1756" i="7"/>
  <c r="G1778" i="7"/>
  <c r="G1795" i="7"/>
  <c r="G1817" i="7"/>
  <c r="G1596" i="7"/>
  <c r="G1618" i="7"/>
  <c r="G1635" i="7"/>
  <c r="G1656" i="7"/>
  <c r="G1672" i="7"/>
  <c r="G1496" i="7"/>
  <c r="G1512" i="7"/>
  <c r="G1532" i="7"/>
  <c r="G1548" i="7"/>
  <c r="G1568" i="7"/>
  <c r="G1584" i="7"/>
  <c r="G1422" i="7"/>
  <c r="G1438" i="7"/>
  <c r="G1458" i="7"/>
  <c r="G1474" i="7"/>
  <c r="G1347" i="7"/>
  <c r="G1363" i="7"/>
  <c r="G1383" i="7"/>
  <c r="G1399" i="7"/>
  <c r="G1282" i="7"/>
  <c r="G1298" i="7"/>
  <c r="G1318" i="7"/>
  <c r="G1334" i="7"/>
  <c r="G1240" i="7"/>
  <c r="G1256" i="7"/>
  <c r="G1176" i="7"/>
  <c r="G1188" i="7"/>
  <c r="G1200" i="7"/>
  <c r="G1212" i="7"/>
  <c r="G1224" i="7"/>
  <c r="G1107" i="7"/>
  <c r="G1119" i="7"/>
  <c r="G1131" i="7"/>
  <c r="G1143" i="7"/>
  <c r="G1155" i="7"/>
  <c r="G1167" i="7"/>
  <c r="G1004" i="7"/>
  <c r="G1016" i="7"/>
  <c r="G1028" i="7"/>
  <c r="G1040" i="7"/>
  <c r="G1052" i="7"/>
  <c r="G1064" i="7"/>
  <c r="G1076" i="7"/>
  <c r="G1088" i="7"/>
  <c r="G883" i="7"/>
  <c r="G895" i="7"/>
  <c r="G907" i="7"/>
  <c r="G919" i="7"/>
  <c r="G931" i="7"/>
  <c r="G943" i="7"/>
  <c r="G955" i="7"/>
  <c r="G967" i="7"/>
  <c r="G979" i="7"/>
  <c r="G991" i="7"/>
  <c r="G808" i="7"/>
  <c r="G820" i="7"/>
  <c r="G832" i="7"/>
  <c r="G844" i="7"/>
  <c r="G2103" i="7"/>
  <c r="G2120" i="7"/>
  <c r="G2142" i="7"/>
  <c r="G2164" i="7"/>
  <c r="G2186" i="7"/>
  <c r="G2203" i="7"/>
  <c r="G2225" i="7"/>
  <c r="G1970" i="7"/>
  <c r="G1987" i="7"/>
  <c r="G2009" i="7"/>
  <c r="G2031" i="7"/>
  <c r="G2053" i="7"/>
  <c r="G2070" i="7"/>
  <c r="G2092" i="7"/>
  <c r="G1846" i="7"/>
  <c r="G1863" i="7"/>
  <c r="G1885" i="7"/>
  <c r="G1907" i="7"/>
  <c r="G1929" i="7"/>
  <c r="G1946" i="7"/>
  <c r="G1696" i="7"/>
  <c r="G1718" i="7"/>
  <c r="G1735" i="7"/>
  <c r="G1757" i="7"/>
  <c r="G1779" i="7"/>
  <c r="G1801" i="7"/>
  <c r="G1818" i="7"/>
  <c r="G1597" i="7"/>
  <c r="G1619" i="7"/>
  <c r="G1636" i="7"/>
  <c r="G1657" i="7"/>
  <c r="G1673" i="7"/>
  <c r="G1497" i="7"/>
  <c r="G1513" i="7"/>
  <c r="G1533" i="7"/>
  <c r="G1549" i="7"/>
  <c r="G1569" i="7"/>
  <c r="G1585" i="7"/>
  <c r="G1423" i="7"/>
  <c r="G1439" i="7"/>
  <c r="G1459" i="7"/>
  <c r="G1475" i="7"/>
  <c r="G1348" i="7"/>
  <c r="G1364" i="7"/>
  <c r="G1384" i="7"/>
  <c r="G1400" i="7"/>
  <c r="G1283" i="7"/>
  <c r="G1299" i="7"/>
  <c r="G1319" i="7"/>
  <c r="G1335" i="7"/>
  <c r="G1241" i="7"/>
  <c r="G1257" i="7"/>
  <c r="G1177" i="7"/>
  <c r="G1189" i="7"/>
  <c r="G1201" i="7"/>
  <c r="G1213" i="7"/>
  <c r="G1225" i="7"/>
  <c r="G1108" i="7"/>
  <c r="G1120" i="7"/>
  <c r="G1132" i="7"/>
  <c r="G1144" i="7"/>
  <c r="G1156" i="7"/>
  <c r="G1168" i="7"/>
  <c r="G1005" i="7"/>
  <c r="G1017" i="7"/>
  <c r="G1029" i="7"/>
  <c r="G1041" i="7"/>
  <c r="G1053" i="7"/>
  <c r="G1065" i="7"/>
  <c r="G1077" i="7"/>
  <c r="G1089" i="7"/>
  <c r="G884" i="7"/>
  <c r="G896" i="7"/>
  <c r="G908" i="7"/>
  <c r="G920" i="7"/>
  <c r="G2104" i="7"/>
  <c r="G2126" i="7"/>
  <c r="G2143" i="7"/>
  <c r="G2165" i="7"/>
  <c r="G2187" i="7"/>
  <c r="G2204" i="7"/>
  <c r="G2226" i="7"/>
  <c r="G1971" i="7"/>
  <c r="G1993" i="7"/>
  <c r="G2010" i="7"/>
  <c r="G2032" i="7"/>
  <c r="G2054" i="7"/>
  <c r="G2071" i="7"/>
  <c r="G2093" i="7"/>
  <c r="G1847" i="7"/>
  <c r="G1869" i="7"/>
  <c r="G1886" i="7"/>
  <c r="G1908" i="7"/>
  <c r="G1930" i="7"/>
  <c r="G1947" i="7"/>
  <c r="G1697" i="7"/>
  <c r="G1719" i="7"/>
  <c r="G1741" i="7"/>
  <c r="G1758" i="7"/>
  <c r="G1780" i="7"/>
  <c r="G1802" i="7"/>
  <c r="G1819" i="7"/>
  <c r="G1598" i="7"/>
  <c r="G1620" i="7"/>
  <c r="G1642" i="7"/>
  <c r="G1658" i="7"/>
  <c r="G1678" i="7"/>
  <c r="G1498" i="7"/>
  <c r="G1518" i="7"/>
  <c r="G1534" i="7"/>
  <c r="G1554" i="7"/>
  <c r="G1570" i="7"/>
  <c r="G1590" i="7"/>
  <c r="G1424" i="7"/>
  <c r="G1444" i="7"/>
  <c r="G1460" i="7"/>
  <c r="G1480" i="7"/>
  <c r="G1349" i="7"/>
  <c r="G1369" i="7"/>
  <c r="G1385" i="7"/>
  <c r="G1405" i="7"/>
  <c r="G1284" i="7"/>
  <c r="G1304" i="7"/>
  <c r="G1320" i="7"/>
  <c r="G1340" i="7"/>
  <c r="G1242" i="7"/>
  <c r="G1262" i="7"/>
  <c r="G1178" i="7"/>
  <c r="G1190" i="7"/>
  <c r="G1202" i="7"/>
  <c r="G1214" i="7"/>
  <c r="G1226" i="7"/>
  <c r="G1109" i="7"/>
  <c r="G1121" i="7"/>
  <c r="G1133" i="7"/>
  <c r="G1145" i="7"/>
  <c r="G1157" i="7"/>
  <c r="G1169" i="7"/>
  <c r="G1006" i="7"/>
  <c r="G1018" i="7"/>
  <c r="G1030" i="7"/>
  <c r="G1042" i="7"/>
  <c r="G1054" i="7"/>
  <c r="G1066" i="7"/>
  <c r="G1078" i="7"/>
  <c r="G1090" i="7"/>
  <c r="G885" i="7"/>
  <c r="G897" i="7"/>
  <c r="G909" i="7"/>
  <c r="G921" i="7"/>
  <c r="G933" i="7"/>
  <c r="G945" i="7"/>
  <c r="G957" i="7"/>
  <c r="G969" i="7"/>
  <c r="G981" i="7"/>
  <c r="G993" i="7"/>
  <c r="G810" i="7"/>
  <c r="G822" i="7"/>
  <c r="G834" i="7"/>
  <c r="G846" i="7"/>
  <c r="G2105" i="7"/>
  <c r="G2127" i="7"/>
  <c r="G2144" i="7"/>
  <c r="G2166" i="7"/>
  <c r="G2188" i="7"/>
  <c r="G2210" i="7"/>
  <c r="G2227" i="7"/>
  <c r="G1972" i="7"/>
  <c r="G1994" i="7"/>
  <c r="G2011" i="7"/>
  <c r="G2033" i="7"/>
  <c r="G2055" i="7"/>
  <c r="G2077" i="7"/>
  <c r="G2094" i="7"/>
  <c r="G1848" i="7"/>
  <c r="G1870" i="7"/>
  <c r="G1887" i="7"/>
  <c r="G1909" i="7"/>
  <c r="G1931" i="7"/>
  <c r="G1953" i="7"/>
  <c r="G1698" i="7"/>
  <c r="G1720" i="7"/>
  <c r="G1742" i="7"/>
  <c r="G1759" i="7"/>
  <c r="G1781" i="7"/>
  <c r="G1803" i="7"/>
  <c r="G1825" i="7"/>
  <c r="G1599" i="7"/>
  <c r="G1621" i="7"/>
  <c r="G1643" i="7"/>
  <c r="G1659" i="7"/>
  <c r="G1679" i="7"/>
  <c r="G1499" i="7"/>
  <c r="G1519" i="7"/>
  <c r="G1535" i="7"/>
  <c r="G1555" i="7"/>
  <c r="G1571" i="7"/>
  <c r="G1591" i="7"/>
  <c r="G1425" i="7"/>
  <c r="G1445" i="7"/>
  <c r="G1461" i="7"/>
  <c r="G1481" i="7"/>
  <c r="G1350" i="7"/>
  <c r="G1370" i="7"/>
  <c r="G1386" i="7"/>
  <c r="G1406" i="7"/>
  <c r="G1285" i="7"/>
  <c r="G1305" i="7"/>
  <c r="G1321" i="7"/>
  <c r="G1341" i="7"/>
  <c r="G1243" i="7"/>
  <c r="G1263" i="7"/>
  <c r="G1179" i="7"/>
  <c r="G1191" i="7"/>
  <c r="G1203" i="7"/>
  <c r="G1215" i="7"/>
  <c r="G1227" i="7"/>
  <c r="G1110" i="7"/>
  <c r="G1122" i="7"/>
  <c r="G1134" i="7"/>
  <c r="G1146" i="7"/>
  <c r="G1158" i="7"/>
  <c r="G1170" i="7"/>
  <c r="G1007" i="7"/>
  <c r="G1019" i="7"/>
  <c r="G1031" i="7"/>
  <c r="G1043" i="7"/>
  <c r="G1055" i="7"/>
  <c r="G1067" i="7"/>
  <c r="G1079" i="7"/>
  <c r="G1091" i="7"/>
  <c r="G886" i="7"/>
  <c r="G898" i="7"/>
  <c r="G910" i="7"/>
  <c r="G922" i="7"/>
  <c r="G934" i="7"/>
  <c r="G946" i="7"/>
  <c r="G958" i="7"/>
  <c r="G2106" i="7"/>
  <c r="G2132" i="7"/>
  <c r="G2167" i="7"/>
  <c r="G2198" i="7"/>
  <c r="G2228" i="7"/>
  <c r="G1982" i="7"/>
  <c r="G2017" i="7"/>
  <c r="G2043" i="7"/>
  <c r="G2078" i="7"/>
  <c r="G1836" i="7"/>
  <c r="G1871" i="7"/>
  <c r="G1897" i="7"/>
  <c r="G1932" i="7"/>
  <c r="G1686" i="7"/>
  <c r="G1721" i="7"/>
  <c r="G1747" i="7"/>
  <c r="G1782" i="7"/>
  <c r="G1813" i="7"/>
  <c r="G1600" i="7"/>
  <c r="G1631" i="7"/>
  <c r="G1660" i="7"/>
  <c r="G1684" i="7"/>
  <c r="G1520" i="7"/>
  <c r="G1544" i="7"/>
  <c r="G1572" i="7"/>
  <c r="G1414" i="7"/>
  <c r="G1446" i="7"/>
  <c r="G1470" i="7"/>
  <c r="G1351" i="7"/>
  <c r="G1375" i="7"/>
  <c r="G1407" i="7"/>
  <c r="G1294" i="7"/>
  <c r="G1322" i="7"/>
  <c r="G1232" i="7"/>
  <c r="G1264" i="7"/>
  <c r="G1184" i="7"/>
  <c r="G1204" i="7"/>
  <c r="G1220" i="7"/>
  <c r="G1111" i="7"/>
  <c r="G1127" i="7"/>
  <c r="G1147" i="7"/>
  <c r="G1163" i="7"/>
  <c r="G1008" i="7"/>
  <c r="G1024" i="7"/>
  <c r="G1044" i="7"/>
  <c r="G1060" i="7"/>
  <c r="G1080" i="7"/>
  <c r="G1096" i="7"/>
  <c r="G899" i="7"/>
  <c r="G915" i="7"/>
  <c r="G932" i="7"/>
  <c r="G949" i="7"/>
  <c r="G964" i="7"/>
  <c r="G978" i="7"/>
  <c r="G994" i="7"/>
  <c r="G813" i="7"/>
  <c r="G827" i="7"/>
  <c r="G841" i="7"/>
  <c r="G855" i="7"/>
  <c r="G867" i="7"/>
  <c r="G879" i="7"/>
  <c r="G711" i="7"/>
  <c r="G723" i="7"/>
  <c r="G735" i="7"/>
  <c r="G747" i="7"/>
  <c r="G759" i="7"/>
  <c r="G771" i="7"/>
  <c r="G783" i="7"/>
  <c r="G795" i="7"/>
  <c r="G612" i="7"/>
  <c r="G624" i="7"/>
  <c r="G636" i="7"/>
  <c r="G648" i="7"/>
  <c r="G660" i="7"/>
  <c r="G672" i="7"/>
  <c r="G684" i="7"/>
  <c r="G696" i="7"/>
  <c r="G519" i="7"/>
  <c r="G531" i="7"/>
  <c r="G543" i="7"/>
  <c r="G555" i="7"/>
  <c r="G567" i="7"/>
  <c r="G579" i="7"/>
  <c r="G591" i="7"/>
  <c r="G603" i="7"/>
  <c r="G426" i="7"/>
  <c r="G438" i="7"/>
  <c r="G450" i="7"/>
  <c r="G462" i="7"/>
  <c r="G474" i="7"/>
  <c r="G486" i="7"/>
  <c r="G498" i="7"/>
  <c r="G510" i="7"/>
  <c r="G341" i="7"/>
  <c r="G353" i="7"/>
  <c r="G365" i="7"/>
  <c r="G377" i="7"/>
  <c r="G389" i="7"/>
  <c r="G2107" i="7"/>
  <c r="G2138" i="7"/>
  <c r="G2168" i="7"/>
  <c r="G2199" i="7"/>
  <c r="G2234" i="7"/>
  <c r="G1983" i="7"/>
  <c r="G2018" i="7"/>
  <c r="G2044" i="7"/>
  <c r="G2079" i="7"/>
  <c r="G1837" i="7"/>
  <c r="G1872" i="7"/>
  <c r="G1898" i="7"/>
  <c r="G1933" i="7"/>
  <c r="G1687" i="7"/>
  <c r="G1722" i="7"/>
  <c r="G1753" i="7"/>
  <c r="G1783" i="7"/>
  <c r="G1814" i="7"/>
  <c r="G1606" i="7"/>
  <c r="G1632" i="7"/>
  <c r="G1661" i="7"/>
  <c r="G1685" i="7"/>
  <c r="G1521" i="7"/>
  <c r="G1545" i="7"/>
  <c r="G1573" i="7"/>
  <c r="G1415" i="7"/>
  <c r="G1447" i="7"/>
  <c r="G1471" i="7"/>
  <c r="G1352" i="7"/>
  <c r="G1376" i="7"/>
  <c r="G1408" i="7"/>
  <c r="G1295" i="7"/>
  <c r="G1323" i="7"/>
  <c r="G1233" i="7"/>
  <c r="G1265" i="7"/>
  <c r="G1185" i="7"/>
  <c r="G1205" i="7"/>
  <c r="G1221" i="7"/>
  <c r="G1112" i="7"/>
  <c r="G1128" i="7"/>
  <c r="G1148" i="7"/>
  <c r="G1164" i="7"/>
  <c r="G1009" i="7"/>
  <c r="G1025" i="7"/>
  <c r="G1045" i="7"/>
  <c r="G1061" i="7"/>
  <c r="G1081" i="7"/>
  <c r="G1097" i="7"/>
  <c r="G900" i="7"/>
  <c r="G916" i="7"/>
  <c r="G935" i="7"/>
  <c r="G950" i="7"/>
  <c r="G965" i="7"/>
  <c r="G980" i="7"/>
  <c r="G995" i="7"/>
  <c r="G814" i="7"/>
  <c r="G828" i="7"/>
  <c r="G842" i="7"/>
  <c r="G856" i="7"/>
  <c r="G868" i="7"/>
  <c r="G880" i="7"/>
  <c r="G712" i="7"/>
  <c r="G724" i="7"/>
  <c r="G736" i="7"/>
  <c r="G748" i="7"/>
  <c r="G760" i="7"/>
  <c r="G772" i="7"/>
  <c r="G784" i="7"/>
  <c r="G796" i="7"/>
  <c r="G613" i="7"/>
  <c r="G625" i="7"/>
  <c r="G637" i="7"/>
  <c r="G649" i="7"/>
  <c r="G661" i="7"/>
  <c r="G673" i="7"/>
  <c r="G685" i="7"/>
  <c r="G697" i="7"/>
  <c r="G520" i="7"/>
  <c r="G532" i="7"/>
  <c r="G544" i="7"/>
  <c r="G556" i="7"/>
  <c r="G568" i="7"/>
  <c r="G580" i="7"/>
  <c r="G592" i="7"/>
  <c r="G604" i="7"/>
  <c r="G2108" i="7"/>
  <c r="G2139" i="7"/>
  <c r="G2174" i="7"/>
  <c r="G2200" i="7"/>
  <c r="G1958" i="7"/>
  <c r="G1984" i="7"/>
  <c r="G2019" i="7"/>
  <c r="G2045" i="7"/>
  <c r="G2080" i="7"/>
  <c r="G1838" i="7"/>
  <c r="G1873" i="7"/>
  <c r="G1899" i="7"/>
  <c r="G1934" i="7"/>
  <c r="G1693" i="7"/>
  <c r="G1723" i="7"/>
  <c r="G1754" i="7"/>
  <c r="G1789" i="7"/>
  <c r="G1815" i="7"/>
  <c r="G1607" i="7"/>
  <c r="G1633" i="7"/>
  <c r="G1666" i="7"/>
  <c r="G1494" i="7"/>
  <c r="G1522" i="7"/>
  <c r="G1546" i="7"/>
  <c r="G1578" i="7"/>
  <c r="G1420" i="7"/>
  <c r="G1448" i="7"/>
  <c r="G1472" i="7"/>
  <c r="G1357" i="7"/>
  <c r="G1381" i="7"/>
  <c r="G1409" i="7"/>
  <c r="G1296" i="7"/>
  <c r="G1328" i="7"/>
  <c r="G1238" i="7"/>
  <c r="G1266" i="7"/>
  <c r="G1186" i="7"/>
  <c r="G1206" i="7"/>
  <c r="G1222" i="7"/>
  <c r="G1113" i="7"/>
  <c r="G1129" i="7"/>
  <c r="G1149" i="7"/>
  <c r="G1165" i="7"/>
  <c r="G1010" i="7"/>
  <c r="G1026" i="7"/>
  <c r="G1046" i="7"/>
  <c r="G1062" i="7"/>
  <c r="G1082" i="7"/>
  <c r="G1098" i="7"/>
  <c r="G901" i="7"/>
  <c r="G917" i="7"/>
  <c r="G936" i="7"/>
  <c r="G951" i="7"/>
  <c r="G966" i="7"/>
  <c r="G982" i="7"/>
  <c r="G996" i="7"/>
  <c r="G815" i="7"/>
  <c r="G829" i="7"/>
  <c r="G843" i="7"/>
  <c r="G857" i="7"/>
  <c r="G869" i="7"/>
  <c r="G881" i="7"/>
  <c r="G713" i="7"/>
  <c r="G725" i="7"/>
  <c r="G737" i="7"/>
  <c r="G749" i="7"/>
  <c r="G761" i="7"/>
  <c r="G773" i="7"/>
  <c r="G785" i="7"/>
  <c r="G797" i="7"/>
  <c r="G614" i="7"/>
  <c r="G626" i="7"/>
  <c r="G638" i="7"/>
  <c r="G650" i="7"/>
  <c r="G662" i="7"/>
  <c r="G674" i="7"/>
  <c r="G686" i="7"/>
  <c r="G698" i="7"/>
  <c r="G521" i="7"/>
  <c r="G533" i="7"/>
  <c r="G545" i="7"/>
  <c r="G557" i="7"/>
  <c r="G569" i="7"/>
  <c r="G581" i="7"/>
  <c r="G593" i="7"/>
  <c r="G605" i="7"/>
  <c r="G428" i="7"/>
  <c r="G440" i="7"/>
  <c r="G452" i="7"/>
  <c r="G464" i="7"/>
  <c r="G476" i="7"/>
  <c r="G488" i="7"/>
  <c r="G500" i="7"/>
  <c r="G2118" i="7"/>
  <c r="G2114" i="7"/>
  <c r="G2153" i="7"/>
  <c r="G2191" i="7"/>
  <c r="G1960" i="7"/>
  <c r="G1998" i="7"/>
  <c r="G2041" i="7"/>
  <c r="G2082" i="7"/>
  <c r="G1857" i="7"/>
  <c r="G1895" i="7"/>
  <c r="G1941" i="7"/>
  <c r="G1707" i="7"/>
  <c r="G1745" i="7"/>
  <c r="G1791" i="7"/>
  <c r="G1829" i="7"/>
  <c r="G1624" i="7"/>
  <c r="G1668" i="7"/>
  <c r="G1507" i="7"/>
  <c r="G1542" i="7"/>
  <c r="G1580" i="7"/>
  <c r="G1433" i="7"/>
  <c r="G1468" i="7"/>
  <c r="G1359" i="7"/>
  <c r="G1394" i="7"/>
  <c r="G1292" i="7"/>
  <c r="G1330" i="7"/>
  <c r="G1251" i="7"/>
  <c r="G1182" i="7"/>
  <c r="G1208" i="7"/>
  <c r="G1102" i="7"/>
  <c r="G1125" i="7"/>
  <c r="G1151" i="7"/>
  <c r="G999" i="7"/>
  <c r="G1022" i="7"/>
  <c r="G1048" i="7"/>
  <c r="G1071" i="7"/>
  <c r="G1094" i="7"/>
  <c r="G903" i="7"/>
  <c r="G926" i="7"/>
  <c r="G947" i="7"/>
  <c r="G970" i="7"/>
  <c r="G987" i="7"/>
  <c r="G811" i="7"/>
  <c r="G831" i="7"/>
  <c r="G850" i="7"/>
  <c r="G865" i="7"/>
  <c r="G703" i="7"/>
  <c r="G718" i="7"/>
  <c r="G733" i="7"/>
  <c r="G751" i="7"/>
  <c r="G766" i="7"/>
  <c r="G781" i="7"/>
  <c r="G799" i="7"/>
  <c r="G619" i="7"/>
  <c r="G634" i="7"/>
  <c r="G652" i="7"/>
  <c r="G667" i="7"/>
  <c r="G682" i="7"/>
  <c r="G700" i="7"/>
  <c r="G526" i="7"/>
  <c r="G541" i="7"/>
  <c r="G559" i="7"/>
  <c r="G574" i="7"/>
  <c r="G589" i="7"/>
  <c r="G607" i="7"/>
  <c r="G432" i="7"/>
  <c r="G446" i="7"/>
  <c r="G460" i="7"/>
  <c r="G475" i="7"/>
  <c r="G490" i="7"/>
  <c r="G504" i="7"/>
  <c r="G336" i="7"/>
  <c r="G349" i="7"/>
  <c r="G362" i="7"/>
  <c r="G375" i="7"/>
  <c r="G388" i="7"/>
  <c r="G401" i="7"/>
  <c r="G413" i="7"/>
  <c r="G282" i="7"/>
  <c r="G294" i="7"/>
  <c r="G306" i="7"/>
  <c r="G318" i="7"/>
  <c r="G330" i="7"/>
  <c r="G218" i="7"/>
  <c r="G230" i="7"/>
  <c r="G242" i="7"/>
  <c r="G254" i="7"/>
  <c r="G266" i="7"/>
  <c r="G143" i="7"/>
  <c r="G155" i="7"/>
  <c r="G167" i="7"/>
  <c r="G179" i="7"/>
  <c r="G191" i="7"/>
  <c r="G203" i="7"/>
  <c r="G109" i="7"/>
  <c r="G121" i="7"/>
  <c r="G133" i="7"/>
  <c r="G71" i="7"/>
  <c r="G83" i="7"/>
  <c r="G95" i="7"/>
  <c r="G53" i="7"/>
  <c r="G65" i="7"/>
  <c r="G47" i="7"/>
  <c r="G37" i="7"/>
  <c r="G26" i="7"/>
  <c r="G3" i="7"/>
  <c r="G2115" i="7"/>
  <c r="G2154" i="7"/>
  <c r="G2192" i="7"/>
  <c r="G1961" i="7"/>
  <c r="G1999" i="7"/>
  <c r="G2042" i="7"/>
  <c r="G2083" i="7"/>
  <c r="G1858" i="7"/>
  <c r="G1896" i="7"/>
  <c r="G1942" i="7"/>
  <c r="G1708" i="7"/>
  <c r="G1746" i="7"/>
  <c r="G1792" i="7"/>
  <c r="G1830" i="7"/>
  <c r="G1630" i="7"/>
  <c r="G1669" i="7"/>
  <c r="G1508" i="7"/>
  <c r="G1543" i="7"/>
  <c r="G1581" i="7"/>
  <c r="G1434" i="7"/>
  <c r="G1469" i="7"/>
  <c r="G1360" i="7"/>
  <c r="G1395" i="7"/>
  <c r="G1293" i="7"/>
  <c r="G1331" i="7"/>
  <c r="G1252" i="7"/>
  <c r="G1183" i="7"/>
  <c r="G1209" i="7"/>
  <c r="G1103" i="7"/>
  <c r="G1126" i="7"/>
  <c r="G1152" i="7"/>
  <c r="G1000" i="7"/>
  <c r="G1023" i="7"/>
  <c r="G1049" i="7"/>
  <c r="G1072" i="7"/>
  <c r="G1095" i="7"/>
  <c r="G904" i="7"/>
  <c r="G927" i="7"/>
  <c r="G948" i="7"/>
  <c r="G971" i="7"/>
  <c r="G988" i="7"/>
  <c r="G812" i="7"/>
  <c r="G833" i="7"/>
  <c r="G851" i="7"/>
  <c r="G866" i="7"/>
  <c r="G704" i="7"/>
  <c r="G719" i="7"/>
  <c r="G734" i="7"/>
  <c r="G752" i="7"/>
  <c r="G767" i="7"/>
  <c r="G782" i="7"/>
  <c r="G800" i="7"/>
  <c r="G620" i="7"/>
  <c r="G635" i="7"/>
  <c r="G653" i="7"/>
  <c r="G668" i="7"/>
  <c r="G683" i="7"/>
  <c r="G701" i="7"/>
  <c r="G527" i="7"/>
  <c r="G542" i="7"/>
  <c r="G560" i="7"/>
  <c r="G575" i="7"/>
  <c r="G590" i="7"/>
  <c r="G608" i="7"/>
  <c r="G433" i="7"/>
  <c r="G447" i="7"/>
  <c r="G461" i="7"/>
  <c r="G477" i="7"/>
  <c r="G491" i="7"/>
  <c r="G505" i="7"/>
  <c r="G337" i="7"/>
  <c r="G350" i="7"/>
  <c r="G363" i="7"/>
  <c r="G376" i="7"/>
  <c r="G390" i="7"/>
  <c r="G402" i="7"/>
  <c r="G414" i="7"/>
  <c r="G283" i="7"/>
  <c r="G295" i="7"/>
  <c r="G307" i="7"/>
  <c r="G319" i="7"/>
  <c r="G331" i="7"/>
  <c r="G219" i="7"/>
  <c r="G231" i="7"/>
  <c r="G243" i="7"/>
  <c r="G255" i="7"/>
  <c r="G267" i="7"/>
  <c r="G144" i="7"/>
  <c r="G156" i="7"/>
  <c r="G168" i="7"/>
  <c r="G180" i="7"/>
  <c r="G192" i="7"/>
  <c r="G204" i="7"/>
  <c r="G110" i="7"/>
  <c r="G122" i="7"/>
  <c r="G134" i="7"/>
  <c r="G72" i="7"/>
  <c r="G84" i="7"/>
  <c r="G96" i="7"/>
  <c r="G54" i="7"/>
  <c r="G66" i="7"/>
  <c r="G48" i="7"/>
  <c r="G15" i="7"/>
  <c r="G11" i="7"/>
  <c r="G2" i="7"/>
  <c r="G2116" i="7"/>
  <c r="G2155" i="7"/>
  <c r="G2201" i="7"/>
  <c r="G1962" i="7"/>
  <c r="G2005" i="7"/>
  <c r="G2046" i="7"/>
  <c r="G2089" i="7"/>
  <c r="G1859" i="7"/>
  <c r="G1905" i="7"/>
  <c r="G1943" i="7"/>
  <c r="G1709" i="7"/>
  <c r="G1755" i="7"/>
  <c r="G1793" i="7"/>
  <c r="G1831" i="7"/>
  <c r="G1634" i="7"/>
  <c r="G1670" i="7"/>
  <c r="G1509" i="7"/>
  <c r="G1547" i="7"/>
  <c r="G1582" i="7"/>
  <c r="G1435" i="7"/>
  <c r="G1473" i="7"/>
  <c r="G1361" i="7"/>
  <c r="G1396" i="7"/>
  <c r="G1297" i="7"/>
  <c r="G1332" i="7"/>
  <c r="G1253" i="7"/>
  <c r="G1187" i="7"/>
  <c r="G1210" i="7"/>
  <c r="G1104" i="7"/>
  <c r="G1130" i="7"/>
  <c r="G1153" i="7"/>
  <c r="G1001" i="7"/>
  <c r="G1027" i="7"/>
  <c r="G1050" i="7"/>
  <c r="G1073" i="7"/>
  <c r="G1099" i="7"/>
  <c r="G905" i="7"/>
  <c r="G928" i="7"/>
  <c r="G952" i="7"/>
  <c r="G972" i="7"/>
  <c r="G989" i="7"/>
  <c r="G816" i="7"/>
  <c r="G835" i="7"/>
  <c r="G852" i="7"/>
  <c r="G870" i="7"/>
  <c r="G705" i="7"/>
  <c r="G720" i="7"/>
  <c r="G738" i="7"/>
  <c r="G753" i="7"/>
  <c r="G768" i="7"/>
  <c r="G786" i="7"/>
  <c r="G801" i="7"/>
  <c r="G621" i="7"/>
  <c r="G639" i="7"/>
  <c r="G654" i="7"/>
  <c r="G669" i="7"/>
  <c r="G687" i="7"/>
  <c r="G702" i="7"/>
  <c r="G528" i="7"/>
  <c r="G546" i="7"/>
  <c r="G561" i="7"/>
  <c r="G576" i="7"/>
  <c r="G594" i="7"/>
  <c r="G420" i="7"/>
  <c r="G434" i="7"/>
  <c r="G448" i="7"/>
  <c r="G463" i="7"/>
  <c r="G478" i="7"/>
  <c r="G492" i="7"/>
  <c r="G506" i="7"/>
  <c r="G338" i="7"/>
  <c r="G351" i="7"/>
  <c r="G364" i="7"/>
  <c r="G378" i="7"/>
  <c r="G391" i="7"/>
  <c r="G403" i="7"/>
  <c r="G415" i="7"/>
  <c r="G284" i="7"/>
  <c r="G296" i="7"/>
  <c r="G308" i="7"/>
  <c r="G320" i="7"/>
  <c r="G332" i="7"/>
  <c r="G220" i="7"/>
  <c r="G232" i="7"/>
  <c r="G244" i="7"/>
  <c r="G256" i="7"/>
  <c r="G268" i="7"/>
  <c r="G145" i="7"/>
  <c r="G157" i="7"/>
  <c r="G169" i="7"/>
  <c r="G181" i="7"/>
  <c r="G193" i="7"/>
  <c r="G205" i="7"/>
  <c r="G111" i="7"/>
  <c r="G123" i="7"/>
  <c r="G135" i="7"/>
  <c r="G73" i="7"/>
  <c r="G85" i="7"/>
  <c r="G97" i="7"/>
  <c r="G55" i="7"/>
  <c r="G67" i="7"/>
  <c r="G27" i="7"/>
  <c r="G16" i="7"/>
  <c r="G12" i="7"/>
  <c r="G2238" i="7"/>
  <c r="G2131" i="7"/>
  <c r="G2177" i="7"/>
  <c r="G2215" i="7"/>
  <c r="G1981" i="7"/>
  <c r="G2022" i="7"/>
  <c r="G2065" i="7"/>
  <c r="G1835" i="7"/>
  <c r="G1881" i="7"/>
  <c r="G1919" i="7"/>
  <c r="G1957" i="7"/>
  <c r="G1731" i="7"/>
  <c r="G1769" i="7"/>
  <c r="G1807" i="7"/>
  <c r="G1610" i="7"/>
  <c r="G1648" i="7"/>
  <c r="G1683" i="7"/>
  <c r="G1525" i="7"/>
  <c r="G1560" i="7"/>
  <c r="G1413" i="7"/>
  <c r="G1451" i="7"/>
  <c r="G1486" i="7"/>
  <c r="G1374" i="7"/>
  <c r="G1275" i="7"/>
  <c r="G1310" i="7"/>
  <c r="G1231" i="7"/>
  <c r="G1269" i="7"/>
  <c r="G1196" i="7"/>
  <c r="G1219" i="7"/>
  <c r="G1116" i="7"/>
  <c r="G1139" i="7"/>
  <c r="G1162" i="7"/>
  <c r="G1013" i="7"/>
  <c r="G1036" i="7"/>
  <c r="G1059" i="7"/>
  <c r="G1085" i="7"/>
  <c r="G891" i="7"/>
  <c r="G914" i="7"/>
  <c r="G939" i="7"/>
  <c r="G960" i="7"/>
  <c r="G977" i="7"/>
  <c r="G804" i="7"/>
  <c r="G823" i="7"/>
  <c r="G840" i="7"/>
  <c r="G860" i="7"/>
  <c r="G875" i="7"/>
  <c r="G710" i="7"/>
  <c r="G728" i="7"/>
  <c r="G743" i="7"/>
  <c r="G758" i="7"/>
  <c r="G776" i="7"/>
  <c r="G791" i="7"/>
  <c r="G611" i="7"/>
  <c r="G629" i="7"/>
  <c r="G644" i="7"/>
  <c r="G659" i="7"/>
  <c r="G677" i="7"/>
  <c r="G692" i="7"/>
  <c r="G518" i="7"/>
  <c r="G536" i="7"/>
  <c r="G551" i="7"/>
  <c r="G566" i="7"/>
  <c r="G584" i="7"/>
  <c r="G599" i="7"/>
  <c r="G425" i="7"/>
  <c r="G441" i="7"/>
  <c r="G455" i="7"/>
  <c r="G469" i="7"/>
  <c r="G483" i="7"/>
  <c r="G497" i="7"/>
  <c r="G512" i="7"/>
  <c r="G344" i="7"/>
  <c r="G357" i="7"/>
  <c r="G370" i="7"/>
  <c r="G383" i="7"/>
  <c r="G396" i="7"/>
  <c r="G408" i="7"/>
  <c r="G277" i="7"/>
  <c r="G289" i="7"/>
  <c r="G301" i="7"/>
  <c r="G313" i="7"/>
  <c r="G325" i="7"/>
  <c r="G213" i="7"/>
  <c r="G225" i="7"/>
  <c r="G237" i="7"/>
  <c r="G249" i="7"/>
  <c r="G8" i="7"/>
  <c r="G17" i="7"/>
  <c r="G44" i="7"/>
  <c r="G59" i="7"/>
  <c r="G98" i="7"/>
  <c r="G80" i="7"/>
  <c r="G139" i="7"/>
  <c r="G124" i="7"/>
  <c r="G106" i="7"/>
  <c r="G197" i="7"/>
  <c r="G182" i="7"/>
  <c r="G164" i="7"/>
  <c r="G149" i="7"/>
  <c r="G269" i="7"/>
  <c r="G251" i="7"/>
  <c r="G234" i="7"/>
  <c r="G215" i="7"/>
  <c r="G322" i="7"/>
  <c r="G303" i="7"/>
  <c r="G286" i="7"/>
  <c r="G410" i="7"/>
  <c r="G393" i="7"/>
  <c r="G372" i="7"/>
  <c r="G354" i="7"/>
  <c r="G333" i="7"/>
  <c r="G494" i="7"/>
  <c r="G471" i="7"/>
  <c r="G451" i="7"/>
  <c r="G429" i="7"/>
  <c r="G596" i="7"/>
  <c r="G571" i="7"/>
  <c r="G548" i="7"/>
  <c r="G523" i="7"/>
  <c r="G689" i="7"/>
  <c r="G664" i="7"/>
  <c r="G641" i="7"/>
  <c r="G616" i="7"/>
  <c r="G788" i="7"/>
  <c r="G763" i="7"/>
  <c r="G740" i="7"/>
  <c r="G715" i="7"/>
  <c r="G872" i="7"/>
  <c r="G847" i="7"/>
  <c r="G818" i="7"/>
  <c r="G984" i="7"/>
  <c r="G954" i="7"/>
  <c r="G923" i="7"/>
  <c r="G888" i="7"/>
  <c r="G1068" i="7"/>
  <c r="G1033" i="7"/>
  <c r="G1171" i="7"/>
  <c r="G1136" i="7"/>
  <c r="G1228" i="7"/>
  <c r="G1193" i="7"/>
  <c r="G1244" i="7"/>
  <c r="G1307" i="7"/>
  <c r="G1387" i="7"/>
  <c r="G1483" i="7"/>
  <c r="G1426" i="7"/>
  <c r="G1557" i="7"/>
  <c r="G1500" i="7"/>
  <c r="G1645" i="7"/>
  <c r="G1826" i="7"/>
  <c r="G1766" i="7"/>
  <c r="G1699" i="7"/>
  <c r="G1911" i="7"/>
  <c r="G1849" i="7"/>
  <c r="G2057" i="7"/>
  <c r="G1995" i="7"/>
  <c r="G2212" i="7"/>
  <c r="G2150" i="7"/>
  <c r="G25" i="7"/>
  <c r="G33" i="7"/>
  <c r="G40" i="7"/>
  <c r="G52" i="7"/>
  <c r="G91" i="7"/>
  <c r="G76" i="7"/>
  <c r="G132" i="7"/>
  <c r="G117" i="7"/>
  <c r="G208" i="7"/>
  <c r="G190" i="7"/>
  <c r="G175" i="7"/>
  <c r="G160" i="7"/>
  <c r="G142" i="7"/>
  <c r="G262" i="7"/>
  <c r="G246" i="7"/>
  <c r="G227" i="7"/>
  <c r="G210" i="7"/>
  <c r="G315" i="7"/>
  <c r="G298" i="7"/>
  <c r="G279" i="7"/>
  <c r="G405" i="7"/>
  <c r="G385" i="7"/>
  <c r="G367" i="7"/>
  <c r="G346" i="7"/>
  <c r="G508" i="7"/>
  <c r="G485" i="7"/>
  <c r="G466" i="7"/>
  <c r="G443" i="7"/>
  <c r="G422" i="7"/>
  <c r="G586" i="7"/>
  <c r="G563" i="7"/>
  <c r="G538" i="7"/>
  <c r="G515" i="7"/>
  <c r="G679" i="7"/>
  <c r="G656" i="7"/>
  <c r="G631" i="7"/>
  <c r="G803" i="7"/>
  <c r="G778" i="7"/>
  <c r="G755" i="7"/>
  <c r="G730" i="7"/>
  <c r="G707" i="7"/>
  <c r="G862" i="7"/>
  <c r="G837" i="7"/>
  <c r="G806" i="7"/>
  <c r="G974" i="7"/>
  <c r="G941" i="7"/>
  <c r="G911" i="7"/>
  <c r="G1087" i="7"/>
  <c r="G1056" i="7"/>
  <c r="G1015" i="7"/>
  <c r="G1159" i="7"/>
  <c r="G1118" i="7"/>
  <c r="G1216" i="7"/>
  <c r="G1175" i="7"/>
  <c r="G1342" i="7"/>
  <c r="G1281" i="7"/>
  <c r="G1371" i="7"/>
  <c r="G1457" i="7"/>
  <c r="G1410" i="7"/>
  <c r="G1531" i="7"/>
  <c r="G1680" i="7"/>
  <c r="G1612" i="7"/>
  <c r="G1804" i="7"/>
  <c r="G1733" i="7"/>
  <c r="G1954" i="7"/>
  <c r="G1883" i="7"/>
  <c r="G2095" i="7"/>
  <c r="G2029" i="7"/>
  <c r="G1973" i="7"/>
  <c r="G2179" i="7"/>
  <c r="G2128" i="7"/>
  <c r="G24" i="7"/>
  <c r="G32" i="7"/>
  <c r="G39" i="7"/>
  <c r="G51" i="7"/>
  <c r="G90" i="7"/>
  <c r="G75" i="7"/>
  <c r="G131" i="7"/>
  <c r="G116" i="7"/>
  <c r="G207" i="7"/>
  <c r="G189" i="7"/>
  <c r="G174" i="7"/>
  <c r="G159" i="7"/>
  <c r="G276" i="7"/>
  <c r="G261" i="7"/>
  <c r="G245" i="7"/>
  <c r="G226" i="7"/>
  <c r="G209" i="7"/>
  <c r="G314" i="7"/>
  <c r="G297" i="7"/>
  <c r="G278" i="7"/>
  <c r="G404" i="7"/>
  <c r="G384" i="7"/>
  <c r="G366" i="7"/>
  <c r="G345" i="7"/>
  <c r="G507" i="7"/>
  <c r="G484" i="7"/>
  <c r="G465" i="7"/>
  <c r="G442" i="7"/>
  <c r="G421" i="7"/>
  <c r="G585" i="7"/>
  <c r="G562" i="7"/>
  <c r="G537" i="7"/>
  <c r="G514" i="7"/>
  <c r="G678" i="7"/>
  <c r="G655" i="7"/>
  <c r="G630" i="7"/>
  <c r="G802" i="7"/>
  <c r="G777" i="7"/>
  <c r="G754" i="7"/>
  <c r="G729" i="7"/>
  <c r="G706" i="7"/>
  <c r="G861" i="7"/>
  <c r="G836" i="7"/>
  <c r="G805" i="7"/>
  <c r="G973" i="7"/>
  <c r="G940" i="7"/>
  <c r="G906" i="7"/>
  <c r="G1086" i="7"/>
  <c r="G1051" i="7"/>
  <c r="G1014" i="7"/>
  <c r="G1154" i="7"/>
  <c r="G1117" i="7"/>
  <c r="G1211" i="7"/>
  <c r="G1270" i="7"/>
  <c r="G1333" i="7"/>
  <c r="G1280" i="7"/>
  <c r="G1362" i="7"/>
  <c r="G1456" i="7"/>
  <c r="G1583" i="7"/>
  <c r="G1530" i="7"/>
  <c r="G1671" i="7"/>
  <c r="G1611" i="7"/>
  <c r="G1794" i="7"/>
  <c r="G1732" i="7"/>
  <c r="G1944" i="7"/>
  <c r="G1882" i="7"/>
  <c r="G2090" i="7"/>
  <c r="G2023" i="7"/>
  <c r="G1963" i="7"/>
  <c r="G2178" i="7"/>
  <c r="G2117" i="7"/>
  <c r="Y3" i="7" l="1"/>
  <c r="Y4" i="7"/>
  <c r="Y5" i="7"/>
  <c r="Y6" i="7"/>
  <c r="Z3" i="7"/>
  <c r="Z4" i="7"/>
  <c r="Z5" i="7"/>
  <c r="Z6" i="7"/>
  <c r="Z2" i="7"/>
  <c r="Y91" i="7"/>
  <c r="Z91" i="7"/>
  <c r="Y9" i="7"/>
  <c r="Z9" i="7"/>
  <c r="Y10" i="7"/>
  <c r="Z10" i="7"/>
  <c r="AA10" i="7" s="1"/>
  <c r="Y11" i="7"/>
  <c r="Z11" i="7"/>
  <c r="AA11" i="7" s="1"/>
  <c r="Z31" i="7"/>
  <c r="Y31" i="7"/>
  <c r="Z56" i="7"/>
  <c r="Y56" i="7"/>
  <c r="Y2" i="7"/>
  <c r="AA31" i="7" l="1"/>
  <c r="AA9" i="7"/>
  <c r="AA2" i="7"/>
  <c r="AA91" i="7"/>
  <c r="AA6" i="7"/>
  <c r="AA56" i="7"/>
  <c r="AA5" i="7"/>
  <c r="AA4" i="7"/>
  <c r="AA3" i="7"/>
  <c r="Z81" i="7"/>
  <c r="Y81" i="7"/>
  <c r="Z86" i="7"/>
  <c r="Y86" i="7"/>
  <c r="AA86" i="7" l="1"/>
  <c r="AA81" i="7"/>
  <c r="Y60" i="7"/>
  <c r="Z60" i="7"/>
  <c r="Y26" i="7"/>
  <c r="Z16" i="7"/>
  <c r="AA16" i="7" s="1"/>
  <c r="Y15" i="7"/>
  <c r="Z106" i="7"/>
  <c r="Z21" i="7"/>
  <c r="Y21" i="7"/>
  <c r="Z103" i="7"/>
  <c r="Y54" i="7"/>
  <c r="Y79" i="7"/>
  <c r="Z57" i="7"/>
  <c r="Y16" i="7"/>
  <c r="Z26" i="7"/>
  <c r="Z79" i="7"/>
  <c r="AA79" i="7" s="1"/>
  <c r="Y7" i="7"/>
  <c r="Y29" i="7"/>
  <c r="Z29" i="7"/>
  <c r="AA29" i="7" s="1"/>
  <c r="Y28" i="7"/>
  <c r="Y109" i="7"/>
  <c r="Y25" i="7"/>
  <c r="Z25" i="7"/>
  <c r="AA25" i="7" s="1"/>
  <c r="AA60" i="7" l="1"/>
  <c r="AA26" i="7"/>
  <c r="AA21" i="7"/>
  <c r="Y62" i="7"/>
  <c r="Z121" i="7"/>
  <c r="Y121" i="7"/>
  <c r="Z7" i="7"/>
  <c r="AA7" i="7" s="1"/>
  <c r="Z104" i="7"/>
  <c r="Z15" i="7"/>
  <c r="AA15" i="7" s="1"/>
  <c r="Z110" i="7"/>
  <c r="Y110" i="7"/>
  <c r="Z115" i="7"/>
  <c r="Y115" i="7"/>
  <c r="Y65" i="7"/>
  <c r="Z65" i="7"/>
  <c r="AA65" i="7" s="1"/>
  <c r="Y103" i="7"/>
  <c r="AA103" i="7" s="1"/>
  <c r="Z109" i="7"/>
  <c r="AA109" i="7" s="1"/>
  <c r="Y57" i="7"/>
  <c r="AA57" i="7" s="1"/>
  <c r="Z62" i="7"/>
  <c r="AA62" i="7" s="1"/>
  <c r="Z28" i="7"/>
  <c r="AA28" i="7" s="1"/>
  <c r="Z54" i="7"/>
  <c r="AA54" i="7" s="1"/>
  <c r="Y20" i="7"/>
  <c r="Y104" i="7"/>
  <c r="Y106" i="7"/>
  <c r="AA106" i="7" s="1"/>
  <c r="Y120" i="7"/>
  <c r="AA110" i="7" l="1"/>
  <c r="AA104" i="7"/>
  <c r="AA121" i="7"/>
  <c r="AA115" i="7"/>
  <c r="Z13" i="7"/>
  <c r="Y13" i="7"/>
  <c r="Z102" i="7"/>
  <c r="Y102" i="7"/>
  <c r="Z67" i="7"/>
  <c r="Y67" i="7"/>
  <c r="Z55" i="7"/>
  <c r="Y55" i="7"/>
  <c r="Z20" i="7"/>
  <c r="AA20" i="7" s="1"/>
  <c r="Z12" i="7"/>
  <c r="Y12" i="7"/>
  <c r="Y116" i="7"/>
  <c r="Z116" i="7"/>
  <c r="AA116" i="7" s="1"/>
  <c r="Z120" i="7"/>
  <c r="AA120" i="7" s="1"/>
  <c r="Y72" i="7"/>
  <c r="Z72" i="7"/>
  <c r="AA72" i="7" s="1"/>
  <c r="Y114" i="7"/>
  <c r="Z114" i="7"/>
  <c r="AA114" i="7" s="1"/>
  <c r="Z27" i="7"/>
  <c r="Y27" i="7"/>
  <c r="Y70" i="7"/>
  <c r="Z8" i="7"/>
  <c r="Y8" i="7"/>
  <c r="Z70" i="7"/>
  <c r="Z111" i="7"/>
  <c r="Y111" i="7"/>
  <c r="Y59" i="7"/>
  <c r="Z59" i="7"/>
  <c r="AA59" i="7" s="1"/>
  <c r="Y52" i="7"/>
  <c r="Z52" i="7"/>
  <c r="AA52" i="7" s="1"/>
  <c r="Y119" i="7"/>
  <c r="Z119" i="7"/>
  <c r="AA119" i="7" s="1"/>
  <c r="Z77" i="7"/>
  <c r="Y77" i="7"/>
  <c r="Z96" i="7"/>
  <c r="Y96" i="7"/>
  <c r="Z30" i="7"/>
  <c r="Y30" i="7"/>
  <c r="AA8" i="7" l="1"/>
  <c r="AA12" i="7"/>
  <c r="AA67" i="7"/>
  <c r="AA111" i="7"/>
  <c r="AA13" i="7"/>
  <c r="AA77" i="7"/>
  <c r="AA55" i="7"/>
  <c r="AA102" i="7"/>
  <c r="AA70" i="7"/>
  <c r="AA27" i="7"/>
  <c r="AA30" i="7"/>
  <c r="AA96" i="7"/>
  <c r="Y122" i="7"/>
  <c r="Z122" i="7"/>
  <c r="AA122" i="7" s="1"/>
  <c r="Y17" i="7"/>
  <c r="Z17" i="7"/>
  <c r="AA17" i="7" s="1"/>
  <c r="Z112" i="7"/>
  <c r="Y80" i="7"/>
  <c r="Z80" i="7"/>
  <c r="AA80" i="7" s="1"/>
  <c r="Y112" i="7"/>
  <c r="Y18" i="7"/>
  <c r="Z18" i="7"/>
  <c r="AA18" i="7" s="1"/>
  <c r="Y125" i="7"/>
  <c r="Z125" i="7"/>
  <c r="AA125" i="7" s="1"/>
  <c r="Z107" i="7"/>
  <c r="Y107" i="7"/>
  <c r="AA112" i="7" l="1"/>
  <c r="AA107" i="7"/>
  <c r="Y78" i="7"/>
  <c r="Z78" i="7"/>
  <c r="AA78" i="7" s="1"/>
  <c r="Z41" i="7"/>
  <c r="Y41" i="7"/>
  <c r="Y23" i="7"/>
  <c r="Z23" i="7"/>
  <c r="AA23" i="7" s="1"/>
  <c r="Y117" i="7"/>
  <c r="Z117" i="7"/>
  <c r="AA117" i="7" s="1"/>
  <c r="Y22" i="7"/>
  <c r="Z22" i="7"/>
  <c r="AA22" i="7" s="1"/>
  <c r="Z105" i="7"/>
  <c r="Y105" i="7"/>
  <c r="Y126" i="7"/>
  <c r="Z126" i="7"/>
  <c r="AA126" i="7" s="1"/>
  <c r="Y36" i="7"/>
  <c r="Z36" i="7"/>
  <c r="AA36" i="7" s="1"/>
  <c r="Y53" i="7"/>
  <c r="Z53" i="7"/>
  <c r="AA53" i="7" s="1"/>
  <c r="AA105" i="7" l="1"/>
  <c r="AA41" i="7"/>
  <c r="Y34" i="7"/>
  <c r="Z34" i="7"/>
  <c r="Y46" i="7"/>
  <c r="Z46" i="7"/>
  <c r="AA46" i="7" s="1"/>
  <c r="AA34" i="7" l="1"/>
  <c r="Y51" i="7"/>
  <c r="Z51" i="7"/>
  <c r="Y39" i="7"/>
  <c r="Z39" i="7"/>
  <c r="Y124" i="7"/>
  <c r="Z124" i="7"/>
  <c r="AA39" i="7" l="1"/>
  <c r="AA51" i="7"/>
  <c r="AA124" i="7"/>
  <c r="Z44" i="7"/>
  <c r="AA44" i="7" s="1"/>
  <c r="Y44" i="7"/>
  <c r="Y61" i="7"/>
  <c r="Z61" i="7"/>
  <c r="Y35" i="7"/>
  <c r="Z35" i="7"/>
  <c r="AA61" i="7" l="1"/>
  <c r="AA35" i="7"/>
  <c r="Z113" i="7"/>
  <c r="Y113" i="7"/>
  <c r="Y66" i="7"/>
  <c r="Z66" i="7"/>
  <c r="Y49" i="7"/>
  <c r="Z49" i="7"/>
  <c r="AA49" i="7" s="1"/>
  <c r="Z108" i="7"/>
  <c r="Y108" i="7"/>
  <c r="AA66" i="7" l="1"/>
  <c r="AA113" i="7"/>
  <c r="AA108" i="7"/>
  <c r="Z63" i="7"/>
  <c r="Y63" i="7"/>
  <c r="Z71" i="7"/>
  <c r="Y71" i="7"/>
  <c r="Y118" i="7"/>
  <c r="Z118" i="7"/>
  <c r="AA118" i="7" s="1"/>
  <c r="Y58" i="7"/>
  <c r="Z58" i="7"/>
  <c r="AA58" i="7" s="1"/>
  <c r="AA71" i="7" l="1"/>
  <c r="AA63" i="7"/>
  <c r="Z89" i="7"/>
  <c r="Y89" i="7"/>
  <c r="Y123" i="7"/>
  <c r="Z123" i="7"/>
  <c r="Z68" i="7"/>
  <c r="Y68" i="7"/>
  <c r="Z84" i="7"/>
  <c r="Y84" i="7"/>
  <c r="AA68" i="7" l="1"/>
  <c r="AA123" i="7"/>
  <c r="AA84" i="7"/>
  <c r="AA89" i="7"/>
  <c r="Z73" i="7"/>
  <c r="AA73" i="7" s="1"/>
  <c r="Y73" i="7"/>
  <c r="Z94" i="7"/>
  <c r="Y94" i="7"/>
  <c r="Z75" i="7"/>
  <c r="AA75" i="7" s="1"/>
  <c r="Y75" i="7"/>
  <c r="AA94" i="7" l="1"/>
  <c r="Y99" i="7"/>
  <c r="Z99" i="7"/>
  <c r="AA99" i="7" s="1"/>
  <c r="Z40" i="7"/>
  <c r="Y40" i="7"/>
  <c r="AA40" i="7" l="1"/>
  <c r="Z90" i="7"/>
  <c r="Y90" i="7"/>
  <c r="Y85" i="7"/>
  <c r="Z85" i="7"/>
  <c r="AA85" i="7" s="1"/>
  <c r="AA90" i="7" l="1"/>
  <c r="Y95" i="7"/>
  <c r="Z95" i="7"/>
  <c r="Y101" i="7"/>
  <c r="Z101" i="7"/>
  <c r="AA101" i="7" l="1"/>
  <c r="AA95" i="7"/>
  <c r="Y100" i="7"/>
  <c r="Z100" i="7"/>
  <c r="AA100" i="7" s="1"/>
  <c r="Y76" i="7"/>
  <c r="Z76" i="7"/>
  <c r="AA76" i="7" l="1"/>
  <c r="Z37" i="7"/>
  <c r="Y37" i="7"/>
  <c r="Y82" i="7"/>
  <c r="Z82" i="7"/>
  <c r="AA82" i="7" s="1"/>
  <c r="Z33" i="7"/>
  <c r="Y33" i="7"/>
  <c r="Z97" i="7"/>
  <c r="Y97" i="7"/>
  <c r="Z98" i="7"/>
  <c r="Y98" i="7"/>
  <c r="Z92" i="7"/>
  <c r="AA92" i="7" s="1"/>
  <c r="Y92" i="7"/>
  <c r="Z87" i="7"/>
  <c r="Y87" i="7"/>
  <c r="Z93" i="7"/>
  <c r="Y93" i="7"/>
  <c r="Y50" i="7"/>
  <c r="Z50" i="7"/>
  <c r="AA50" i="7" s="1"/>
  <c r="Z74" i="7"/>
  <c r="Y74" i="7"/>
  <c r="Z69" i="7"/>
  <c r="Y69" i="7"/>
  <c r="Z32" i="7"/>
  <c r="AA32" i="7" s="1"/>
  <c r="Y32" i="7"/>
  <c r="Z19" i="7"/>
  <c r="Y19" i="7"/>
  <c r="Z45" i="7"/>
  <c r="Y45" i="7"/>
  <c r="Y64" i="7"/>
  <c r="Z64" i="7"/>
  <c r="AA64" i="7" s="1"/>
  <c r="Z42" i="7"/>
  <c r="Y42" i="7"/>
  <c r="Z14" i="7"/>
  <c r="Y14" i="7"/>
  <c r="Z48" i="7"/>
  <c r="AA48" i="7" s="1"/>
  <c r="Y48" i="7"/>
  <c r="Z88" i="7"/>
  <c r="Y88" i="7"/>
  <c r="Z43" i="7"/>
  <c r="Y43" i="7"/>
  <c r="Y47" i="7"/>
  <c r="Z47" i="7"/>
  <c r="AA47" i="7" s="1"/>
  <c r="Y83" i="7"/>
  <c r="Z83" i="7"/>
  <c r="AA83" i="7" s="1"/>
  <c r="Y38" i="7"/>
  <c r="Z38" i="7"/>
  <c r="AA38" i="7" s="1"/>
  <c r="Y24" i="7"/>
  <c r="Z24" i="7"/>
  <c r="AA88" i="7" l="1"/>
  <c r="AA19" i="7"/>
  <c r="AA87" i="7"/>
  <c r="AA14" i="7"/>
  <c r="AA42" i="7"/>
  <c r="AA43" i="7"/>
  <c r="AA45" i="7"/>
  <c r="AA93" i="7"/>
  <c r="AA69" i="7"/>
  <c r="AA74" i="7"/>
  <c r="AA98" i="7"/>
  <c r="AA97" i="7"/>
  <c r="AA33" i="7"/>
  <c r="AA37" i="7"/>
  <c r="AA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priya</author>
  </authors>
  <commentList>
    <comment ref="A8" authorId="0" shapeId="0" xr:uid="{62352C12-0530-4422-B60C-5578310A2EF6}">
      <text>
        <r>
          <rPr>
            <b/>
            <sz val="13"/>
            <color indexed="81"/>
            <rFont val="Tahoma"/>
            <charset val="1"/>
          </rPr>
          <t>priya:</t>
        </r>
        <r>
          <rPr>
            <sz val="13"/>
            <color indexed="81"/>
            <rFont val="Tahoma"/>
            <charset val="1"/>
          </rPr>
          <t xml:space="preserve">
avg purchase value $ = total value  of orders($) / no:of orders over a period of time</t>
        </r>
      </text>
    </comment>
    <comment ref="A13" authorId="0" shapeId="0" xr:uid="{E5E0ED2F-20D8-46FE-956A-926FE3FE2350}">
      <text>
        <r>
          <rPr>
            <b/>
            <sz val="13"/>
            <color indexed="81"/>
            <rFont val="Tahoma"/>
            <charset val="1"/>
          </rPr>
          <t>priya:</t>
        </r>
        <r>
          <rPr>
            <sz val="13"/>
            <color indexed="81"/>
            <rFont val="Tahoma"/>
            <charset val="1"/>
          </rPr>
          <t xml:space="preserve">
total number of orders /  no:of unique customers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priya</author>
  </authors>
  <commentList>
    <comment ref="L4" authorId="0" shapeId="0" xr:uid="{E3347D5E-9109-43AD-BADE-1552456E50B6}">
      <text>
        <r>
          <rPr>
            <b/>
            <sz val="13"/>
            <color indexed="81"/>
            <rFont val="Tahoma"/>
            <family val="2"/>
          </rPr>
          <t>priya:</t>
        </r>
        <r>
          <rPr>
            <sz val="13"/>
            <color indexed="81"/>
            <rFont val="Tahoma"/>
            <family val="2"/>
          </rPr>
          <t xml:space="preserve">
using countif</t>
        </r>
      </text>
    </comment>
    <comment ref="N4" authorId="0" shapeId="0" xr:uid="{B1B19978-0F0F-496B-A188-2C6D1D06F30D}">
      <text>
        <r>
          <rPr>
            <b/>
            <sz val="13"/>
            <color indexed="81"/>
            <rFont val="Tahoma"/>
            <family val="2"/>
          </rPr>
          <t>priya:</t>
        </r>
        <r>
          <rPr>
            <sz val="13"/>
            <color indexed="81"/>
            <rFont val="Tahoma"/>
            <family val="2"/>
          </rPr>
          <t xml:space="preserve">
using mean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CB008B-274E-4EAC-92E9-DE7108508A9D}" keepAlive="1" name="ModelConnection_ExternalData_1" description="Data Model" type="5" refreshedVersion="8" minRefreshableVersion="5" saveData="1">
    <dbPr connection="Data Model Connection" command="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38AEF2F-A43F-45C6-A6F5-8EED8CAC1126}" name="Query - data" description="Connection to the 'data' query in the workbook." type="100" refreshedVersion="8" minRefreshableVersion="5">
    <extLst>
      <ext xmlns:x15="http://schemas.microsoft.com/office/spreadsheetml/2010/11/main" uri="{DE250136-89BD-433C-8126-D09CA5730AF9}">
        <x15:connection id="4edf1984-223b-45ee-ae07-85b3558262e0"/>
      </ext>
    </extLst>
  </connection>
  <connection id="3" xr16:uid="{CFFCE64A-C5A2-4EE5-9C0E-764A36746A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F2F722D-73C9-4EB4-97C6-36A312921DA2}" name="WorksheetConnection_supermarket_marketing_campaign.xlsx!Table_data" type="102" refreshedVersion="8" minRefreshableVersion="5">
    <extLst>
      <ext xmlns:x15="http://schemas.microsoft.com/office/spreadsheetml/2010/11/main" uri="{DE250136-89BD-433C-8126-D09CA5730AF9}">
        <x15:connection id="Table_data">
          <x15:rangePr sourceName="_xlcn.WorksheetConnection_supermarket_marketing_campaign.xlsxTable_data1"/>
        </x15:connection>
      </ext>
    </extLst>
  </connection>
  <connection id="5" xr16:uid="{831C7895-1F9E-4977-8D42-537F33228E4D}" name="WorksheetConnection_supermarket_marketing_campaign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upermarket_marketing_campaign.xlsxTable11"/>
        </x15:connection>
      </ext>
    </extLst>
  </connection>
</connections>
</file>

<file path=xl/sharedStrings.xml><?xml version="1.0" encoding="utf-8"?>
<sst xmlns="http://schemas.openxmlformats.org/spreadsheetml/2006/main" count="29265" uniqueCount="3037">
  <si>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</si>
  <si>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</si>
  <si>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</si>
  <si>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</si>
  <si>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</si>
  <si>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</si>
  <si>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</si>
  <si>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</si>
  <si>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</si>
  <si>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</si>
  <si>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</si>
  <si>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</si>
  <si>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</si>
  <si>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</si>
  <si>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</si>
  <si>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</si>
  <si>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</si>
  <si>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</si>
  <si>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</si>
  <si>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</si>
  <si>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</si>
  <si>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</si>
  <si>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</si>
  <si>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</si>
  <si>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</si>
  <si>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</si>
  <si>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</si>
  <si>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</si>
  <si>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</si>
  <si>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</si>
  <si>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</si>
  <si>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2012-09-04</t>
  </si>
  <si>
    <t>2014-03-08</t>
  </si>
  <si>
    <t>Together</t>
  </si>
  <si>
    <t>2013-08-21</t>
  </si>
  <si>
    <t>2014-02-10</t>
  </si>
  <si>
    <t>PhD</t>
  </si>
  <si>
    <t>Married</t>
  </si>
  <si>
    <t>2014-01-19</t>
  </si>
  <si>
    <t>Master</t>
  </si>
  <si>
    <t>2013-09-09</t>
  </si>
  <si>
    <t>Divorced</t>
  </si>
  <si>
    <t>2012-11-13</t>
  </si>
  <si>
    <t>2013-05-08</t>
  </si>
  <si>
    <t>2013-06-06</t>
  </si>
  <si>
    <t>2014-03-13</t>
  </si>
  <si>
    <t>2013-11-15</t>
  </si>
  <si>
    <t>Basic</t>
  </si>
  <si>
    <t>2012-10-10</t>
  </si>
  <si>
    <t>2012-11-24</t>
  </si>
  <si>
    <t>2012-12-24</t>
  </si>
  <si>
    <t>2012-08-31</t>
  </si>
  <si>
    <t>2013-03-28</t>
  </si>
  <si>
    <t>2n Cycle</t>
  </si>
  <si>
    <t>2012-11-03</t>
  </si>
  <si>
    <t>2012-08-08</t>
  </si>
  <si>
    <t>2013-01-06</t>
  </si>
  <si>
    <t>2012-12-23</t>
  </si>
  <si>
    <t>2014-01-11</t>
  </si>
  <si>
    <t>2013-03-18</t>
  </si>
  <si>
    <t>2013-01-02</t>
  </si>
  <si>
    <t>2013-05-27</t>
  </si>
  <si>
    <t>2013-02-20</t>
  </si>
  <si>
    <t>2013-05-31</t>
  </si>
  <si>
    <t>2013-11-22</t>
  </si>
  <si>
    <t>2014-05-22</t>
  </si>
  <si>
    <t>2013-05-11</t>
  </si>
  <si>
    <t>2012-10-29</t>
  </si>
  <si>
    <t>2013-08-29</t>
  </si>
  <si>
    <t>2013-12-31</t>
  </si>
  <si>
    <t>2013-09-02</t>
  </si>
  <si>
    <t>Widow</t>
  </si>
  <si>
    <t>2014-02-11</t>
  </si>
  <si>
    <t>2013-02-01</t>
  </si>
  <si>
    <t>2013-04-29</t>
  </si>
  <si>
    <t>2013-03-12</t>
  </si>
  <si>
    <t>2013-11-05</t>
  </si>
  <si>
    <t>2013-10-02</t>
  </si>
  <si>
    <t>2014-06-28</t>
  </si>
  <si>
    <t>2012-11-09</t>
  </si>
  <si>
    <t>2013-05-24</t>
  </si>
  <si>
    <t>2014-01-01</t>
  </si>
  <si>
    <t>2012-11-08</t>
  </si>
  <si>
    <t>2014-05-12</t>
  </si>
  <si>
    <t>2012-08-11</t>
  </si>
  <si>
    <t>2014-06-07</t>
  </si>
  <si>
    <t>2013-06-12</t>
  </si>
  <si>
    <t>2012-11-19</t>
  </si>
  <si>
    <t>2013-04-02</t>
  </si>
  <si>
    <t>2014-04-28</t>
  </si>
  <si>
    <t>2013-06-17</t>
  </si>
  <si>
    <t>2014-03-03</t>
  </si>
  <si>
    <t>2013-07-04</t>
  </si>
  <si>
    <t>2012-09-07</t>
  </si>
  <si>
    <t>2013-02-18</t>
  </si>
  <si>
    <t>2013-06-11</t>
  </si>
  <si>
    <t>2013-12-06</t>
  </si>
  <si>
    <t>2013-05-21</t>
  </si>
  <si>
    <t>2014-05-11</t>
  </si>
  <si>
    <t>2014-03-19</t>
  </si>
  <si>
    <t>2013-09-27</t>
  </si>
  <si>
    <t>2013-04-08</t>
  </si>
  <si>
    <t>2012-09-11</t>
  </si>
  <si>
    <t>2012-09-14</t>
  </si>
  <si>
    <t>2013-03-17</t>
  </si>
  <si>
    <t>2013-04-05</t>
  </si>
  <si>
    <t>2014-04-30</t>
  </si>
  <si>
    <t>2012-12-19</t>
  </si>
  <si>
    <t>2012-08-27</t>
  </si>
  <si>
    <t>2012-10-12</t>
  </si>
  <si>
    <t>2013-09-04</t>
  </si>
  <si>
    <t>2012-08-29</t>
  </si>
  <si>
    <t>2013-06-23</t>
  </si>
  <si>
    <t>2013-07-03</t>
  </si>
  <si>
    <t>2014-02-25</t>
  </si>
  <si>
    <t>2013-08-11</t>
  </si>
  <si>
    <t>2013-07-16</t>
  </si>
  <si>
    <t>2014-05-28</t>
  </si>
  <si>
    <t>2014-01-21</t>
  </si>
  <si>
    <t>2014-05-27</t>
  </si>
  <si>
    <t>2013-11-23</t>
  </si>
  <si>
    <t>2014-03-23</t>
  </si>
  <si>
    <t>2014-05-24</t>
  </si>
  <si>
    <t>2012-11-22</t>
  </si>
  <si>
    <t>2013-04-11</t>
  </si>
  <si>
    <t>2013-12-01</t>
  </si>
  <si>
    <t>2013-06-20</t>
  </si>
  <si>
    <t>2013-07-23</t>
  </si>
  <si>
    <t>2014-03-30</t>
  </si>
  <si>
    <t>2013-04-20</t>
  </si>
  <si>
    <t>2013-05-17</t>
  </si>
  <si>
    <t>2014-05-08</t>
  </si>
  <si>
    <t>2013-12-10</t>
  </si>
  <si>
    <t>2013-09-24</t>
  </si>
  <si>
    <t>2013-02-02</t>
  </si>
  <si>
    <t>2012-12-07</t>
  </si>
  <si>
    <t>2013-11-02</t>
  </si>
  <si>
    <t>2012-11-10</t>
  </si>
  <si>
    <t>2014-06-25</t>
  </si>
  <si>
    <t>2012-12-12</t>
  </si>
  <si>
    <t>2013-09-10</t>
  </si>
  <si>
    <t>2014-01-24</t>
  </si>
  <si>
    <t>2013-02-19</t>
  </si>
  <si>
    <t>2013-07-11</t>
  </si>
  <si>
    <t>2013-11-14</t>
  </si>
  <si>
    <t>2014-02-24</t>
  </si>
  <si>
    <t>2013-04-22</t>
  </si>
  <si>
    <t>2013-04-21</t>
  </si>
  <si>
    <t>2014-06-08</t>
  </si>
  <si>
    <t>2014-05-10</t>
  </si>
  <si>
    <t>2013-09-30</t>
  </si>
  <si>
    <t>2013-03-10</t>
  </si>
  <si>
    <t>2013-08-14</t>
  </si>
  <si>
    <t>2013-07-07</t>
  </si>
  <si>
    <t>2014-05-19</t>
  </si>
  <si>
    <t>2013-07-28</t>
  </si>
  <si>
    <t>2012-10-19</t>
  </si>
  <si>
    <t>2013-04-19</t>
  </si>
  <si>
    <t>2013-08-28</t>
  </si>
  <si>
    <t>2013-03-19</t>
  </si>
  <si>
    <t>2012-10-18</t>
  </si>
  <si>
    <t>2012-10-28</t>
  </si>
  <si>
    <t>2012-08-22</t>
  </si>
  <si>
    <t>2014-06-21</t>
  </si>
  <si>
    <t>2014-04-24</t>
  </si>
  <si>
    <t>2014-03-07</t>
  </si>
  <si>
    <t>2012-12-14</t>
  </si>
  <si>
    <t>2012-10-09</t>
  </si>
  <si>
    <t>2013-07-08</t>
  </si>
  <si>
    <t>2013-09-12</t>
  </si>
  <si>
    <t>2013-10-17</t>
  </si>
  <si>
    <t>2013-08-20</t>
  </si>
  <si>
    <t>2013-07-01</t>
  </si>
  <si>
    <t>2012-11-05</t>
  </si>
  <si>
    <t>2014-01-05</t>
  </si>
  <si>
    <t>2013-05-01</t>
  </si>
  <si>
    <t>2014-03-01</t>
  </si>
  <si>
    <t>2013-11-13</t>
  </si>
  <si>
    <t>2013-11-18</t>
  </si>
  <si>
    <t>2014-04-21</t>
  </si>
  <si>
    <t>2013-07-13</t>
  </si>
  <si>
    <t>2014-01-30</t>
  </si>
  <si>
    <t>2014-04-04</t>
  </si>
  <si>
    <t>2012-09-12</t>
  </si>
  <si>
    <t>2012-12-16</t>
  </si>
  <si>
    <t>2014-05-23</t>
  </si>
  <si>
    <t>2014-06-24</t>
  </si>
  <si>
    <t>2013-09-28</t>
  </si>
  <si>
    <t>2014-01-22</t>
  </si>
  <si>
    <t>2014-06-15</t>
  </si>
  <si>
    <t>2012-12-05</t>
  </si>
  <si>
    <t>2013-08-02</t>
  </si>
  <si>
    <t>2013-02-23</t>
  </si>
  <si>
    <t>2012-09-09</t>
  </si>
  <si>
    <t>2013-09-26</t>
  </si>
  <si>
    <t>2013-05-30</t>
  </si>
  <si>
    <t>2013-12-29</t>
  </si>
  <si>
    <t>2014-05-13</t>
  </si>
  <si>
    <t>2013-09-19</t>
  </si>
  <si>
    <t>2013-01-17</t>
  </si>
  <si>
    <t>2014-03-31</t>
  </si>
  <si>
    <t>2014-06-29</t>
  </si>
  <si>
    <t>2013-12-09</t>
  </si>
  <si>
    <t>2013-10-14</t>
  </si>
  <si>
    <t>2012-11-02</t>
  </si>
  <si>
    <t>2013-07-17</t>
  </si>
  <si>
    <t>2013-12-08</t>
  </si>
  <si>
    <t>2013-05-13</t>
  </si>
  <si>
    <t>2012-09-10</t>
  </si>
  <si>
    <t>2013-03-31</t>
  </si>
  <si>
    <t>2014-03-18</t>
  </si>
  <si>
    <t>2012-10-05</t>
  </si>
  <si>
    <t>2013-01-21</t>
  </si>
  <si>
    <t>2013-05-04</t>
  </si>
  <si>
    <t>2014-04-01</t>
  </si>
  <si>
    <t>2013-08-31</t>
  </si>
  <si>
    <t>2012-11-14</t>
  </si>
  <si>
    <t>2014-04-11</t>
  </si>
  <si>
    <t>2014-04-14</t>
  </si>
  <si>
    <t>2013-01-05</t>
  </si>
  <si>
    <t>2012-09-08</t>
  </si>
  <si>
    <t>2013-03-26</t>
  </si>
  <si>
    <t>2012-10-25</t>
  </si>
  <si>
    <t>2012-12-09</t>
  </si>
  <si>
    <t>2014-02-16</t>
  </si>
  <si>
    <t>2013-03-20</t>
  </si>
  <si>
    <t>2013-05-15</t>
  </si>
  <si>
    <t>2014-04-16</t>
  </si>
  <si>
    <t>2013-03-23</t>
  </si>
  <si>
    <t>2013-12-04</t>
  </si>
  <si>
    <t>2013-10-04</t>
  </si>
  <si>
    <t>2013-12-26</t>
  </si>
  <si>
    <t>2014-05-17</t>
  </si>
  <si>
    <t>2013-10-28</t>
  </si>
  <si>
    <t>2013-07-31</t>
  </si>
  <si>
    <t>2013-11-28</t>
  </si>
  <si>
    <t>2012-08-17</t>
  </si>
  <si>
    <t>2014-06-05</t>
  </si>
  <si>
    <t>2013-05-20</t>
  </si>
  <si>
    <t>2013-01-09</t>
  </si>
  <si>
    <t>2013-09-16</t>
  </si>
  <si>
    <t>2013-10-27</t>
  </si>
  <si>
    <t>2012-09-22</t>
  </si>
  <si>
    <t>2012-10-13</t>
  </si>
  <si>
    <t>2012-10-16</t>
  </si>
  <si>
    <t>2012-10-22</t>
  </si>
  <si>
    <t>2013-06-04</t>
  </si>
  <si>
    <t>2013-05-22</t>
  </si>
  <si>
    <t>2014-06-17</t>
  </si>
  <si>
    <t>2012-11-23</t>
  </si>
  <si>
    <t>2013-02-03</t>
  </si>
  <si>
    <t>2013-03-14</t>
  </si>
  <si>
    <t>2014-06-26</t>
  </si>
  <si>
    <t>2012-10-15</t>
  </si>
  <si>
    <t>2013-06-19</t>
  </si>
  <si>
    <t>2014-03-20</t>
  </si>
  <si>
    <t>2014-02-04</t>
  </si>
  <si>
    <t>2014-04-06</t>
  </si>
  <si>
    <t>2013-02-06</t>
  </si>
  <si>
    <t>2013-02-11</t>
  </si>
  <si>
    <t>2014-04-17</t>
  </si>
  <si>
    <t>2013-07-12</t>
  </si>
  <si>
    <t>2013-01-29</t>
  </si>
  <si>
    <t>2013-01-08</t>
  </si>
  <si>
    <t>2013-06-13</t>
  </si>
  <si>
    <t>2013-12-27</t>
  </si>
  <si>
    <t>2012-10-31</t>
  </si>
  <si>
    <t>2014-01-15</t>
  </si>
  <si>
    <t>2012-08-23</t>
  </si>
  <si>
    <t>2013-03-07</t>
  </si>
  <si>
    <t>2013-01-13</t>
  </si>
  <si>
    <t>2013-01-12</t>
  </si>
  <si>
    <t>2014-03-17</t>
  </si>
  <si>
    <t>2013-10-12</t>
  </si>
  <si>
    <t>2014-04-13</t>
  </si>
  <si>
    <t>2012-09-18</t>
  </si>
  <si>
    <t>2014-03-05</t>
  </si>
  <si>
    <t>2013-04-27</t>
  </si>
  <si>
    <t>2014-01-18</t>
  </si>
  <si>
    <t>2013-06-03</t>
  </si>
  <si>
    <t>2013-12-17</t>
  </si>
  <si>
    <t>2014-03-11</t>
  </si>
  <si>
    <t>2013-07-29</t>
  </si>
  <si>
    <t>2012-08-14</t>
  </si>
  <si>
    <t>2013-08-23</t>
  </si>
  <si>
    <t>2014-02-09</t>
  </si>
  <si>
    <t>2013-02-07</t>
  </si>
  <si>
    <t>2013-01-11</t>
  </si>
  <si>
    <t>2013-07-05</t>
  </si>
  <si>
    <t>2013-07-02</t>
  </si>
  <si>
    <t>2013-11-07</t>
  </si>
  <si>
    <t>2013-05-09</t>
  </si>
  <si>
    <t>2013-02-13</t>
  </si>
  <si>
    <t>2013-04-16</t>
  </si>
  <si>
    <t>2013-09-11</t>
  </si>
  <si>
    <t>2013-04-03</t>
  </si>
  <si>
    <t>2013-01-10</t>
  </si>
  <si>
    <t>2013-06-30</t>
  </si>
  <si>
    <t>2012-12-06</t>
  </si>
  <si>
    <t>2012-11-12</t>
  </si>
  <si>
    <t>2013-03-03</t>
  </si>
  <si>
    <t>2012-08-10</t>
  </si>
  <si>
    <t>2013-12-07</t>
  </si>
  <si>
    <t>2013-08-15</t>
  </si>
  <si>
    <t>2013-11-10</t>
  </si>
  <si>
    <t>2014-06-16</t>
  </si>
  <si>
    <t>2012-12-25</t>
  </si>
  <si>
    <t>2014-01-03</t>
  </si>
  <si>
    <t>2012-10-27</t>
  </si>
  <si>
    <t>2012-12-22</t>
  </si>
  <si>
    <t>2013-11-29</t>
  </si>
  <si>
    <t>2013-10-08</t>
  </si>
  <si>
    <t>2012-09-28</t>
  </si>
  <si>
    <t>2014-03-22</t>
  </si>
  <si>
    <t>2012-12-28</t>
  </si>
  <si>
    <t>2012-08-21</t>
  </si>
  <si>
    <t>2013-03-16</t>
  </si>
  <si>
    <t>2012-11-17</t>
  </si>
  <si>
    <t>2012-12-01</t>
  </si>
  <si>
    <t>2014-04-22</t>
  </si>
  <si>
    <t>2012-11-11</t>
  </si>
  <si>
    <t>2013-06-22</t>
  </si>
  <si>
    <t>2012-08-18</t>
  </si>
  <si>
    <t>2012-12-30</t>
  </si>
  <si>
    <t>2013-06-14</t>
  </si>
  <si>
    <t>2013-10-16</t>
  </si>
  <si>
    <t>2012-08-30</t>
  </si>
  <si>
    <t>2014-05-04</t>
  </si>
  <si>
    <t>2013-04-18</t>
  </si>
  <si>
    <t>2013-10-06</t>
  </si>
  <si>
    <t>2012-09-15</t>
  </si>
  <si>
    <t>2012-09-27</t>
  </si>
  <si>
    <t>2013-03-11</t>
  </si>
  <si>
    <t>2013-10-22</t>
  </si>
  <si>
    <t>2014-06-09</t>
  </si>
  <si>
    <t>2014-05-30</t>
  </si>
  <si>
    <t>2012-10-17</t>
  </si>
  <si>
    <t>2013-03-30</t>
  </si>
  <si>
    <t>2013-01-23</t>
  </si>
  <si>
    <t>2013-11-20</t>
  </si>
  <si>
    <t>2014-02-14</t>
  </si>
  <si>
    <t>2013-02-22</t>
  </si>
  <si>
    <t>2013-03-05</t>
  </si>
  <si>
    <t>2014-05-06</t>
  </si>
  <si>
    <t>2013-04-13</t>
  </si>
  <si>
    <t>2014-04-05</t>
  </si>
  <si>
    <t>2013-04-25</t>
  </si>
  <si>
    <t>2013-11-25</t>
  </si>
  <si>
    <t>2014-02-02</t>
  </si>
  <si>
    <t>2013-06-21</t>
  </si>
  <si>
    <t>2013-12-21</t>
  </si>
  <si>
    <t>2013-09-07</t>
  </si>
  <si>
    <t>2013-08-22</t>
  </si>
  <si>
    <t>2013-12-20</t>
  </si>
  <si>
    <t>2013-08-06</t>
  </si>
  <si>
    <t>2013-10-09</t>
  </si>
  <si>
    <t>2013-06-09</t>
  </si>
  <si>
    <t>2013-12-22</t>
  </si>
  <si>
    <t>2013-05-02</t>
  </si>
  <si>
    <t>2013-02-16</t>
  </si>
  <si>
    <t>2012-08-20</t>
  </si>
  <si>
    <t>2013-04-01</t>
  </si>
  <si>
    <t>2014-05-25</t>
  </si>
  <si>
    <t>2012-09-25</t>
  </si>
  <si>
    <t>2013-09-22</t>
  </si>
  <si>
    <t>2014-01-28</t>
  </si>
  <si>
    <t>2013-04-23</t>
  </si>
  <si>
    <t>2014-03-06</t>
  </si>
  <si>
    <t>2012-08-15</t>
  </si>
  <si>
    <t>2013-03-27</t>
  </si>
  <si>
    <t>2013-10-10</t>
  </si>
  <si>
    <t>2012-08-04</t>
  </si>
  <si>
    <t>2014-05-18</t>
  </si>
  <si>
    <t>2014-05-09</t>
  </si>
  <si>
    <t>2012-10-23</t>
  </si>
  <si>
    <t>2013-12-30</t>
  </si>
  <si>
    <t>2012-08-19</t>
  </si>
  <si>
    <t>2013-10-30</t>
  </si>
  <si>
    <t>2013-06-26</t>
  </si>
  <si>
    <t>2014-01-26</t>
  </si>
  <si>
    <t>2012-09-24</t>
  </si>
  <si>
    <t>2012-12-03</t>
  </si>
  <si>
    <t>2013-11-27</t>
  </si>
  <si>
    <t>2012-08-06</t>
  </si>
  <si>
    <t>2012-12-29</t>
  </si>
  <si>
    <t>2012-08-24</t>
  </si>
  <si>
    <t>2012-11-07</t>
  </si>
  <si>
    <t>2013-12-02</t>
  </si>
  <si>
    <t>2013-07-19</t>
  </si>
  <si>
    <t>2013-05-25</t>
  </si>
  <si>
    <t>2013-10-20</t>
  </si>
  <si>
    <t>2013-04-14</t>
  </si>
  <si>
    <t>2014-01-27</t>
  </si>
  <si>
    <t>2013-08-16</t>
  </si>
  <si>
    <t>2012-09-30</t>
  </si>
  <si>
    <t>2012-12-04</t>
  </si>
  <si>
    <t>2012-08-12</t>
  </si>
  <si>
    <t>2013-11-03</t>
  </si>
  <si>
    <t>2013-02-15</t>
  </si>
  <si>
    <t>2013-09-18</t>
  </si>
  <si>
    <t>2014-06-18</t>
  </si>
  <si>
    <t>2013-04-24</t>
  </si>
  <si>
    <t>2014-02-15</t>
  </si>
  <si>
    <t>2013-08-08</t>
  </si>
  <si>
    <t>2013-12-23</t>
  </si>
  <si>
    <t>2012-11-28</t>
  </si>
  <si>
    <t>2013-08-07</t>
  </si>
  <si>
    <t>2014-01-07</t>
  </si>
  <si>
    <t>2013-12-03</t>
  </si>
  <si>
    <t>2014-03-29</t>
  </si>
  <si>
    <t>2014-04-08</t>
  </si>
  <si>
    <t>2014-02-07</t>
  </si>
  <si>
    <t>2013-11-06</t>
  </si>
  <si>
    <t>2013-03-01</t>
  </si>
  <si>
    <t>2013-08-03</t>
  </si>
  <si>
    <t>2013-06-16</t>
  </si>
  <si>
    <t>2013-06-25</t>
  </si>
  <si>
    <t>2013-09-13</t>
  </si>
  <si>
    <t>2013-08-01</t>
  </si>
  <si>
    <t>2013-01-31</t>
  </si>
  <si>
    <t>2013-07-09</t>
  </si>
  <si>
    <t>2013-04-15</t>
  </si>
  <si>
    <t>2014-04-03</t>
  </si>
  <si>
    <t>2014-04-18</t>
  </si>
  <si>
    <t>2012-09-23</t>
  </si>
  <si>
    <t>2013-09-14</t>
  </si>
  <si>
    <t>2012-10-26</t>
  </si>
  <si>
    <t>2013-10-19</t>
  </si>
  <si>
    <t>2013-02-21</t>
  </si>
  <si>
    <t>2013-09-17</t>
  </si>
  <si>
    <t>2013-01-26</t>
  </si>
  <si>
    <t>2014-05-07</t>
  </si>
  <si>
    <t>2013-08-19</t>
  </si>
  <si>
    <t>2013-07-18</t>
  </si>
  <si>
    <t>2012-12-11</t>
  </si>
  <si>
    <t>2013-07-26</t>
  </si>
  <si>
    <t>2013-05-06</t>
  </si>
  <si>
    <t>2013-07-14</t>
  </si>
  <si>
    <t>2014-03-10</t>
  </si>
  <si>
    <t>2013-12-28</t>
  </si>
  <si>
    <t>2013-01-20</t>
  </si>
  <si>
    <t>2012-09-21</t>
  </si>
  <si>
    <t>2012-09-06</t>
  </si>
  <si>
    <t>2012-12-18</t>
  </si>
  <si>
    <t>2013-11-19</t>
  </si>
  <si>
    <t>2014-06-13</t>
  </si>
  <si>
    <t>2013-05-07</t>
  </si>
  <si>
    <t>2013-08-18</t>
  </si>
  <si>
    <t>2013-12-13</t>
  </si>
  <si>
    <t>2014-02-17</t>
  </si>
  <si>
    <t>2012-08-03</t>
  </si>
  <si>
    <t>2014-01-04</t>
  </si>
  <si>
    <t>2013-10-21</t>
  </si>
  <si>
    <t>2013-12-25</t>
  </si>
  <si>
    <t>2013-01-01</t>
  </si>
  <si>
    <t>2013-05-16</t>
  </si>
  <si>
    <t>2013-09-25</t>
  </si>
  <si>
    <t>2013-11-08</t>
  </si>
  <si>
    <t>2013-12-16</t>
  </si>
  <si>
    <t>2012-10-30</t>
  </si>
  <si>
    <t>2014-01-02</t>
  </si>
  <si>
    <t>2013-10-18</t>
  </si>
  <si>
    <t>2013-07-25</t>
  </si>
  <si>
    <t>2013-10-24</t>
  </si>
  <si>
    <t>2013-12-19</t>
  </si>
  <si>
    <t>2014-05-16</t>
  </si>
  <si>
    <t>2012-10-04</t>
  </si>
  <si>
    <t>2013-08-25</t>
  </si>
  <si>
    <t>2013-05-29</t>
  </si>
  <si>
    <t>2014-03-26</t>
  </si>
  <si>
    <t>2014-04-09</t>
  </si>
  <si>
    <t>2014-03-12</t>
  </si>
  <si>
    <t>2014-04-29</t>
  </si>
  <si>
    <t>2014-06-27</t>
  </si>
  <si>
    <t>2013-04-10</t>
  </si>
  <si>
    <t>2013-11-21</t>
  </si>
  <si>
    <t>2012-10-21</t>
  </si>
  <si>
    <t>2013-05-14</t>
  </si>
  <si>
    <t>2012-08-01</t>
  </si>
  <si>
    <t>2014-01-25</t>
  </si>
  <si>
    <t>2013-10-11</t>
  </si>
  <si>
    <t>2012-08-07</t>
  </si>
  <si>
    <t>2013-03-29</t>
  </si>
  <si>
    <t>2014-06-03</t>
  </si>
  <si>
    <t>2012-08-09</t>
  </si>
  <si>
    <t>2013-03-06</t>
  </si>
  <si>
    <t>2013-05-12</t>
  </si>
  <si>
    <t>2014-03-09</t>
  </si>
  <si>
    <t>2013-09-15</t>
  </si>
  <si>
    <t>2014-01-29</t>
  </si>
  <si>
    <t>2013-10-03</t>
  </si>
  <si>
    <t>2013-02-28</t>
  </si>
  <si>
    <t>2014-05-02</t>
  </si>
  <si>
    <t>2013-02-09</t>
  </si>
  <si>
    <t>2013-03-15</t>
  </si>
  <si>
    <t>2013-05-10</t>
  </si>
  <si>
    <t>2012-09-05</t>
  </si>
  <si>
    <t>2013-09-01</t>
  </si>
  <si>
    <t>2013-05-26</t>
  </si>
  <si>
    <t>2013-12-12</t>
  </si>
  <si>
    <t>2012-12-08</t>
  </si>
  <si>
    <t>2013-08-30</t>
  </si>
  <si>
    <t>2013-12-18</t>
  </si>
  <si>
    <t>2013-06-18</t>
  </si>
  <si>
    <t>2014-05-29</t>
  </si>
  <si>
    <t>2013-01-15</t>
  </si>
  <si>
    <t>2013-10-29</t>
  </si>
  <si>
    <t>2013-03-02</t>
  </si>
  <si>
    <t>2013-12-14</t>
  </si>
  <si>
    <t>2013-01-19</t>
  </si>
  <si>
    <t>2013-04-06</t>
  </si>
  <si>
    <t>2013-11-04</t>
  </si>
  <si>
    <t>2013-03-22</t>
  </si>
  <si>
    <t>2014-05-31</t>
  </si>
  <si>
    <t>2013-02-04</t>
  </si>
  <si>
    <t>2013-05-05</t>
  </si>
  <si>
    <t>2013-02-14</t>
  </si>
  <si>
    <t>2014-03-21</t>
  </si>
  <si>
    <t>2013-08-05</t>
  </si>
  <si>
    <t>2012-11-29</t>
  </si>
  <si>
    <t>2013-07-27</t>
  </si>
  <si>
    <t>2014-01-13</t>
  </si>
  <si>
    <t>2012-09-29</t>
  </si>
  <si>
    <t>2013-10-23</t>
  </si>
  <si>
    <t>2012-11-06</t>
  </si>
  <si>
    <t>2014-05-26</t>
  </si>
  <si>
    <t>2014-03-04</t>
  </si>
  <si>
    <t>2014-01-06</t>
  </si>
  <si>
    <t>2014-06-11</t>
  </si>
  <si>
    <t>2014-06-19</t>
  </si>
  <si>
    <t>2012-11-26</t>
  </si>
  <si>
    <t>2013-12-11</t>
  </si>
  <si>
    <t>2014-01-14</t>
  </si>
  <si>
    <t>2014-01-23</t>
  </si>
  <si>
    <t>2013-03-24</t>
  </si>
  <si>
    <t>2013-06-29</t>
  </si>
  <si>
    <t>2013-01-25</t>
  </si>
  <si>
    <t>2013-11-17</t>
  </si>
  <si>
    <t>2013-05-18</t>
  </si>
  <si>
    <t>2013-04-17</t>
  </si>
  <si>
    <t>2013-01-24</t>
  </si>
  <si>
    <t>2013-08-09</t>
  </si>
  <si>
    <t>2013-06-10</t>
  </si>
  <si>
    <t>2013-07-20</t>
  </si>
  <si>
    <t>2013-05-28</t>
  </si>
  <si>
    <t>2013-03-04</t>
  </si>
  <si>
    <t>2012-10-01</t>
  </si>
  <si>
    <t>2013-02-10</t>
  </si>
  <si>
    <t>2012-10-14</t>
  </si>
  <si>
    <t>2014-02-03</t>
  </si>
  <si>
    <t>2014-06-22</t>
  </si>
  <si>
    <t>2013-10-25</t>
  </si>
  <si>
    <t>2014-02-18</t>
  </si>
  <si>
    <t>2013-11-09</t>
  </si>
  <si>
    <t>2013-08-13</t>
  </si>
  <si>
    <t>2012-08-25</t>
  </si>
  <si>
    <t>2014-04-19</t>
  </si>
  <si>
    <t>2014-04-07</t>
  </si>
  <si>
    <t>2013-01-03</t>
  </si>
  <si>
    <t>2012-11-04</t>
  </si>
  <si>
    <t>2013-01-22</t>
  </si>
  <si>
    <t>2014-02-26</t>
  </si>
  <si>
    <t>2014-04-23</t>
  </si>
  <si>
    <t>2013-07-30</t>
  </si>
  <si>
    <t>2013-10-13</t>
  </si>
  <si>
    <t>2012-11-27</t>
  </si>
  <si>
    <t>2014-05-01</t>
  </si>
  <si>
    <t>2012-11-30</t>
  </si>
  <si>
    <t>2013-08-17</t>
  </si>
  <si>
    <t>2013-01-04</t>
  </si>
  <si>
    <t>2014-05-03</t>
  </si>
  <si>
    <t>2014-04-26</t>
  </si>
  <si>
    <t>2014-06-02</t>
  </si>
  <si>
    <t>2013-10-26</t>
  </si>
  <si>
    <t>2014-03-24</t>
  </si>
  <si>
    <t>2013-02-25</t>
  </si>
  <si>
    <t>2013-09-20</t>
  </si>
  <si>
    <t>2013-01-16</t>
  </si>
  <si>
    <t>2013-12-24</t>
  </si>
  <si>
    <t>2012-11-18</t>
  </si>
  <si>
    <t>2012-08-05</t>
  </si>
  <si>
    <t>2013-05-03</t>
  </si>
  <si>
    <t>2013-11-12</t>
  </si>
  <si>
    <t>2013-07-06</t>
  </si>
  <si>
    <t>2013-07-21</t>
  </si>
  <si>
    <t>2012-10-20</t>
  </si>
  <si>
    <t>2013-05-23</t>
  </si>
  <si>
    <t>2012-08-26</t>
  </si>
  <si>
    <t>2014-01-12</t>
  </si>
  <si>
    <t>2014-02-13</t>
  </si>
  <si>
    <t>2014-02-27</t>
  </si>
  <si>
    <t>2014-04-20</t>
  </si>
  <si>
    <t>2013-06-28</t>
  </si>
  <si>
    <t>2013-04-28</t>
  </si>
  <si>
    <t>2013-03-21</t>
  </si>
  <si>
    <t>2013-08-27</t>
  </si>
  <si>
    <t>2012-07-30</t>
  </si>
  <si>
    <t>2013-12-05</t>
  </si>
  <si>
    <t>2013-02-08</t>
  </si>
  <si>
    <t>2012-11-21</t>
  </si>
  <si>
    <t>2013-02-26</t>
  </si>
  <si>
    <t>2012-09-20</t>
  </si>
  <si>
    <t>2013-06-08</t>
  </si>
  <si>
    <t>2013-09-05</t>
  </si>
  <si>
    <t>2014-04-12</t>
  </si>
  <si>
    <t>2013-06-24</t>
  </si>
  <si>
    <t>2014-02-19</t>
  </si>
  <si>
    <t>2012-12-27</t>
  </si>
  <si>
    <t>2012-11-01</t>
  </si>
  <si>
    <t>2013-07-22</t>
  </si>
  <si>
    <t>2014-01-31</t>
  </si>
  <si>
    <t>2013-08-26</t>
  </si>
  <si>
    <t>2013-10-01</t>
  </si>
  <si>
    <t>2014-06-10</t>
  </si>
  <si>
    <t>2014-02-01</t>
  </si>
  <si>
    <t>2012-09-03</t>
  </si>
  <si>
    <t>2012-09-26</t>
  </si>
  <si>
    <t>2012-07-31</t>
  </si>
  <si>
    <t>2012-12-02</t>
  </si>
  <si>
    <t>2014-05-05</t>
  </si>
  <si>
    <t>2012-10-06</t>
  </si>
  <si>
    <t>2014-03-02</t>
  </si>
  <si>
    <t>2014-05-15</t>
  </si>
  <si>
    <t>2012-12-10</t>
  </si>
  <si>
    <t>2012-08-13</t>
  </si>
  <si>
    <t>2014-02-23</t>
  </si>
  <si>
    <t>2014-03-16</t>
  </si>
  <si>
    <t>2013-09-21</t>
  </si>
  <si>
    <t>2012-10-24</t>
  </si>
  <si>
    <t>2013-10-15</t>
  </si>
  <si>
    <t>2013-02-17</t>
  </si>
  <si>
    <t>2012-08-28</t>
  </si>
  <si>
    <t>2014-02-12</t>
  </si>
  <si>
    <t>2014-02-08</t>
  </si>
  <si>
    <t>2012-09-01</t>
  </si>
  <si>
    <t>2012-11-16</t>
  </si>
  <si>
    <t>2013-02-12</t>
  </si>
  <si>
    <t>2012-08-02</t>
  </si>
  <si>
    <t>2012-08-16</t>
  </si>
  <si>
    <t>2012-11-25</t>
  </si>
  <si>
    <t>2014-04-27</t>
  </si>
  <si>
    <t>2013-04-30</t>
  </si>
  <si>
    <t>2012-11-20</t>
  </si>
  <si>
    <t>2014-06-14</t>
  </si>
  <si>
    <t>2014-03-28</t>
  </si>
  <si>
    <t>2013-03-08</t>
  </si>
  <si>
    <t>2012-09-02</t>
  </si>
  <si>
    <t>2014-04-15</t>
  </si>
  <si>
    <t>2014-04-25</t>
  </si>
  <si>
    <t>2013-06-27</t>
  </si>
  <si>
    <t>2013-06-01</t>
  </si>
  <si>
    <t>2013-10-05</t>
  </si>
  <si>
    <t>2014-02-22</t>
  </si>
  <si>
    <t>2013-04-12</t>
  </si>
  <si>
    <t>2013-09-23</t>
  </si>
  <si>
    <t>2013-07-24</t>
  </si>
  <si>
    <t>2014-06-23</t>
  </si>
  <si>
    <t>2014-01-10</t>
  </si>
  <si>
    <t>2013-03-25</t>
  </si>
  <si>
    <t>2014-01-17</t>
  </si>
  <si>
    <t>2014-06-04</t>
  </si>
  <si>
    <t>2014-03-25</t>
  </si>
  <si>
    <t>2012-12-31</t>
  </si>
  <si>
    <t>2012-09-19</t>
  </si>
  <si>
    <t>2013-02-27</t>
  </si>
  <si>
    <t>2012-10-02</t>
  </si>
  <si>
    <t>2013-04-09</t>
  </si>
  <si>
    <t>2014-04-02</t>
  </si>
  <si>
    <t>2013-01-07</t>
  </si>
  <si>
    <t>2013-11-26</t>
  </si>
  <si>
    <t>2013-08-04</t>
  </si>
  <si>
    <t>2012-12-17</t>
  </si>
  <si>
    <t>2014-06-06</t>
  </si>
  <si>
    <t>2013-05-19</t>
  </si>
  <si>
    <t>2013-08-12</t>
  </si>
  <si>
    <t>2013-12-15</t>
  </si>
  <si>
    <t>2012-10-07</t>
  </si>
  <si>
    <t>2013-09-06</t>
  </si>
  <si>
    <t>2013-07-15</t>
  </si>
  <si>
    <t>2013-01-27</t>
  </si>
  <si>
    <t>2014-02-05</t>
  </si>
  <si>
    <t>2012-12-26</t>
  </si>
  <si>
    <t>2014-02-06</t>
  </si>
  <si>
    <t>2013-01-14</t>
  </si>
  <si>
    <t>2014-06-20</t>
  </si>
  <si>
    <t>2013-08-24</t>
  </si>
  <si>
    <t>2014-02-28</t>
  </si>
  <si>
    <t>2013-04-07</t>
  </si>
  <si>
    <t>2014-04-10</t>
  </si>
  <si>
    <t>2014-06-12</t>
  </si>
  <si>
    <t>2013-11-30</t>
  </si>
  <si>
    <t>2013-03-09</t>
  </si>
  <si>
    <t>2014-03-27</t>
  </si>
  <si>
    <t>2012-12-15</t>
  </si>
  <si>
    <t>2012-09-17</t>
  </si>
  <si>
    <t>2013-06-02</t>
  </si>
  <si>
    <t>2012-12-21</t>
  </si>
  <si>
    <t>2013-11-01</t>
  </si>
  <si>
    <t>2013-08-10</t>
  </si>
  <si>
    <t>2012-10-11</t>
  </si>
  <si>
    <t>2012-12-20</t>
  </si>
  <si>
    <t>2014-01-09</t>
  </si>
  <si>
    <t>Absurd</t>
  </si>
  <si>
    <t>YOLO</t>
  </si>
  <si>
    <t>Alone</t>
  </si>
  <si>
    <t>Age</t>
  </si>
  <si>
    <t>Children</t>
  </si>
  <si>
    <t>Grocery_Spend_Amount</t>
  </si>
  <si>
    <t>Total_Spend</t>
  </si>
  <si>
    <t>Cmp1</t>
  </si>
  <si>
    <t>Cmp2</t>
  </si>
  <si>
    <t>Cmp3</t>
  </si>
  <si>
    <t>Cmp4</t>
  </si>
  <si>
    <t>Cmp5</t>
  </si>
  <si>
    <t>1386</t>
  </si>
  <si>
    <t>1</t>
  </si>
  <si>
    <t>0</t>
  </si>
  <si>
    <t>2795</t>
  </si>
  <si>
    <t>13</t>
  </si>
  <si>
    <t>641</t>
  </si>
  <si>
    <t>868</t>
  </si>
  <si>
    <t>7264</t>
  </si>
  <si>
    <t>17</t>
  </si>
  <si>
    <t>2936</t>
  </si>
  <si>
    <t>22</t>
  </si>
  <si>
    <t>3153</t>
  </si>
  <si>
    <t>4440</t>
  </si>
  <si>
    <t>8275</t>
  </si>
  <si>
    <t>20</t>
  </si>
  <si>
    <t>10350</t>
  </si>
  <si>
    <t>73</t>
  </si>
  <si>
    <t>11030</t>
  </si>
  <si>
    <t>2061</t>
  </si>
  <si>
    <t>89</t>
  </si>
  <si>
    <t>2098</t>
  </si>
  <si>
    <t>2724</t>
  </si>
  <si>
    <t>10623</t>
  </si>
  <si>
    <t>1991</t>
  </si>
  <si>
    <t>10381</t>
  </si>
  <si>
    <t>3525</t>
  </si>
  <si>
    <t>10277</t>
  </si>
  <si>
    <t>8461</t>
  </si>
  <si>
    <t>8754</t>
  </si>
  <si>
    <t>49</t>
  </si>
  <si>
    <t>11007</t>
  </si>
  <si>
    <t>55</t>
  </si>
  <si>
    <t>7212</t>
  </si>
  <si>
    <t>5329</t>
  </si>
  <si>
    <t>6488</t>
  </si>
  <si>
    <t>6825</t>
  </si>
  <si>
    <t>4877</t>
  </si>
  <si>
    <t>4259</t>
  </si>
  <si>
    <t>9972</t>
  </si>
  <si>
    <t>3202</t>
  </si>
  <si>
    <t>1250</t>
  </si>
  <si>
    <t>2620</t>
  </si>
  <si>
    <t>6119</t>
  </si>
  <si>
    <t>4550</t>
  </si>
  <si>
    <t>10175</t>
  </si>
  <si>
    <t>6287</t>
  </si>
  <si>
    <t>9725</t>
  </si>
  <si>
    <t>8104</t>
  </si>
  <si>
    <t>1109</t>
  </si>
  <si>
    <t>6271</t>
  </si>
  <si>
    <t>10022</t>
  </si>
  <si>
    <t>10525</t>
  </si>
  <si>
    <t>9</t>
  </si>
  <si>
    <t>5907</t>
  </si>
  <si>
    <t>9855</t>
  </si>
  <si>
    <t>1000</t>
  </si>
  <si>
    <t>1020</t>
  </si>
  <si>
    <t>8955</t>
  </si>
  <si>
    <t>803</t>
  </si>
  <si>
    <t>4298</t>
  </si>
  <si>
    <t>5493</t>
  </si>
  <si>
    <t>5758</t>
  </si>
  <si>
    <t>1143</t>
  </si>
  <si>
    <t>8663</t>
  </si>
  <si>
    <t>5824</t>
  </si>
  <si>
    <t>8254</t>
  </si>
  <si>
    <t>5975</t>
  </si>
  <si>
    <t>2945</t>
  </si>
  <si>
    <t>7196</t>
  </si>
  <si>
    <t>1131</t>
  </si>
  <si>
    <t>5062</t>
  </si>
  <si>
    <t>7788</t>
  </si>
  <si>
    <t>10790</t>
  </si>
  <si>
    <t>10356</t>
  </si>
  <si>
    <t>2694</t>
  </si>
  <si>
    <t>24</t>
  </si>
  <si>
    <t>10477</t>
  </si>
  <si>
    <t>2549</t>
  </si>
  <si>
    <t>8566</t>
  </si>
  <si>
    <t>10686</t>
  </si>
  <si>
    <t>6663</t>
  </si>
  <si>
    <t>4338</t>
  </si>
  <si>
    <t>6958</t>
  </si>
  <si>
    <t>10067</t>
  </si>
  <si>
    <t>10104</t>
  </si>
  <si>
    <t>10796</t>
  </si>
  <si>
    <t>8916</t>
  </si>
  <si>
    <t>48</t>
  </si>
  <si>
    <t>2166</t>
  </si>
  <si>
    <t>6634</t>
  </si>
  <si>
    <t>9850</t>
  </si>
  <si>
    <t>2445</t>
  </si>
  <si>
    <t>6218</t>
  </si>
  <si>
    <t>9392</t>
  </si>
  <si>
    <t>3769</t>
  </si>
  <si>
    <t>10146</t>
  </si>
  <si>
    <t>5229</t>
  </si>
  <si>
    <t>2836</t>
  </si>
  <si>
    <t>3790</t>
  </si>
  <si>
    <t>67</t>
  </si>
  <si>
    <t>10207</t>
  </si>
  <si>
    <t>4351</t>
  </si>
  <si>
    <t>10560</t>
  </si>
  <si>
    <t>7505</t>
  </si>
  <si>
    <t>5623</t>
  </si>
  <si>
    <t>9291</t>
  </si>
  <si>
    <t>3009</t>
  </si>
  <si>
    <t>1606</t>
  </si>
  <si>
    <t>6679</t>
  </si>
  <si>
    <t>692</t>
  </si>
  <si>
    <t>4838</t>
  </si>
  <si>
    <t>2261</t>
  </si>
  <si>
    <t>771</t>
  </si>
  <si>
    <t>194</t>
  </si>
  <si>
    <t>9235</t>
  </si>
  <si>
    <t>4646</t>
  </si>
  <si>
    <t>8373</t>
  </si>
  <si>
    <t>11071</t>
  </si>
  <si>
    <t>9283</t>
  </si>
  <si>
    <t>3712</t>
  </si>
  <si>
    <t>257</t>
  </si>
  <si>
    <t>10492</t>
  </si>
  <si>
    <t>6935</t>
  </si>
  <si>
    <t>9733</t>
  </si>
  <si>
    <t>3726</t>
  </si>
  <si>
    <t>9617</t>
  </si>
  <si>
    <t>5596</t>
  </si>
  <si>
    <t>2861</t>
  </si>
  <si>
    <t>663</t>
  </si>
  <si>
    <t>11056</t>
  </si>
  <si>
    <t>6142</t>
  </si>
  <si>
    <t>7106</t>
  </si>
  <si>
    <t>7284</t>
  </si>
  <si>
    <t>9347</t>
  </si>
  <si>
    <t>5012</t>
  </si>
  <si>
    <t>9213</t>
  </si>
  <si>
    <t>6605</t>
  </si>
  <si>
    <t>8737</t>
  </si>
  <si>
    <t>10160</t>
  </si>
  <si>
    <t>891</t>
  </si>
  <si>
    <t>9058</t>
  </si>
  <si>
    <t>1867</t>
  </si>
  <si>
    <t>4587</t>
  </si>
  <si>
    <t>4149</t>
  </si>
  <si>
    <t>75</t>
  </si>
  <si>
    <t>8315</t>
  </si>
  <si>
    <t>1463</t>
  </si>
  <si>
    <t>5331</t>
  </si>
  <si>
    <t>1915</t>
  </si>
  <si>
    <t>4964</t>
  </si>
  <si>
    <t>1158</t>
  </si>
  <si>
    <t>577</t>
  </si>
  <si>
    <t>6646</t>
  </si>
  <si>
    <t>10140</t>
  </si>
  <si>
    <t>1968</t>
  </si>
  <si>
    <t>4637</t>
  </si>
  <si>
    <t>1650</t>
  </si>
  <si>
    <t>8146</t>
  </si>
  <si>
    <t>5184</t>
  </si>
  <si>
    <t>10473</t>
  </si>
  <si>
    <t>528</t>
  </si>
  <si>
    <t>1970</t>
  </si>
  <si>
    <t>4475</t>
  </si>
  <si>
    <t>2262</t>
  </si>
  <si>
    <t>5731</t>
  </si>
  <si>
    <t>7290</t>
  </si>
  <si>
    <t>942</t>
  </si>
  <si>
    <t>968</t>
  </si>
  <si>
    <t>10766</t>
  </si>
  <si>
    <t>3081</t>
  </si>
  <si>
    <t>9523</t>
  </si>
  <si>
    <t>3885</t>
  </si>
  <si>
    <t>606</t>
  </si>
  <si>
    <t>8015</t>
  </si>
  <si>
    <t>10710</t>
  </si>
  <si>
    <t>8387</t>
  </si>
  <si>
    <t>2292</t>
  </si>
  <si>
    <t>4174</t>
  </si>
  <si>
    <t>6918</t>
  </si>
  <si>
    <t>7718</t>
  </si>
  <si>
    <t>4808</t>
  </si>
  <si>
    <t>1663</t>
  </si>
  <si>
    <t>8427</t>
  </si>
  <si>
    <t>1497</t>
  </si>
  <si>
    <t>1745</t>
  </si>
  <si>
    <t>4345</t>
  </si>
  <si>
    <t>793</t>
  </si>
  <si>
    <t>4791</t>
  </si>
  <si>
    <t>7152</t>
  </si>
  <si>
    <t>5074</t>
  </si>
  <si>
    <t>4070</t>
  </si>
  <si>
    <t>217</t>
  </si>
  <si>
    <t>451</t>
  </si>
  <si>
    <t>4037</t>
  </si>
  <si>
    <t>8135</t>
  </si>
  <si>
    <t>9971</t>
  </si>
  <si>
    <t>3829</t>
  </si>
  <si>
    <t>8299</t>
  </si>
  <si>
    <t>1890</t>
  </si>
  <si>
    <t>25</t>
  </si>
  <si>
    <t>8895</t>
  </si>
  <si>
    <t>4687</t>
  </si>
  <si>
    <t>9595</t>
  </si>
  <si>
    <t>1544</t>
  </si>
  <si>
    <t>9467</t>
  </si>
  <si>
    <t>8462</t>
  </si>
  <si>
    <t>10757</t>
  </si>
  <si>
    <t>5454</t>
  </si>
  <si>
    <t>6382</t>
  </si>
  <si>
    <t>11031</t>
  </si>
  <si>
    <t>1055</t>
  </si>
  <si>
    <t>3968</t>
  </si>
  <si>
    <t>8207</t>
  </si>
  <si>
    <t>2666</t>
  </si>
  <si>
    <t>907</t>
  </si>
  <si>
    <t>3830</t>
  </si>
  <si>
    <t>9239</t>
  </si>
  <si>
    <t>5048</t>
  </si>
  <si>
    <t>6912</t>
  </si>
  <si>
    <t>10691</t>
  </si>
  <si>
    <t>6518</t>
  </si>
  <si>
    <t>9369</t>
  </si>
  <si>
    <t>8717</t>
  </si>
  <si>
    <t>7698</t>
  </si>
  <si>
    <t>123</t>
  </si>
  <si>
    <t>1755</t>
  </si>
  <si>
    <t>35</t>
  </si>
  <si>
    <t>5341</t>
  </si>
  <si>
    <t>9449</t>
  </si>
  <si>
    <t>4391</t>
  </si>
  <si>
    <t>1672</t>
  </si>
  <si>
    <t>10812</t>
  </si>
  <si>
    <t>2521</t>
  </si>
  <si>
    <t>2557</t>
  </si>
  <si>
    <t>5512</t>
  </si>
  <si>
    <t>5300</t>
  </si>
  <si>
    <t>11088</t>
  </si>
  <si>
    <t>1029</t>
  </si>
  <si>
    <t>3376</t>
  </si>
  <si>
    <t>4725</t>
  </si>
  <si>
    <t>3867</t>
  </si>
  <si>
    <t>4472</t>
  </si>
  <si>
    <t>4301</t>
  </si>
  <si>
    <t>6255</t>
  </si>
  <si>
    <t>313</t>
  </si>
  <si>
    <t>7573</t>
  </si>
  <si>
    <t>7326</t>
  </si>
  <si>
    <t>5989</t>
  </si>
  <si>
    <t>1542</t>
  </si>
  <si>
    <t>2150</t>
  </si>
  <si>
    <t>7631</t>
  </si>
  <si>
    <t>10673</t>
  </si>
  <si>
    <t>5723</t>
  </si>
  <si>
    <t>6019</t>
  </si>
  <si>
    <t>4002</t>
  </si>
  <si>
    <t>6116</t>
  </si>
  <si>
    <t>6283</t>
  </si>
  <si>
    <t>2246</t>
  </si>
  <si>
    <t>5429</t>
  </si>
  <si>
    <t>182</t>
  </si>
  <si>
    <t>839</t>
  </si>
  <si>
    <t>2535</t>
  </si>
  <si>
    <t>2674</t>
  </si>
  <si>
    <t>10420</t>
  </si>
  <si>
    <t>3421</t>
  </si>
  <si>
    <t>618</t>
  </si>
  <si>
    <t>4220</t>
  </si>
  <si>
    <t>87</t>
  </si>
  <si>
    <t>2544</t>
  </si>
  <si>
    <t>92</t>
  </si>
  <si>
    <t>6257</t>
  </si>
  <si>
    <t>7943</t>
  </si>
  <si>
    <t>3859</t>
  </si>
  <si>
    <t>3091</t>
  </si>
  <si>
    <t>2295</t>
  </si>
  <si>
    <t>8070</t>
  </si>
  <si>
    <t>7832</t>
  </si>
  <si>
    <t>1744</t>
  </si>
  <si>
    <t>2499</t>
  </si>
  <si>
    <t>762</t>
  </si>
  <si>
    <t>1459</t>
  </si>
  <si>
    <t>902</t>
  </si>
  <si>
    <t>6461</t>
  </si>
  <si>
    <t>946</t>
  </si>
  <si>
    <t>2495</t>
  </si>
  <si>
    <t>4470</t>
  </si>
  <si>
    <t>176</t>
  </si>
  <si>
    <t>6870</t>
  </si>
  <si>
    <t>263</t>
  </si>
  <si>
    <t>6183</t>
  </si>
  <si>
    <t>3969</t>
  </si>
  <si>
    <t>2948</t>
  </si>
  <si>
    <t>4855</t>
  </si>
  <si>
    <t>5899</t>
  </si>
  <si>
    <t>10738</t>
  </si>
  <si>
    <t>11178</t>
  </si>
  <si>
    <t>9396</t>
  </si>
  <si>
    <t>2874</t>
  </si>
  <si>
    <t>9738</t>
  </si>
  <si>
    <t>8234</t>
  </si>
  <si>
    <t>933</t>
  </si>
  <si>
    <t>5680</t>
  </si>
  <si>
    <t>5049</t>
  </si>
  <si>
    <t>6528</t>
  </si>
  <si>
    <t>6471</t>
  </si>
  <si>
    <t>5154</t>
  </si>
  <si>
    <t>5081</t>
  </si>
  <si>
    <t>6682</t>
  </si>
  <si>
    <t>10708</t>
  </si>
  <si>
    <t>6516</t>
  </si>
  <si>
    <t>4887</t>
  </si>
  <si>
    <t>10856</t>
  </si>
  <si>
    <t>9960</t>
  </si>
  <si>
    <t>4487</t>
  </si>
  <si>
    <t>5692</t>
  </si>
  <si>
    <t>7574</t>
  </si>
  <si>
    <t>5263</t>
  </si>
  <si>
    <t>4754</t>
  </si>
  <si>
    <t>5231</t>
  </si>
  <si>
    <t>7325</t>
  </si>
  <si>
    <t>6211</t>
  </si>
  <si>
    <t>11086</t>
  </si>
  <si>
    <t>2296</t>
  </si>
  <si>
    <t>7128</t>
  </si>
  <si>
    <t>4937</t>
  </si>
  <si>
    <t>5181</t>
  </si>
  <si>
    <t>10390</t>
  </si>
  <si>
    <t>361</t>
  </si>
  <si>
    <t>10033</t>
  </si>
  <si>
    <t>1183</t>
  </si>
  <si>
    <t>3102</t>
  </si>
  <si>
    <t>5751</t>
  </si>
  <si>
    <t>10380</t>
  </si>
  <si>
    <t>10212</t>
  </si>
  <si>
    <t>2217</t>
  </si>
  <si>
    <t>10069</t>
  </si>
  <si>
    <t>8286</t>
  </si>
  <si>
    <t>3276</t>
  </si>
  <si>
    <t>78</t>
  </si>
  <si>
    <t>2814</t>
  </si>
  <si>
    <t>6866</t>
  </si>
  <si>
    <t>1834</t>
  </si>
  <si>
    <t>6437</t>
  </si>
  <si>
    <t>6347</t>
  </si>
  <si>
    <t>10398</t>
  </si>
  <si>
    <t>1064</t>
  </si>
  <si>
    <t>3878</t>
  </si>
  <si>
    <t>6710</t>
  </si>
  <si>
    <t>2546</t>
  </si>
  <si>
    <t>3112</t>
  </si>
  <si>
    <t>5734</t>
  </si>
  <si>
    <t>10913</t>
  </si>
  <si>
    <t>4102</t>
  </si>
  <si>
    <t>6214</t>
  </si>
  <si>
    <t>7901</t>
  </si>
  <si>
    <t>1818</t>
  </si>
  <si>
    <t>2711</t>
  </si>
  <si>
    <t>1515</t>
  </si>
  <si>
    <t>3850</t>
  </si>
  <si>
    <t>387</t>
  </si>
  <si>
    <t>10401</t>
  </si>
  <si>
    <t>2563</t>
  </si>
  <si>
    <t>9262</t>
  </si>
  <si>
    <t>2106</t>
  </si>
  <si>
    <t>4947</t>
  </si>
  <si>
    <t>10648</t>
  </si>
  <si>
    <t>3921</t>
  </si>
  <si>
    <t>8151</t>
  </si>
  <si>
    <t>6583</t>
  </si>
  <si>
    <t>4376</t>
  </si>
  <si>
    <t>1777</t>
  </si>
  <si>
    <t>9316</t>
  </si>
  <si>
    <t>3619</t>
  </si>
  <si>
    <t>1072</t>
  </si>
  <si>
    <t>4073</t>
  </si>
  <si>
    <t>1215</t>
  </si>
  <si>
    <t>3870</t>
  </si>
  <si>
    <t>5332</t>
  </si>
  <si>
    <t>1012</t>
  </si>
  <si>
    <t>4856</t>
  </si>
  <si>
    <t>1031</t>
  </si>
  <si>
    <t>3139</t>
  </si>
  <si>
    <t>9305</t>
  </si>
  <si>
    <t>7010</t>
  </si>
  <si>
    <t>4767</t>
  </si>
  <si>
    <t>10245</t>
  </si>
  <si>
    <t>1524</t>
  </si>
  <si>
    <t>880</t>
  </si>
  <si>
    <t>8977</t>
  </si>
  <si>
    <t>4756</t>
  </si>
  <si>
    <t>1168</t>
  </si>
  <si>
    <t>193</t>
  </si>
  <si>
    <t>3363</t>
  </si>
  <si>
    <t>1627</t>
  </si>
  <si>
    <t>9400</t>
  </si>
  <si>
    <t>1878</t>
  </si>
  <si>
    <t>6181</t>
  </si>
  <si>
    <t>524</t>
  </si>
  <si>
    <t>7000</t>
  </si>
  <si>
    <t>2518</t>
  </si>
  <si>
    <t>8204</t>
  </si>
  <si>
    <t>3865</t>
  </si>
  <si>
    <t>6365</t>
  </si>
  <si>
    <t>7725</t>
  </si>
  <si>
    <t>1773</t>
  </si>
  <si>
    <t>5120</t>
  </si>
  <si>
    <t>3433</t>
  </si>
  <si>
    <t>4712</t>
  </si>
  <si>
    <t>10250</t>
  </si>
  <si>
    <t>8312</t>
  </si>
  <si>
    <t>2681</t>
  </si>
  <si>
    <t>7960</t>
  </si>
  <si>
    <t>4427</t>
  </si>
  <si>
    <t>10241</t>
  </si>
  <si>
    <t>2186</t>
  </si>
  <si>
    <t>9612</t>
  </si>
  <si>
    <t>2079</t>
  </si>
  <si>
    <t>954</t>
  </si>
  <si>
    <t>2802</t>
  </si>
  <si>
    <t>961</t>
  </si>
  <si>
    <t>2686</t>
  </si>
  <si>
    <t>5802</t>
  </si>
  <si>
    <t>7313</t>
  </si>
  <si>
    <t>8722</t>
  </si>
  <si>
    <t>3661</t>
  </si>
  <si>
    <t>1403</t>
  </si>
  <si>
    <t>3033</t>
  </si>
  <si>
    <t>8755</t>
  </si>
  <si>
    <t>4114</t>
  </si>
  <si>
    <t>6260</t>
  </si>
  <si>
    <t>6853</t>
  </si>
  <si>
    <t>1859</t>
  </si>
  <si>
    <t>4119</t>
  </si>
  <si>
    <t>5798</t>
  </si>
  <si>
    <t>967</t>
  </si>
  <si>
    <t>10991</t>
  </si>
  <si>
    <t>807</t>
  </si>
  <si>
    <t>850</t>
  </si>
  <si>
    <t>821</t>
  </si>
  <si>
    <t>4050</t>
  </si>
  <si>
    <t>10562</t>
  </si>
  <si>
    <t>6999</t>
  </si>
  <si>
    <t>624</t>
  </si>
  <si>
    <t>6274</t>
  </si>
  <si>
    <t>7828</t>
  </si>
  <si>
    <t>9274</t>
  </si>
  <si>
    <t>1379</t>
  </si>
  <si>
    <t>241</t>
  </si>
  <si>
    <t>6320</t>
  </si>
  <si>
    <t>1361</t>
  </si>
  <si>
    <t>9286</t>
  </si>
  <si>
    <t>6036</t>
  </si>
  <si>
    <t>203</t>
  </si>
  <si>
    <t>3711</t>
  </si>
  <si>
    <t>2532</t>
  </si>
  <si>
    <t>713</t>
  </si>
  <si>
    <t>9504</t>
  </si>
  <si>
    <t>1008</t>
  </si>
  <si>
    <t>5123</t>
  </si>
  <si>
    <t>143</t>
  </si>
  <si>
    <t>4501</t>
  </si>
  <si>
    <t>1173</t>
  </si>
  <si>
    <t>8162</t>
  </si>
  <si>
    <t>8029</t>
  </si>
  <si>
    <t>437</t>
  </si>
  <si>
    <t>6406</t>
  </si>
  <si>
    <t>6543</t>
  </si>
  <si>
    <t>1612</t>
  </si>
  <si>
    <t>199</t>
  </si>
  <si>
    <t>1446</t>
  </si>
  <si>
    <t>10505</t>
  </si>
  <si>
    <t>9209</t>
  </si>
  <si>
    <t>2611</t>
  </si>
  <si>
    <t>10634</t>
  </si>
  <si>
    <t>6072</t>
  </si>
  <si>
    <t>1175</t>
  </si>
  <si>
    <t>273</t>
  </si>
  <si>
    <t>5735</t>
  </si>
  <si>
    <t>2429</t>
  </si>
  <si>
    <t>2525</t>
  </si>
  <si>
    <t>590</t>
  </si>
  <si>
    <t>2995</t>
  </si>
  <si>
    <t>6049</t>
  </si>
  <si>
    <t>9010</t>
  </si>
  <si>
    <t>9635</t>
  </si>
  <si>
    <t>115</t>
  </si>
  <si>
    <t>5286</t>
  </si>
  <si>
    <t>2939</t>
  </si>
  <si>
    <t>1600</t>
  </si>
  <si>
    <t>1631</t>
  </si>
  <si>
    <t>3643</t>
  </si>
  <si>
    <t>5350</t>
  </si>
  <si>
    <t>9952</t>
  </si>
  <si>
    <t>5453</t>
  </si>
  <si>
    <t>2565</t>
  </si>
  <si>
    <t>10141</t>
  </si>
  <si>
    <t>3690</t>
  </si>
  <si>
    <t>1891</t>
  </si>
  <si>
    <t>6349</t>
  </si>
  <si>
    <t>7881</t>
  </si>
  <si>
    <t>8093</t>
  </si>
  <si>
    <t>6906</t>
  </si>
  <si>
    <t>3170</t>
  </si>
  <si>
    <t>5316</t>
  </si>
  <si>
    <t>3010</t>
  </si>
  <si>
    <t>1916</t>
  </si>
  <si>
    <t>5896</t>
  </si>
  <si>
    <t>6417</t>
  </si>
  <si>
    <t>4994</t>
  </si>
  <si>
    <t>4331</t>
  </si>
  <si>
    <t>1371</t>
  </si>
  <si>
    <t>5250</t>
  </si>
  <si>
    <t>6262</t>
  </si>
  <si>
    <t>1419</t>
  </si>
  <si>
    <t>3919</t>
  </si>
  <si>
    <t>4418</t>
  </si>
  <si>
    <t>7366</t>
  </si>
  <si>
    <t>2114</t>
  </si>
  <si>
    <t>1966</t>
  </si>
  <si>
    <t>7281</t>
  </si>
  <si>
    <t>9370</t>
  </si>
  <si>
    <t>7431</t>
  </si>
  <si>
    <t>1734</t>
  </si>
  <si>
    <t>1685</t>
  </si>
  <si>
    <t>10095</t>
  </si>
  <si>
    <t>10314</t>
  </si>
  <si>
    <t>5602</t>
  </si>
  <si>
    <t>460</t>
  </si>
  <si>
    <t>8867</t>
  </si>
  <si>
    <t>3762</t>
  </si>
  <si>
    <t>6184</t>
  </si>
  <si>
    <t>455</t>
  </si>
  <si>
    <t>3428</t>
  </si>
  <si>
    <t>1553</t>
  </si>
  <si>
    <t>3725</t>
  </si>
  <si>
    <t>2416</t>
  </si>
  <si>
    <t>7999</t>
  </si>
  <si>
    <t>1726</t>
  </si>
  <si>
    <t>1743</t>
  </si>
  <si>
    <t>2426</t>
  </si>
  <si>
    <t>895</t>
  </si>
  <si>
    <t>4322</t>
  </si>
  <si>
    <t>1291</t>
  </si>
  <si>
    <t>5547</t>
  </si>
  <si>
    <t>3075</t>
  </si>
  <si>
    <t>9624</t>
  </si>
  <si>
    <t>9596</t>
  </si>
  <si>
    <t>9826</t>
  </si>
  <si>
    <t>10767</t>
  </si>
  <si>
    <t>7279</t>
  </si>
  <si>
    <t>977</t>
  </si>
  <si>
    <t>1044</t>
  </si>
  <si>
    <t>10479</t>
  </si>
  <si>
    <t>6974</t>
  </si>
  <si>
    <t>3194</t>
  </si>
  <si>
    <t>10446</t>
  </si>
  <si>
    <t>9930</t>
  </si>
  <si>
    <t>9493</t>
  </si>
  <si>
    <t>5830</t>
  </si>
  <si>
    <t>4597</t>
  </si>
  <si>
    <t>9485</t>
  </si>
  <si>
    <t>7053</t>
  </si>
  <si>
    <t>1453</t>
  </si>
  <si>
    <t>8362</t>
  </si>
  <si>
    <t>5303</t>
  </si>
  <si>
    <t>8164</t>
  </si>
  <si>
    <t>7962</t>
  </si>
  <si>
    <t>4207</t>
  </si>
  <si>
    <t>7348</t>
  </si>
  <si>
    <t>1127</t>
  </si>
  <si>
    <t>1920</t>
  </si>
  <si>
    <t>1958</t>
  </si>
  <si>
    <t>146</t>
  </si>
  <si>
    <t>8278</t>
  </si>
  <si>
    <t>5545</t>
  </si>
  <si>
    <t>988</t>
  </si>
  <si>
    <t>7789</t>
  </si>
  <si>
    <t>4500</t>
  </si>
  <si>
    <t>4058</t>
  </si>
  <si>
    <t>9606</t>
  </si>
  <si>
    <t>3979</t>
  </si>
  <si>
    <t>4394</t>
  </si>
  <si>
    <t>1501</t>
  </si>
  <si>
    <t>158</t>
  </si>
  <si>
    <t>10590</t>
  </si>
  <si>
    <t>7712</t>
  </si>
  <si>
    <t>1232</t>
  </si>
  <si>
    <t>3967</t>
  </si>
  <si>
    <t>4278</t>
  </si>
  <si>
    <t>830</t>
  </si>
  <si>
    <t>10530</t>
  </si>
  <si>
    <t>4261</t>
  </si>
  <si>
    <t>9298</t>
  </si>
  <si>
    <t>252</t>
  </si>
  <si>
    <t>1172</t>
  </si>
  <si>
    <t>7592</t>
  </si>
  <si>
    <t>8584</t>
  </si>
  <si>
    <t>1165</t>
  </si>
  <si>
    <t>1990</t>
  </si>
  <si>
    <t>7849</t>
  </si>
  <si>
    <t>1052</t>
  </si>
  <si>
    <t>7872</t>
  </si>
  <si>
    <t>10163</t>
  </si>
  <si>
    <t>9029</t>
  </si>
  <si>
    <t>3074</t>
  </si>
  <si>
    <t>7679</t>
  </si>
  <si>
    <t>5113</t>
  </si>
  <si>
    <t>2747</t>
  </si>
  <si>
    <t>5558</t>
  </si>
  <si>
    <t>1139</t>
  </si>
  <si>
    <t>7919</t>
  </si>
  <si>
    <t>5626</t>
  </si>
  <si>
    <t>450</t>
  </si>
  <si>
    <t>6428</t>
  </si>
  <si>
    <t>10949</t>
  </si>
  <si>
    <t>2345</t>
  </si>
  <si>
    <t>6292</t>
  </si>
  <si>
    <t>1772</t>
  </si>
  <si>
    <t>5721</t>
  </si>
  <si>
    <t>8614</t>
  </si>
  <si>
    <t>8082</t>
  </si>
  <si>
    <t>4477</t>
  </si>
  <si>
    <t>544</t>
  </si>
  <si>
    <t>5077</t>
  </si>
  <si>
    <t>1295</t>
  </si>
  <si>
    <t>9970</t>
  </si>
  <si>
    <t>3518</t>
  </si>
  <si>
    <t>9974</t>
  </si>
  <si>
    <t>2066</t>
  </si>
  <si>
    <t>6694</t>
  </si>
  <si>
    <t>9081</t>
  </si>
  <si>
    <t>10584</t>
  </si>
  <si>
    <t>916</t>
  </si>
  <si>
    <t>945</t>
  </si>
  <si>
    <t>4320</t>
  </si>
  <si>
    <t>2004</t>
  </si>
  <si>
    <t>3174</t>
  </si>
  <si>
    <t>10156</t>
  </si>
  <si>
    <t>944</t>
  </si>
  <si>
    <t>5084</t>
  </si>
  <si>
    <t>7094</t>
  </si>
  <si>
    <t>3900</t>
  </si>
  <si>
    <t>5536</t>
  </si>
  <si>
    <t>5519</t>
  </si>
  <si>
    <t>8931</t>
  </si>
  <si>
    <t>538</t>
  </si>
  <si>
    <t>125</t>
  </si>
  <si>
    <t>5236</t>
  </si>
  <si>
    <t>2036</t>
  </si>
  <si>
    <t>3706</t>
  </si>
  <si>
    <t>9964</t>
  </si>
  <si>
    <t>4790</t>
  </si>
  <si>
    <t>5025</t>
  </si>
  <si>
    <t>4252</t>
  </si>
  <si>
    <t>2315</t>
  </si>
  <si>
    <t>232</t>
  </si>
  <si>
    <t>4138</t>
  </si>
  <si>
    <t>833</t>
  </si>
  <si>
    <t>8749</t>
  </si>
  <si>
    <t>9386</t>
  </si>
  <si>
    <t>8369</t>
  </si>
  <si>
    <t>5232</t>
  </si>
  <si>
    <t>221</t>
  </si>
  <si>
    <t>10476</t>
  </si>
  <si>
    <t>9958</t>
  </si>
  <si>
    <t>1998</t>
  </si>
  <si>
    <t>8091</t>
  </si>
  <si>
    <t>4828</t>
  </si>
  <si>
    <t>7022</t>
  </si>
  <si>
    <t>3011</t>
  </si>
  <si>
    <t>7732</t>
  </si>
  <si>
    <t>2797</t>
  </si>
  <si>
    <t>6173</t>
  </si>
  <si>
    <t>7002</t>
  </si>
  <si>
    <t>6977</t>
  </si>
  <si>
    <t>1921</t>
  </si>
  <si>
    <t>1630</t>
  </si>
  <si>
    <t>3254</t>
  </si>
  <si>
    <t>9289</t>
  </si>
  <si>
    <t>10164</t>
  </si>
  <si>
    <t>983</t>
  </si>
  <si>
    <t>269</t>
  </si>
  <si>
    <t>4268</t>
  </si>
  <si>
    <t>2712</t>
  </si>
  <si>
    <t>5517</t>
  </si>
  <si>
    <t>6343</t>
  </si>
  <si>
    <t>1518</t>
  </si>
  <si>
    <t>3107</t>
  </si>
  <si>
    <t>3422</t>
  </si>
  <si>
    <t>6147</t>
  </si>
  <si>
    <t>10127</t>
  </si>
  <si>
    <t>4973</t>
  </si>
  <si>
    <t>10157</t>
  </si>
  <si>
    <t>274</t>
  </si>
  <si>
    <t>9362</t>
  </si>
  <si>
    <t>1349</t>
  </si>
  <si>
    <t>10151</t>
  </si>
  <si>
    <t>2130</t>
  </si>
  <si>
    <t>2656</t>
  </si>
  <si>
    <t>10451</t>
  </si>
  <si>
    <t>8477</t>
  </si>
  <si>
    <t>8650</t>
  </si>
  <si>
    <t>6961</t>
  </si>
  <si>
    <t>8629</t>
  </si>
  <si>
    <t>2986</t>
  </si>
  <si>
    <t>2902</t>
  </si>
  <si>
    <t>7947</t>
  </si>
  <si>
    <t>2375</t>
  </si>
  <si>
    <t>4198</t>
  </si>
  <si>
    <t>626</t>
  </si>
  <si>
    <t>4548</t>
  </si>
  <si>
    <t>1994</t>
  </si>
  <si>
    <t>8430</t>
  </si>
  <si>
    <t>7286</t>
  </si>
  <si>
    <t>7437</t>
  </si>
  <si>
    <t>5846</t>
  </si>
  <si>
    <t>7516</t>
  </si>
  <si>
    <t>7386</t>
  </si>
  <si>
    <t>10837</t>
  </si>
  <si>
    <t>3120</t>
  </si>
  <si>
    <t>5176</t>
  </si>
  <si>
    <t>10735</t>
  </si>
  <si>
    <t>520</t>
  </si>
  <si>
    <t>3896</t>
  </si>
  <si>
    <t>4099</t>
  </si>
  <si>
    <t>4459</t>
  </si>
  <si>
    <t>1517</t>
  </si>
  <si>
    <t>9543</t>
  </si>
  <si>
    <t>798</t>
  </si>
  <si>
    <t>3129</t>
  </si>
  <si>
    <t>10642</t>
  </si>
  <si>
    <t>1581</t>
  </si>
  <si>
    <t>3436</t>
  </si>
  <si>
    <t>10203</t>
  </si>
  <si>
    <t>2258</t>
  </si>
  <si>
    <t>4368</t>
  </si>
  <si>
    <t>7685</t>
  </si>
  <si>
    <t>6424</t>
  </si>
  <si>
    <t>5252</t>
  </si>
  <si>
    <t>7093</t>
  </si>
  <si>
    <t>1940</t>
  </si>
  <si>
    <t>2281</t>
  </si>
  <si>
    <t>4290</t>
  </si>
  <si>
    <t>10219</t>
  </si>
  <si>
    <t>6534</t>
  </si>
  <si>
    <t>6515</t>
  </si>
  <si>
    <t>3158</t>
  </si>
  <si>
    <t>5577</t>
  </si>
  <si>
    <t>4444</t>
  </si>
  <si>
    <t>5961</t>
  </si>
  <si>
    <t>523</t>
  </si>
  <si>
    <t>3515</t>
  </si>
  <si>
    <t>1176</t>
  </si>
  <si>
    <t>5267</t>
  </si>
  <si>
    <t>5068</t>
  </si>
  <si>
    <t>2173</t>
  </si>
  <si>
    <t>3231</t>
  </si>
  <si>
    <t>4706</t>
  </si>
  <si>
    <t>6885</t>
  </si>
  <si>
    <t>6310</t>
  </si>
  <si>
    <t>9530</t>
  </si>
  <si>
    <t>5423</t>
  </si>
  <si>
    <t>8230</t>
  </si>
  <si>
    <t>2202</t>
  </si>
  <si>
    <t>6742</t>
  </si>
  <si>
    <t>8008</t>
  </si>
  <si>
    <t>11148</t>
  </si>
  <si>
    <t>4796</t>
  </si>
  <si>
    <t>10680</t>
  </si>
  <si>
    <t>2478</t>
  </si>
  <si>
    <t>5138</t>
  </si>
  <si>
    <t>5393</t>
  </si>
  <si>
    <t>8514</t>
  </si>
  <si>
    <t>8619</t>
  </si>
  <si>
    <t>4860</t>
  </si>
  <si>
    <t>6568</t>
  </si>
  <si>
    <t>1655</t>
  </si>
  <si>
    <t>3006</t>
  </si>
  <si>
    <t>10432</t>
  </si>
  <si>
    <t>8372</t>
  </si>
  <si>
    <t>10089</t>
  </si>
  <si>
    <t>8545</t>
  </si>
  <si>
    <t>2225</t>
  </si>
  <si>
    <t>10573</t>
  </si>
  <si>
    <t>1137</t>
  </si>
  <si>
    <t>3479</t>
  </si>
  <si>
    <t>3005</t>
  </si>
  <si>
    <t>1503</t>
  </si>
  <si>
    <t>9242</t>
  </si>
  <si>
    <t>999</t>
  </si>
  <si>
    <t>2088</t>
  </si>
  <si>
    <t>7381</t>
  </si>
  <si>
    <t>10972</t>
  </si>
  <si>
    <t>2894</t>
  </si>
  <si>
    <t>7005</t>
  </si>
  <si>
    <t>569</t>
  </si>
  <si>
    <t>1880</t>
  </si>
  <si>
    <t>7270</t>
  </si>
  <si>
    <t>1241</t>
  </si>
  <si>
    <t>2125</t>
  </si>
  <si>
    <t>810</t>
  </si>
  <si>
    <t>10383</t>
  </si>
  <si>
    <t>535</t>
  </si>
  <si>
    <t>702</t>
  </si>
  <si>
    <t>2730</t>
  </si>
  <si>
    <t>6637</t>
  </si>
  <si>
    <t>10424</t>
  </si>
  <si>
    <t>10102</t>
  </si>
  <si>
    <t>7119</t>
  </si>
  <si>
    <t>6609</t>
  </si>
  <si>
    <t>6963</t>
  </si>
  <si>
    <t>1146</t>
  </si>
  <si>
    <t>10172</t>
  </si>
  <si>
    <t>11191</t>
  </si>
  <si>
    <t>1411</t>
  </si>
  <si>
    <t>940</t>
  </si>
  <si>
    <t>1826</t>
  </si>
  <si>
    <t>2669</t>
  </si>
  <si>
    <t>4216</t>
  </si>
  <si>
    <t>10364</t>
  </si>
  <si>
    <t>7851</t>
  </si>
  <si>
    <t>6071</t>
  </si>
  <si>
    <t>4702</t>
  </si>
  <si>
    <t>6931</t>
  </si>
  <si>
    <t>10955</t>
  </si>
  <si>
    <t>7972</t>
  </si>
  <si>
    <t>6941</t>
  </si>
  <si>
    <t>8923</t>
  </si>
  <si>
    <t>6945</t>
  </si>
  <si>
    <t>1212</t>
  </si>
  <si>
    <t>9937</t>
  </si>
  <si>
    <t>4910</t>
  </si>
  <si>
    <t>10548</t>
  </si>
  <si>
    <t>4508</t>
  </si>
  <si>
    <t>9687</t>
  </si>
  <si>
    <t>8560</t>
  </si>
  <si>
    <t>5687</t>
  </si>
  <si>
    <t>11074</t>
  </si>
  <si>
    <t>10619</t>
  </si>
  <si>
    <t>4483</t>
  </si>
  <si>
    <t>10037</t>
  </si>
  <si>
    <t>4843</t>
  </si>
  <si>
    <t>6810</t>
  </si>
  <si>
    <t>4436</t>
  </si>
  <si>
    <t>9220</t>
  </si>
  <si>
    <t>4507</t>
  </si>
  <si>
    <t>4817</t>
  </si>
  <si>
    <t>3535</t>
  </si>
  <si>
    <t>375</t>
  </si>
  <si>
    <t>819</t>
  </si>
  <si>
    <t>1103</t>
  </si>
  <si>
    <t>2410</t>
  </si>
  <si>
    <t>5147</t>
  </si>
  <si>
    <t>1331</t>
  </si>
  <si>
    <t>5080</t>
  </si>
  <si>
    <t>1118</t>
  </si>
  <si>
    <t>1065</t>
  </si>
  <si>
    <t>1362</t>
  </si>
  <si>
    <t>6246</t>
  </si>
  <si>
    <t>5636</t>
  </si>
  <si>
    <t>3503</t>
  </si>
  <si>
    <t>4608</t>
  </si>
  <si>
    <t>6729</t>
  </si>
  <si>
    <t>6409</t>
  </si>
  <si>
    <t>8395</t>
  </si>
  <si>
    <t>2781</t>
  </si>
  <si>
    <t>295</t>
  </si>
  <si>
    <t>10057</t>
  </si>
  <si>
    <t>10779</t>
  </si>
  <si>
    <t>2929</t>
  </si>
  <si>
    <t>3434</t>
  </si>
  <si>
    <t>2109</t>
  </si>
  <si>
    <t>8537</t>
  </si>
  <si>
    <t>2002</t>
  </si>
  <si>
    <t>3262</t>
  </si>
  <si>
    <t>153</t>
  </si>
  <si>
    <t>5631</t>
  </si>
  <si>
    <t>6673</t>
  </si>
  <si>
    <t>7734</t>
  </si>
  <si>
    <t>3104</t>
  </si>
  <si>
    <t>1987</t>
  </si>
  <si>
    <t>9790</t>
  </si>
  <si>
    <t>1839</t>
  </si>
  <si>
    <t>8080</t>
  </si>
  <si>
    <t>4141</t>
  </si>
  <si>
    <t>4137</t>
  </si>
  <si>
    <t>10240</t>
  </si>
  <si>
    <t>1381</t>
  </si>
  <si>
    <t>6521</t>
  </si>
  <si>
    <t>10983</t>
  </si>
  <si>
    <t>9560</t>
  </si>
  <si>
    <t>5955</t>
  </si>
  <si>
    <t>9999</t>
  </si>
  <si>
    <t>615</t>
  </si>
  <si>
    <t>5067</t>
  </si>
  <si>
    <t>1378</t>
  </si>
  <si>
    <t>10965</t>
  </si>
  <si>
    <t>4607</t>
  </si>
  <si>
    <t>4179</t>
  </si>
  <si>
    <t>6327</t>
  </si>
  <si>
    <t>1092</t>
  </si>
  <si>
    <t>1277</t>
  </si>
  <si>
    <t>11101</t>
  </si>
  <si>
    <t>3560</t>
  </si>
  <si>
    <t>7723</t>
  </si>
  <si>
    <t>1440</t>
  </si>
  <si>
    <t>1911</t>
  </si>
  <si>
    <t>3749</t>
  </si>
  <si>
    <t>5848</t>
  </si>
  <si>
    <t>4789</t>
  </si>
  <si>
    <t>6445</t>
  </si>
  <si>
    <t>2727</t>
  </si>
  <si>
    <t>4654</t>
  </si>
  <si>
    <t>1628</t>
  </si>
  <si>
    <t>8492</t>
  </si>
  <si>
    <t>8562</t>
  </si>
  <si>
    <t>236</t>
  </si>
  <si>
    <t>5204</t>
  </si>
  <si>
    <t>1461</t>
  </si>
  <si>
    <t>9888</t>
  </si>
  <si>
    <t>4998</t>
  </si>
  <si>
    <t>11013</t>
  </si>
  <si>
    <t>938</t>
  </si>
  <si>
    <t>10832</t>
  </si>
  <si>
    <t>6421</t>
  </si>
  <si>
    <t>4944</t>
  </si>
  <si>
    <t>5031</t>
  </si>
  <si>
    <t>1833</t>
  </si>
  <si>
    <t>1077</t>
  </si>
  <si>
    <t>6905</t>
  </si>
  <si>
    <t>697</t>
  </si>
  <si>
    <t>9757</t>
  </si>
  <si>
    <t>2147</t>
  </si>
  <si>
    <t>3698</t>
  </si>
  <si>
    <t>9495</t>
  </si>
  <si>
    <t>2963</t>
  </si>
  <si>
    <t>10341</t>
  </si>
  <si>
    <t>2157</t>
  </si>
  <si>
    <t>4399</t>
  </si>
  <si>
    <t>7521</t>
  </si>
  <si>
    <t>1763</t>
  </si>
  <si>
    <t>8643</t>
  </si>
  <si>
    <t>7321</t>
  </si>
  <si>
    <t>1964</t>
  </si>
  <si>
    <t>10129</t>
  </si>
  <si>
    <t>1456</t>
  </si>
  <si>
    <t>10814</t>
  </si>
  <si>
    <t>2631</t>
  </si>
  <si>
    <t>10513</t>
  </si>
  <si>
    <t>1502</t>
  </si>
  <si>
    <t>5302</t>
  </si>
  <si>
    <t>6203</t>
  </si>
  <si>
    <t>500</t>
  </si>
  <si>
    <t>5628</t>
  </si>
  <si>
    <t>1665</t>
  </si>
  <si>
    <t>7428</t>
  </si>
  <si>
    <t>10469</t>
  </si>
  <si>
    <t>1570</t>
  </si>
  <si>
    <t>2875</t>
  </si>
  <si>
    <t>477</t>
  </si>
  <si>
    <t>1225</t>
  </si>
  <si>
    <t>7059</t>
  </si>
  <si>
    <t>4580</t>
  </si>
  <si>
    <t>2304</t>
  </si>
  <si>
    <t>10394</t>
  </si>
  <si>
    <t>2437</t>
  </si>
  <si>
    <t>7274</t>
  </si>
  <si>
    <t>1340</t>
  </si>
  <si>
    <t>4943</t>
  </si>
  <si>
    <t>7875</t>
  </si>
  <si>
    <t>3667</t>
  </si>
  <si>
    <t>6055</t>
  </si>
  <si>
    <t>2569</t>
  </si>
  <si>
    <t>9360</t>
  </si>
  <si>
    <t>1050</t>
  </si>
  <si>
    <t>8504</t>
  </si>
  <si>
    <t>8908</t>
  </si>
  <si>
    <t>9597</t>
  </si>
  <si>
    <t>8690</t>
  </si>
  <si>
    <t>6982</t>
  </si>
  <si>
    <t>9938</t>
  </si>
  <si>
    <t>6422</t>
  </si>
  <si>
    <t>2075</t>
  </si>
  <si>
    <t>9529</t>
  </si>
  <si>
    <t>291</t>
  </si>
  <si>
    <t>4543</t>
  </si>
  <si>
    <t>7214</t>
  </si>
  <si>
    <t>5125</t>
  </si>
  <si>
    <t>5029</t>
  </si>
  <si>
    <t>466</t>
  </si>
  <si>
    <t>3386</t>
  </si>
  <si>
    <t>9214</t>
  </si>
  <si>
    <t>9460</t>
  </si>
  <si>
    <t>8314</t>
  </si>
  <si>
    <t>10826</t>
  </si>
  <si>
    <t>4990</t>
  </si>
  <si>
    <t>10936</t>
  </si>
  <si>
    <t>6086</t>
  </si>
  <si>
    <t>5278</t>
  </si>
  <si>
    <t>2964</t>
  </si>
  <si>
    <t>3855</t>
  </si>
  <si>
    <t>9553</t>
  </si>
  <si>
    <t>10925</t>
  </si>
  <si>
    <t>8624</t>
  </si>
  <si>
    <t>9308</t>
  </si>
  <si>
    <t>2008</t>
  </si>
  <si>
    <t>1041</t>
  </si>
  <si>
    <t>10489</t>
  </si>
  <si>
    <t>10981</t>
  </si>
  <si>
    <t>10286</t>
  </si>
  <si>
    <t>5718</t>
  </si>
  <si>
    <t>1184</t>
  </si>
  <si>
    <t>8707</t>
  </si>
  <si>
    <t>7959</t>
  </si>
  <si>
    <t>1357</t>
  </si>
  <si>
    <t>10486</t>
  </si>
  <si>
    <t>3068</t>
  </si>
  <si>
    <t>1577</t>
  </si>
  <si>
    <t>7937</t>
  </si>
  <si>
    <t>2253</t>
  </si>
  <si>
    <t>2407</t>
  </si>
  <si>
    <t>4310</t>
  </si>
  <si>
    <t>1402</t>
  </si>
  <si>
    <t>4086</t>
  </si>
  <si>
    <t>9349</t>
  </si>
  <si>
    <t>574</t>
  </si>
  <si>
    <t>4682</t>
  </si>
  <si>
    <t>304</t>
  </si>
  <si>
    <t>310</t>
  </si>
  <si>
    <t>6652</t>
  </si>
  <si>
    <t>6318</t>
  </si>
  <si>
    <t>486</t>
  </si>
  <si>
    <t>9264</t>
  </si>
  <si>
    <t>8175</t>
  </si>
  <si>
    <t>2471</t>
  </si>
  <si>
    <t>2612</t>
  </si>
  <si>
    <t>5185</t>
  </si>
  <si>
    <t>851</t>
  </si>
  <si>
    <t>10711</t>
  </si>
  <si>
    <t>2431</t>
  </si>
  <si>
    <t>7396</t>
  </si>
  <si>
    <t>10304</t>
  </si>
  <si>
    <t>5796</t>
  </si>
  <si>
    <t>9292</t>
  </si>
  <si>
    <t>9645</t>
  </si>
  <si>
    <t>1619</t>
  </si>
  <si>
    <t>10595</t>
  </si>
  <si>
    <t>9064</t>
  </si>
  <si>
    <t>1399</t>
  </si>
  <si>
    <t>3265</t>
  </si>
  <si>
    <t>2326</t>
  </si>
  <si>
    <t>2181</t>
  </si>
  <si>
    <t>10413</t>
  </si>
  <si>
    <t>4552</t>
  </si>
  <si>
    <t>4122</t>
  </si>
  <si>
    <t>7042</t>
  </si>
  <si>
    <t>10701</t>
  </si>
  <si>
    <t>1177</t>
  </si>
  <si>
    <t>6103</t>
  </si>
  <si>
    <t>2254</t>
  </si>
  <si>
    <t>5396</t>
  </si>
  <si>
    <t>9727</t>
  </si>
  <si>
    <t>3266</t>
  </si>
  <si>
    <t>7990</t>
  </si>
  <si>
    <t>1876</t>
  </si>
  <si>
    <t>3710</t>
  </si>
  <si>
    <t>6565</t>
  </si>
  <si>
    <t>2909</t>
  </si>
  <si>
    <t>4741</t>
  </si>
  <si>
    <t>5782</t>
  </si>
  <si>
    <t>5186</t>
  </si>
  <si>
    <t>5153</t>
  </si>
  <si>
    <t>1384</t>
  </si>
  <si>
    <t>4127</t>
  </si>
  <si>
    <t>8341</t>
  </si>
  <si>
    <t>3945</t>
  </si>
  <si>
    <t>11084</t>
  </si>
  <si>
    <t>7301</t>
  </si>
  <si>
    <t>1048</t>
  </si>
  <si>
    <t>178</t>
  </si>
  <si>
    <t>3547</t>
  </si>
  <si>
    <t>3524</t>
  </si>
  <si>
    <t>7446</t>
  </si>
  <si>
    <t>716</t>
  </si>
  <si>
    <t>6177</t>
  </si>
  <si>
    <t>2278</t>
  </si>
  <si>
    <t>1473</t>
  </si>
  <si>
    <t>5342</t>
  </si>
  <si>
    <t>10236</t>
  </si>
  <si>
    <t>3066</t>
  </si>
  <si>
    <t>231</t>
  </si>
  <si>
    <t>6245</t>
  </si>
  <si>
    <t>2928</t>
  </si>
  <si>
    <t>1729</t>
  </si>
  <si>
    <t>1377</t>
  </si>
  <si>
    <t>5642</t>
  </si>
  <si>
    <t>5929</t>
  </si>
  <si>
    <t>5987</t>
  </si>
  <si>
    <t>456</t>
  </si>
  <si>
    <t>5954</t>
  </si>
  <si>
    <t>1142</t>
  </si>
  <si>
    <t>8594</t>
  </si>
  <si>
    <t>5172</t>
  </si>
  <si>
    <t>3403</t>
  </si>
  <si>
    <t>5140</t>
  </si>
  <si>
    <t>11096</t>
  </si>
  <si>
    <t>5036</t>
  </si>
  <si>
    <t>8541</t>
  </si>
  <si>
    <t>9240</t>
  </si>
  <si>
    <t>492</t>
  </si>
  <si>
    <t>448</t>
  </si>
  <si>
    <t>4184</t>
  </si>
  <si>
    <t>5057</t>
  </si>
  <si>
    <t>2457</t>
  </si>
  <si>
    <t>10727</t>
  </si>
  <si>
    <t>2920</t>
  </si>
  <si>
    <t>10142</t>
  </si>
  <si>
    <t>5114</t>
  </si>
  <si>
    <t>965</t>
  </si>
  <si>
    <t>4329</t>
  </si>
  <si>
    <t>7761</t>
  </si>
  <si>
    <t>7938</t>
  </si>
  <si>
    <t>10470</t>
  </si>
  <si>
    <t>10270</t>
  </si>
  <si>
    <t>4211</t>
  </si>
  <si>
    <t>11176</t>
  </si>
  <si>
    <t>7034</t>
  </si>
  <si>
    <t>11003</t>
  </si>
  <si>
    <t>6141</t>
  </si>
  <si>
    <t>4120</t>
  </si>
  <si>
    <t>2625</t>
  </si>
  <si>
    <t>6383</t>
  </si>
  <si>
    <t>760</t>
  </si>
  <si>
    <t>796</t>
  </si>
  <si>
    <t>4128</t>
  </si>
  <si>
    <t>2882</t>
  </si>
  <si>
    <t>948</t>
  </si>
  <si>
    <t>6872</t>
  </si>
  <si>
    <t>405</t>
  </si>
  <si>
    <t>8952</t>
  </si>
  <si>
    <t>3628</t>
  </si>
  <si>
    <t>10536</t>
  </si>
  <si>
    <t>10855</t>
  </si>
  <si>
    <t>10552</t>
  </si>
  <si>
    <t>322</t>
  </si>
  <si>
    <t>367</t>
  </si>
  <si>
    <t>4713</t>
  </si>
  <si>
    <t>7613</t>
  </si>
  <si>
    <t>326</t>
  </si>
  <si>
    <t>4066</t>
  </si>
  <si>
    <t>2613</t>
  </si>
  <si>
    <t>8686</t>
  </si>
  <si>
    <t>4088</t>
  </si>
  <si>
    <t>3602</t>
  </si>
  <si>
    <t>195</t>
  </si>
  <si>
    <t>7628</t>
  </si>
  <si>
    <t>3551</t>
  </si>
  <si>
    <t>4603</t>
  </si>
  <si>
    <t>10475</t>
  </si>
  <si>
    <t>8402</t>
  </si>
  <si>
    <t>8370</t>
  </si>
  <si>
    <t>10795</t>
  </si>
  <si>
    <t>3745</t>
  </si>
  <si>
    <t>5223</t>
  </si>
  <si>
    <t>4971</t>
  </si>
  <si>
    <t>5299</t>
  </si>
  <si>
    <t>4055</t>
  </si>
  <si>
    <t>4328</t>
  </si>
  <si>
    <t>5150</t>
  </si>
  <si>
    <t>2952</t>
  </si>
  <si>
    <t>5441</t>
  </si>
  <si>
    <t>7419</t>
  </si>
  <si>
    <t>3286</t>
  </si>
  <si>
    <t>5180</t>
  </si>
  <si>
    <t>8780</t>
  </si>
  <si>
    <t>4385</t>
  </si>
  <si>
    <t>3283</t>
  </si>
  <si>
    <t>2878</t>
  </si>
  <si>
    <t>5015</t>
  </si>
  <si>
    <t>8212</t>
  </si>
  <si>
    <t>4837</t>
  </si>
  <si>
    <t>9423</t>
  </si>
  <si>
    <t>7899</t>
  </si>
  <si>
    <t>1407</t>
  </si>
  <si>
    <t>9907</t>
  </si>
  <si>
    <t>8659</t>
  </si>
  <si>
    <t>8832</t>
  </si>
  <si>
    <t>10609</t>
  </si>
  <si>
    <t>8933</t>
  </si>
  <si>
    <t>7600</t>
  </si>
  <si>
    <t>1646</t>
  </si>
  <si>
    <t>7620</t>
  </si>
  <si>
    <t>8235</t>
  </si>
  <si>
    <t>843</t>
  </si>
  <si>
    <t>6864</t>
  </si>
  <si>
    <t>2968</t>
  </si>
  <si>
    <t>3037</t>
  </si>
  <si>
    <t>5234</t>
  </si>
  <si>
    <t>8442</t>
  </si>
  <si>
    <t>1491</t>
  </si>
  <si>
    <t>7660</t>
  </si>
  <si>
    <t>9260</t>
  </si>
  <si>
    <t>2227</t>
  </si>
  <si>
    <t>4107</t>
  </si>
  <si>
    <t>425</t>
  </si>
  <si>
    <t>6131</t>
  </si>
  <si>
    <t>4279</t>
  </si>
  <si>
    <t>8420</t>
  </si>
  <si>
    <t>7930</t>
  </si>
  <si>
    <t>7458</t>
  </si>
  <si>
    <t>2461</t>
  </si>
  <si>
    <t>10343</t>
  </si>
  <si>
    <t>8017</t>
  </si>
  <si>
    <t>2930</t>
  </si>
  <si>
    <t>8800</t>
  </si>
  <si>
    <t>453</t>
  </si>
  <si>
    <t>5740</t>
  </si>
  <si>
    <t>1162</t>
  </si>
  <si>
    <t>2055</t>
  </si>
  <si>
    <t>10065</t>
  </si>
  <si>
    <t>10617</t>
  </si>
  <si>
    <t>1030</t>
  </si>
  <si>
    <t>5107</t>
  </si>
  <si>
    <t>9516</t>
  </si>
  <si>
    <t>7384</t>
  </si>
  <si>
    <t>5043</t>
  </si>
  <si>
    <t>2516</t>
  </si>
  <si>
    <t>4698</t>
  </si>
  <si>
    <t>9140</t>
  </si>
  <si>
    <t>8702</t>
  </si>
  <si>
    <t>5289</t>
  </si>
  <si>
    <t>8418</t>
  </si>
  <si>
    <t>6875</t>
  </si>
  <si>
    <t>3584</t>
  </si>
  <si>
    <t>7791</t>
  </si>
  <si>
    <t>1626</t>
  </si>
  <si>
    <t>3783</t>
  </si>
  <si>
    <t>10906</t>
  </si>
  <si>
    <t>8143</t>
  </si>
  <si>
    <t>255</t>
  </si>
  <si>
    <t>4676</t>
  </si>
  <si>
    <t>737</t>
  </si>
  <si>
    <t>5247</t>
  </si>
  <si>
    <t>164</t>
  </si>
  <si>
    <t>6289</t>
  </si>
  <si>
    <t>7007</t>
  </si>
  <si>
    <t>5117</t>
  </si>
  <si>
    <t>10643</t>
  </si>
  <si>
    <t>6950</t>
  </si>
  <si>
    <t>6983</t>
  </si>
  <si>
    <t>9817</t>
  </si>
  <si>
    <t>8180</t>
  </si>
  <si>
    <t>4047</t>
  </si>
  <si>
    <t>10755</t>
  </si>
  <si>
    <t>2139</t>
  </si>
  <si>
    <t>9909</t>
  </si>
  <si>
    <t>10629</t>
  </si>
  <si>
    <t>6205</t>
  </si>
  <si>
    <t>2937</t>
  </si>
  <si>
    <t>3559</t>
  </si>
  <si>
    <t>3233</t>
  </si>
  <si>
    <t>309</t>
  </si>
  <si>
    <t>5726</t>
  </si>
  <si>
    <t>4669</t>
  </si>
  <si>
    <t>4697</t>
  </si>
  <si>
    <t>339</t>
  </si>
  <si>
    <t>2926</t>
  </si>
  <si>
    <t>5835</t>
  </si>
  <si>
    <t>9185</t>
  </si>
  <si>
    <t>1519</t>
  </si>
  <si>
    <t>6720</t>
  </si>
  <si>
    <t>9799</t>
  </si>
  <si>
    <t>1087</t>
  </si>
  <si>
    <t>7683</t>
  </si>
  <si>
    <t>709</t>
  </si>
  <si>
    <t>3645</t>
  </si>
  <si>
    <t>8890</t>
  </si>
  <si>
    <t>7030</t>
  </si>
  <si>
    <t>6504</t>
  </si>
  <si>
    <t>5455</t>
  </si>
  <si>
    <t>3916</t>
  </si>
  <si>
    <t>832</t>
  </si>
  <si>
    <t>3136</t>
  </si>
  <si>
    <t>9925</t>
  </si>
  <si>
    <t>3665</t>
  </si>
  <si>
    <t>10232</t>
  </si>
  <si>
    <t>8181</t>
  </si>
  <si>
    <t>4992</t>
  </si>
  <si>
    <t>6919</t>
  </si>
  <si>
    <t>10299</t>
  </si>
  <si>
    <t>3469</t>
  </si>
  <si>
    <t>4679</t>
  </si>
  <si>
    <t>7426</t>
  </si>
  <si>
    <t>9153</t>
  </si>
  <si>
    <t>4673</t>
  </si>
  <si>
    <t>6379</t>
  </si>
  <si>
    <t>2868</t>
  </si>
  <si>
    <t>7235</t>
  </si>
  <si>
    <t>6722</t>
  </si>
  <si>
    <t>1071</t>
  </si>
  <si>
    <t>3321</t>
  </si>
  <si>
    <t>5935</t>
  </si>
  <si>
    <t>701</t>
  </si>
  <si>
    <t>9477</t>
  </si>
  <si>
    <t>4988</t>
  </si>
  <si>
    <t>5871</t>
  </si>
  <si>
    <t>1204</t>
  </si>
  <si>
    <t>1829</t>
  </si>
  <si>
    <t>8700</t>
  </si>
  <si>
    <t>1328</t>
  </si>
  <si>
    <t>550</t>
  </si>
  <si>
    <t>10995</t>
  </si>
  <si>
    <t>6357</t>
  </si>
  <si>
    <t>8911</t>
  </si>
  <si>
    <t>5985</t>
  </si>
  <si>
    <t>9080</t>
  </si>
  <si>
    <t>6466</t>
  </si>
  <si>
    <t>11010</t>
  </si>
  <si>
    <t>10542</t>
  </si>
  <si>
    <t>1604</t>
  </si>
  <si>
    <t>2245</t>
  </si>
  <si>
    <t>7342</t>
  </si>
  <si>
    <t>10395</t>
  </si>
  <si>
    <t>7488</t>
  </si>
  <si>
    <t>7527</t>
  </si>
  <si>
    <t>10260</t>
  </si>
  <si>
    <t>8789</t>
  </si>
  <si>
    <t>10377</t>
  </si>
  <si>
    <t>5510</t>
  </si>
  <si>
    <t>7275</t>
  </si>
  <si>
    <t>4096</t>
  </si>
  <si>
    <t>4530</t>
  </si>
  <si>
    <t>9672</t>
  </si>
  <si>
    <t>9988</t>
  </si>
  <si>
    <t>2793</t>
  </si>
  <si>
    <t>3570</t>
  </si>
  <si>
    <t>7485</t>
  </si>
  <si>
    <t>2285</t>
  </si>
  <si>
    <t>7327</t>
  </si>
  <si>
    <t>8799</t>
  </si>
  <si>
    <t>2634</t>
  </si>
  <si>
    <t>3571</t>
  </si>
  <si>
    <t>2118</t>
  </si>
  <si>
    <t>5093</t>
  </si>
  <si>
    <t>5283</t>
  </si>
  <si>
    <t>8334</t>
  </si>
  <si>
    <t>9576</t>
  </si>
  <si>
    <t>4609</t>
  </si>
  <si>
    <t>4227</t>
  </si>
  <si>
    <t>3766</t>
  </si>
  <si>
    <t>1458</t>
  </si>
  <si>
    <t>7530</t>
  </si>
  <si>
    <t>8925</t>
  </si>
  <si>
    <t>8360</t>
  </si>
  <si>
    <t>8524</t>
  </si>
  <si>
    <t>10841</t>
  </si>
  <si>
    <t>6544</t>
  </si>
  <si>
    <t>5991</t>
  </si>
  <si>
    <t>642</t>
  </si>
  <si>
    <t>5667</t>
  </si>
  <si>
    <t>11187</t>
  </si>
  <si>
    <t>1448</t>
  </si>
  <si>
    <t>9405</t>
  </si>
  <si>
    <t>9805</t>
  </si>
  <si>
    <t>11051</t>
  </si>
  <si>
    <t>7798</t>
  </si>
  <si>
    <t>9076</t>
  </si>
  <si>
    <t>8932</t>
  </si>
  <si>
    <t>4200</t>
  </si>
  <si>
    <t>6690</t>
  </si>
  <si>
    <t>9703</t>
  </si>
  <si>
    <t>7786</t>
  </si>
  <si>
    <t>8213</t>
  </si>
  <si>
    <t>2488</t>
  </si>
  <si>
    <t>3225</t>
  </si>
  <si>
    <t>521</t>
  </si>
  <si>
    <t>8036</t>
  </si>
  <si>
    <t>7141</t>
  </si>
  <si>
    <t>213</t>
  </si>
  <si>
    <t>2131</t>
  </si>
  <si>
    <t>1307</t>
  </si>
  <si>
    <t>6940</t>
  </si>
  <si>
    <t>8779</t>
  </si>
  <si>
    <t>5682</t>
  </si>
  <si>
    <t>738</t>
  </si>
  <si>
    <t>3270</t>
  </si>
  <si>
    <t>7023</t>
  </si>
  <si>
    <t>5320</t>
  </si>
  <si>
    <t>10613</t>
  </si>
  <si>
    <t>849</t>
  </si>
  <si>
    <t>4961</t>
  </si>
  <si>
    <t>8732</t>
  </si>
  <si>
    <t>2740</t>
  </si>
  <si>
    <t>4136</t>
  </si>
  <si>
    <t>6653</t>
  </si>
  <si>
    <t>10507</t>
  </si>
  <si>
    <t>7514</t>
  </si>
  <si>
    <t>10827</t>
  </si>
  <si>
    <t>10010</t>
  </si>
  <si>
    <t>1927</t>
  </si>
  <si>
    <t>8233</t>
  </si>
  <si>
    <t>10524</t>
  </si>
  <si>
    <t>7494</t>
  </si>
  <si>
    <t>254</t>
  </si>
  <si>
    <t>6050</t>
  </si>
  <si>
    <t>1513</t>
  </si>
  <si>
    <t>3463</t>
  </si>
  <si>
    <t>3852</t>
  </si>
  <si>
    <t>7476</t>
  </si>
  <si>
    <t>4764</t>
  </si>
  <si>
    <t>5272</t>
  </si>
  <si>
    <t>7349</t>
  </si>
  <si>
    <t>1351</t>
  </si>
  <si>
    <t>3498</t>
  </si>
  <si>
    <t>5394</t>
  </si>
  <si>
    <t>2886</t>
  </si>
  <si>
    <t>8486</t>
  </si>
  <si>
    <t>347</t>
  </si>
  <si>
    <t>5370</t>
  </si>
  <si>
    <t>9323</t>
  </si>
  <si>
    <t>10001</t>
  </si>
  <si>
    <t>4915</t>
  </si>
  <si>
    <t>503</t>
  </si>
  <si>
    <t>2715</t>
  </si>
  <si>
    <t>1100</t>
  </si>
  <si>
    <t>7873</t>
  </si>
  <si>
    <t>2980</t>
  </si>
  <si>
    <t>9246</t>
  </si>
  <si>
    <t>10659</t>
  </si>
  <si>
    <t>1509</t>
  </si>
  <si>
    <t>3520</t>
  </si>
  <si>
    <t>2798</t>
  </si>
  <si>
    <t>7627</t>
  </si>
  <si>
    <t>9984</t>
  </si>
  <si>
    <t>6815</t>
  </si>
  <si>
    <t>10742</t>
  </si>
  <si>
    <t>4686</t>
  </si>
  <si>
    <t>6248</t>
  </si>
  <si>
    <t>8132</t>
  </si>
  <si>
    <t>564</t>
  </si>
  <si>
    <t>898</t>
  </si>
  <si>
    <t>4248</t>
  </si>
  <si>
    <t>7451</t>
  </si>
  <si>
    <t>8720</t>
  </si>
  <si>
    <t>3182</t>
  </si>
  <si>
    <t>6299</t>
  </si>
  <si>
    <t>10846</t>
  </si>
  <si>
    <t>7378</t>
  </si>
  <si>
    <t>2072</t>
  </si>
  <si>
    <t>7706</t>
  </si>
  <si>
    <t>955</t>
  </si>
  <si>
    <t>4656</t>
  </si>
  <si>
    <t>5324</t>
  </si>
  <si>
    <t>7373</t>
  </si>
  <si>
    <t>4339</t>
  </si>
  <si>
    <t>6566</t>
  </si>
  <si>
    <t>8996</t>
  </si>
  <si>
    <t>433</t>
  </si>
  <si>
    <t>591</t>
  </si>
  <si>
    <t>5885</t>
  </si>
  <si>
    <t>8475</t>
  </si>
  <si>
    <t>5552</t>
  </si>
  <si>
    <t>2877</t>
  </si>
  <si>
    <t>2387</t>
  </si>
  <si>
    <t>8148</t>
  </si>
  <si>
    <t>9750</t>
  </si>
  <si>
    <t>3310</t>
  </si>
  <si>
    <t>238</t>
  </si>
  <si>
    <t>3281</t>
  </si>
  <si>
    <t>340</t>
  </si>
  <si>
    <t>10681</t>
  </si>
  <si>
    <t>5253</t>
  </si>
  <si>
    <t>10862</t>
  </si>
  <si>
    <t>5156</t>
  </si>
  <si>
    <t>1907</t>
  </si>
  <si>
    <t>4381</t>
  </si>
  <si>
    <t>10379</t>
  </si>
  <si>
    <t>1717</t>
  </si>
  <si>
    <t>11171</t>
  </si>
  <si>
    <t>5956</t>
  </si>
  <si>
    <t>4012</t>
  </si>
  <si>
    <t>4303</t>
  </si>
  <si>
    <t>1135</t>
  </si>
  <si>
    <t>3732</t>
  </si>
  <si>
    <t>6303</t>
  </si>
  <si>
    <t>4271</t>
  </si>
  <si>
    <t>773</t>
  </si>
  <si>
    <t>7108</t>
  </si>
  <si>
    <t>8957</t>
  </si>
  <si>
    <t>10031</t>
  </si>
  <si>
    <t>2456</t>
  </si>
  <si>
    <t>6374</t>
  </si>
  <si>
    <t>8985</t>
  </si>
  <si>
    <t>2223</t>
  </si>
  <si>
    <t>2320</t>
  </si>
  <si>
    <t>635</t>
  </si>
  <si>
    <t>675</t>
  </si>
  <si>
    <t>332</t>
  </si>
  <si>
    <t>3839</t>
  </si>
  <si>
    <t>8210</t>
  </si>
  <si>
    <t>5207</t>
  </si>
  <si>
    <t>7143</t>
  </si>
  <si>
    <t>9212</t>
  </si>
  <si>
    <t>4246</t>
  </si>
  <si>
    <t>4743</t>
  </si>
  <si>
    <t>8216</t>
  </si>
  <si>
    <t>6613</t>
  </si>
  <si>
    <t>3478</t>
  </si>
  <si>
    <t>736</t>
  </si>
  <si>
    <t>4093</t>
  </si>
  <si>
    <t>3594</t>
  </si>
  <si>
    <t>202</t>
  </si>
  <si>
    <t>9771</t>
  </si>
  <si>
    <t>10478</t>
  </si>
  <si>
    <t>1081</t>
  </si>
  <si>
    <t>4480</t>
  </si>
  <si>
    <t>3298</t>
  </si>
  <si>
    <t>8041</t>
  </si>
  <si>
    <t>6237</t>
  </si>
  <si>
    <t>7129</t>
  </si>
  <si>
    <t>531</t>
  </si>
  <si>
    <t>8527</t>
  </si>
  <si>
    <t>9931</t>
  </si>
  <si>
    <t>6715</t>
  </si>
  <si>
    <t>4619</t>
  </si>
  <si>
    <t>5832</t>
  </si>
  <si>
    <t>749</t>
  </si>
  <si>
    <t>4827</t>
  </si>
  <si>
    <t>1951</t>
  </si>
  <si>
    <t>7187</t>
  </si>
  <si>
    <t>4865</t>
  </si>
  <si>
    <t>11181</t>
  </si>
  <si>
    <t>8726</t>
  </si>
  <si>
    <t>11133</t>
  </si>
  <si>
    <t>9589</t>
  </si>
  <si>
    <t>5376</t>
  </si>
  <si>
    <t>1409</t>
  </si>
  <si>
    <t>5255</t>
  </si>
  <si>
    <t>9381</t>
  </si>
  <si>
    <t>7503</t>
  </si>
  <si>
    <t>1592</t>
  </si>
  <si>
    <t>7215</t>
  </si>
  <si>
    <t>8026</t>
  </si>
  <si>
    <t>380</t>
  </si>
  <si>
    <t>2677</t>
  </si>
  <si>
    <t>1584</t>
  </si>
  <si>
    <t>7079</t>
  </si>
  <si>
    <t>1245</t>
  </si>
  <si>
    <t>6798</t>
  </si>
  <si>
    <t>6439</t>
  </si>
  <si>
    <t>10992</t>
  </si>
  <si>
    <t>3050</t>
  </si>
  <si>
    <t>2863</t>
  </si>
  <si>
    <t>2607</t>
  </si>
  <si>
    <t>5837</t>
  </si>
  <si>
    <t>10313</t>
  </si>
  <si>
    <t>8318</t>
  </si>
  <si>
    <t>7617</t>
  </si>
  <si>
    <t>4324</t>
  </si>
  <si>
    <t>2276</t>
  </si>
  <si>
    <t>4148</t>
  </si>
  <si>
    <t>8939</t>
  </si>
  <si>
    <t>8692</t>
  </si>
  <si>
    <t>3179</t>
  </si>
  <si>
    <t>6818</t>
  </si>
  <si>
    <t>5314</t>
  </si>
  <si>
    <t>3083</t>
  </si>
  <si>
    <t>4299</t>
  </si>
  <si>
    <t>4611</t>
  </si>
  <si>
    <t>6661</t>
  </si>
  <si>
    <t>5555</t>
  </si>
  <si>
    <t>10159</t>
  </si>
  <si>
    <t>4692</t>
  </si>
  <si>
    <t>9384</t>
  </si>
  <si>
    <t>8897</t>
  </si>
  <si>
    <t>2350</t>
  </si>
  <si>
    <t>9904</t>
  </si>
  <si>
    <t>1010</t>
  </si>
  <si>
    <t>8825</t>
  </si>
  <si>
    <t>6404</t>
  </si>
  <si>
    <t>10150</t>
  </si>
  <si>
    <t>5386</t>
  </si>
  <si>
    <t>5633</t>
  </si>
  <si>
    <t>3933</t>
  </si>
  <si>
    <t>7453</t>
  </si>
  <si>
    <t>1710</t>
  </si>
  <si>
    <t>10749</t>
  </si>
  <si>
    <t>8870</t>
  </si>
  <si>
    <t>966</t>
  </si>
  <si>
    <t>11112</t>
  </si>
  <si>
    <t>247</t>
  </si>
  <si>
    <t>5538</t>
  </si>
  <si>
    <t>1545</t>
  </si>
  <si>
    <t>246</t>
  </si>
  <si>
    <t>5995</t>
  </si>
  <si>
    <t>5430</t>
  </si>
  <si>
    <t>8432</t>
  </si>
  <si>
    <t>3439</t>
  </si>
  <si>
    <t>6230</t>
  </si>
  <si>
    <t>6862</t>
  </si>
  <si>
    <t>3910</t>
  </si>
  <si>
    <t>2931</t>
  </si>
  <si>
    <t>5543</t>
  </si>
  <si>
    <t>6024</t>
  </si>
  <si>
    <t>3099</t>
  </si>
  <si>
    <t>3972</t>
  </si>
  <si>
    <t>6658</t>
  </si>
  <si>
    <t>5621</t>
  </si>
  <si>
    <t>9967</t>
  </si>
  <si>
    <t>10909</t>
  </si>
  <si>
    <t>3388</t>
  </si>
  <si>
    <t>10133</t>
  </si>
  <si>
    <t>9483</t>
  </si>
  <si>
    <t>2849</t>
  </si>
  <si>
    <t>7250</t>
  </si>
  <si>
    <t>3340</t>
  </si>
  <si>
    <t>10128</t>
  </si>
  <si>
    <t>1490</t>
  </si>
  <si>
    <t>2408</t>
  </si>
  <si>
    <t>5462</t>
  </si>
  <si>
    <t>8685</t>
  </si>
  <si>
    <t>5892</t>
  </si>
  <si>
    <t>6097</t>
  </si>
  <si>
    <t>6575</t>
  </si>
  <si>
    <t>4931</t>
  </si>
  <si>
    <t>8852</t>
  </si>
  <si>
    <t>10340</t>
  </si>
  <si>
    <t>10640</t>
  </si>
  <si>
    <t>7610</t>
  </si>
  <si>
    <t>7807</t>
  </si>
  <si>
    <t>7261</t>
  </si>
  <si>
    <t>2870</t>
  </si>
  <si>
    <t>9905</t>
  </si>
  <si>
    <t>4168</t>
  </si>
  <si>
    <t>9284</t>
  </si>
  <si>
    <t>3138</t>
  </si>
  <si>
    <t>1676</t>
  </si>
  <si>
    <t>10448</t>
  </si>
  <si>
    <t>2452</t>
  </si>
  <si>
    <t>10311</t>
  </si>
  <si>
    <t>359</t>
  </si>
  <si>
    <t>3334</t>
  </si>
  <si>
    <t>10821</t>
  </si>
  <si>
    <t>4954</t>
  </si>
  <si>
    <t>4974</t>
  </si>
  <si>
    <t>4095</t>
  </si>
  <si>
    <t>4426</t>
  </si>
  <si>
    <t>10897</t>
  </si>
  <si>
    <t>975</t>
  </si>
  <si>
    <t>9729</t>
  </si>
  <si>
    <t>271</t>
  </si>
  <si>
    <t>5136</t>
  </si>
  <si>
    <t>7699</t>
  </si>
  <si>
    <t>9303</t>
  </si>
  <si>
    <t>4478</t>
  </si>
  <si>
    <t>2404</t>
  </si>
  <si>
    <t>3076</t>
  </si>
  <si>
    <t>6312</t>
  </si>
  <si>
    <t>3332</t>
  </si>
  <si>
    <t>4452</t>
  </si>
  <si>
    <t>7533</t>
  </si>
  <si>
    <t>2683</t>
  </si>
  <si>
    <t>7987</t>
  </si>
  <si>
    <t>8182</t>
  </si>
  <si>
    <t>4653</t>
  </si>
  <si>
    <t>7297</t>
  </si>
  <si>
    <t>3406</t>
  </si>
  <si>
    <t>2661</t>
  </si>
  <si>
    <t>6336</t>
  </si>
  <si>
    <t>5827</t>
  </si>
  <si>
    <t>10032</t>
  </si>
  <si>
    <t>2579</t>
  </si>
  <si>
    <t>6202</t>
  </si>
  <si>
    <t>7414</t>
  </si>
  <si>
    <t>10882</t>
  </si>
  <si>
    <t>1992</t>
  </si>
  <si>
    <t>2021</t>
  </si>
  <si>
    <t>1388</t>
  </si>
  <si>
    <t>11025</t>
  </si>
  <si>
    <t>9671</t>
  </si>
  <si>
    <t>9120</t>
  </si>
  <si>
    <t>1160</t>
  </si>
  <si>
    <t>3856</t>
  </si>
  <si>
    <t>9204</t>
  </si>
  <si>
    <t>11075</t>
  </si>
  <si>
    <t>7352</t>
  </si>
  <si>
    <t>3312</t>
  </si>
  <si>
    <t>11121</t>
  </si>
  <si>
    <t>10262</t>
  </si>
  <si>
    <t>905</t>
  </si>
  <si>
    <t>2134</t>
  </si>
  <si>
    <t>7646</t>
  </si>
  <si>
    <t>9097</t>
  </si>
  <si>
    <t>8975</t>
  </si>
  <si>
    <t>5863</t>
  </si>
  <si>
    <t>3846</t>
  </si>
  <si>
    <t>6749</t>
  </si>
  <si>
    <t>3598</t>
  </si>
  <si>
    <t>837</t>
  </si>
  <si>
    <t>1506</t>
  </si>
  <si>
    <t>286</t>
  </si>
  <si>
    <t>8534</t>
  </si>
  <si>
    <t>10319</t>
  </si>
  <si>
    <t>10641</t>
  </si>
  <si>
    <t>4554</t>
  </si>
  <si>
    <t>10971</t>
  </si>
  <si>
    <t>8805</t>
  </si>
  <si>
    <t>4094</t>
  </si>
  <si>
    <t>6376</t>
  </si>
  <si>
    <t>2561</t>
  </si>
  <si>
    <t>8588</t>
  </si>
  <si>
    <t>4690</t>
  </si>
  <si>
    <t>4406</t>
  </si>
  <si>
    <t>4864</t>
  </si>
  <si>
    <t>175</t>
  </si>
  <si>
    <t>9463</t>
  </si>
  <si>
    <t>6642</t>
  </si>
  <si>
    <t>8969</t>
  </si>
  <si>
    <t>1764</t>
  </si>
  <si>
    <t>7019</t>
  </si>
  <si>
    <t>3389</t>
  </si>
  <si>
    <t>1170</t>
  </si>
  <si>
    <t>5939</t>
  </si>
  <si>
    <t>9256</t>
  </si>
  <si>
    <t>10092</t>
  </si>
  <si>
    <t>10556</t>
  </si>
  <si>
    <t>7433</t>
  </si>
  <si>
    <t>9648</t>
  </si>
  <si>
    <t>3130</t>
  </si>
  <si>
    <t>10521</t>
  </si>
  <si>
    <t>10858</t>
  </si>
  <si>
    <t>3491</t>
  </si>
  <si>
    <t>4786</t>
  </si>
  <si>
    <t>5872</t>
  </si>
  <si>
    <t>6497</t>
  </si>
  <si>
    <t>9481</t>
  </si>
  <si>
    <t>9723</t>
  </si>
  <si>
    <t>1016</t>
  </si>
  <si>
    <t>10968</t>
  </si>
  <si>
    <t>9432</t>
  </si>
  <si>
    <t>5524</t>
  </si>
  <si>
    <t>9736</t>
  </si>
  <si>
    <t>7244</t>
  </si>
  <si>
    <t>9949</t>
  </si>
  <si>
    <t>4370</t>
  </si>
  <si>
    <t>3152</t>
  </si>
  <si>
    <t>10967</t>
  </si>
  <si>
    <t>4927</t>
  </si>
  <si>
    <t>8842</t>
  </si>
  <si>
    <t>2958</t>
  </si>
  <si>
    <t>6878</t>
  </si>
  <si>
    <t>9973</t>
  </si>
  <si>
    <t>9697</t>
  </si>
  <si>
    <t>5389</t>
  </si>
  <si>
    <t>10430</t>
  </si>
  <si>
    <t>2371</t>
  </si>
  <si>
    <t>3483</t>
  </si>
  <si>
    <t>7462</t>
  </si>
  <si>
    <t>4186</t>
  </si>
  <si>
    <t>3308</t>
  </si>
  <si>
    <t>11188</t>
  </si>
  <si>
    <t>4415</t>
  </si>
  <si>
    <t>6263</t>
  </si>
  <si>
    <t>2918</t>
  </si>
  <si>
    <t>4098</t>
  </si>
  <si>
    <t>5967</t>
  </si>
  <si>
    <t>10352</t>
  </si>
  <si>
    <t>2639</t>
  </si>
  <si>
    <t>2154</t>
  </si>
  <si>
    <t>3798</t>
  </si>
  <si>
    <t>10307</t>
  </si>
  <si>
    <t>7966</t>
  </si>
  <si>
    <t>7842</t>
  </si>
  <si>
    <t>6355</t>
  </si>
  <si>
    <t>3517</t>
  </si>
  <si>
    <t>10598</t>
  </si>
  <si>
    <t>4356</t>
  </si>
  <si>
    <t>1406</t>
  </si>
  <si>
    <t>9500</t>
  </si>
  <si>
    <t>1945</t>
  </si>
  <si>
    <t>2415</t>
  </si>
  <si>
    <t>5831</t>
  </si>
  <si>
    <t>9701</t>
  </si>
  <si>
    <t>3025</t>
  </si>
  <si>
    <t>7300</t>
  </si>
  <si>
    <t>8727</t>
  </si>
  <si>
    <t>7254</t>
  </si>
  <si>
    <t>9491</t>
  </si>
  <si>
    <t>1802</t>
  </si>
  <si>
    <t>7422</t>
  </si>
  <si>
    <t>9699</t>
  </si>
  <si>
    <t>2807</t>
  </si>
  <si>
    <t>6233</t>
  </si>
  <si>
    <t>3537</t>
  </si>
  <si>
    <t>2453</t>
  </si>
  <si>
    <t>5063</t>
  </si>
  <si>
    <t>9977</t>
  </si>
  <si>
    <t>6384</t>
  </si>
  <si>
    <t>6969</t>
  </si>
  <si>
    <t>8523</t>
  </si>
  <si>
    <t>368</t>
  </si>
  <si>
    <t>8687</t>
  </si>
  <si>
    <t>3623</t>
  </si>
  <si>
    <t>8443</t>
  </si>
  <si>
    <t>3673</t>
  </si>
  <si>
    <t>5748</t>
  </si>
  <si>
    <t>7801</t>
  </si>
  <si>
    <t>7011</t>
  </si>
  <si>
    <t>3056</t>
  </si>
  <si>
    <t>5287</t>
  </si>
  <si>
    <t>3807</t>
  </si>
  <si>
    <t>8310</t>
  </si>
  <si>
    <t>11114</t>
  </si>
  <si>
    <t>7793</t>
  </si>
  <si>
    <t>800</t>
  </si>
  <si>
    <t>8140</t>
  </si>
  <si>
    <t>8783</t>
  </si>
  <si>
    <t>454</t>
  </si>
  <si>
    <t>2678</t>
  </si>
  <si>
    <t>2428</t>
  </si>
  <si>
    <t>6856</t>
  </si>
  <si>
    <t>5788</t>
  </si>
  <si>
    <t>4042</t>
  </si>
  <si>
    <t>10403</t>
  </si>
  <si>
    <t>7787</t>
  </si>
  <si>
    <t>9451</t>
  </si>
  <si>
    <t>5589</t>
  </si>
  <si>
    <t>3409</t>
  </si>
  <si>
    <t>10099</t>
  </si>
  <si>
    <t>9668</t>
  </si>
  <si>
    <t>9986</t>
  </si>
  <si>
    <t>8079</t>
  </si>
  <si>
    <t>5294</t>
  </si>
  <si>
    <t>5847</t>
  </si>
  <si>
    <t>5883</t>
  </si>
  <si>
    <t>9167</t>
  </si>
  <si>
    <t>10177</t>
  </si>
  <si>
    <t>9166</t>
  </si>
  <si>
    <t>9860</t>
  </si>
  <si>
    <t>5866</t>
  </si>
  <si>
    <t>3426</t>
  </si>
  <si>
    <t>2337</t>
  </si>
  <si>
    <t>3032</t>
  </si>
  <si>
    <t>4023</t>
  </si>
  <si>
    <t>3599</t>
  </si>
  <si>
    <t>3657</t>
  </si>
  <si>
    <t>9829</t>
  </si>
  <si>
    <t>3799</t>
  </si>
  <si>
    <t>8625</t>
  </si>
  <si>
    <t>5474</t>
  </si>
  <si>
    <t>8775</t>
  </si>
  <si>
    <t>2406</t>
  </si>
  <si>
    <t>3117</t>
  </si>
  <si>
    <t>6721</t>
  </si>
  <si>
    <t>1321</t>
  </si>
  <si>
    <t>6261</t>
  </si>
  <si>
    <t>7004</t>
  </si>
  <si>
    <t>2174</t>
  </si>
  <si>
    <t>4939</t>
  </si>
  <si>
    <t>7892</t>
  </si>
  <si>
    <t>5268</t>
  </si>
  <si>
    <t>11100</t>
  </si>
  <si>
    <t>2286</t>
  </si>
  <si>
    <t>5610</t>
  </si>
  <si>
    <t>7224</t>
  </si>
  <si>
    <t>2379</t>
  </si>
  <si>
    <t>3445</t>
  </si>
  <si>
    <t>8652</t>
  </si>
  <si>
    <t>113</t>
  </si>
  <si>
    <t>6201</t>
  </si>
  <si>
    <t>4945</t>
  </si>
  <si>
    <t>4437</t>
  </si>
  <si>
    <t>10888</t>
  </si>
  <si>
    <t>607</t>
  </si>
  <si>
    <t>10196</t>
  </si>
  <si>
    <t>6887</t>
  </si>
  <si>
    <t>6768</t>
  </si>
  <si>
    <t>10402</t>
  </si>
  <si>
    <t>8405</t>
  </si>
  <si>
    <t>1523</t>
  </si>
  <si>
    <t>1640</t>
  </si>
  <si>
    <t>9503</t>
  </si>
  <si>
    <t>10914</t>
  </si>
  <si>
    <t>10466</t>
  </si>
  <si>
    <t>1857</t>
  </si>
  <si>
    <t>1740</t>
  </si>
  <si>
    <t>10637</t>
  </si>
  <si>
    <t>378</t>
  </si>
  <si>
    <t>5654</t>
  </si>
  <si>
    <t>10770</t>
  </si>
  <si>
    <t>1045</t>
  </si>
  <si>
    <t>11092</t>
  </si>
  <si>
    <t>6215</t>
  </si>
  <si>
    <t>7629</t>
  </si>
  <si>
    <t>7500</t>
  </si>
  <si>
    <t>8439</t>
  </si>
  <si>
    <t>10868</t>
  </si>
  <si>
    <t>1272</t>
  </si>
  <si>
    <t>10676</t>
  </si>
  <si>
    <t>4547</t>
  </si>
  <si>
    <t>9216</t>
  </si>
  <si>
    <t>7233</t>
  </si>
  <si>
    <t>7192</t>
  </si>
  <si>
    <t>8746</t>
  </si>
  <si>
    <t>2975</t>
  </si>
  <si>
    <t>2829</t>
  </si>
  <si>
    <t>9353</t>
  </si>
  <si>
    <t>5644</t>
  </si>
  <si>
    <t>5544</t>
  </si>
  <si>
    <t>6988</t>
  </si>
  <si>
    <t>9206</t>
  </si>
  <si>
    <t>9743</t>
  </si>
  <si>
    <t>10264</t>
  </si>
  <si>
    <t>6354</t>
  </si>
  <si>
    <t>8346</t>
  </si>
  <si>
    <t>5585</t>
  </si>
  <si>
    <t>234</t>
  </si>
  <si>
    <t>7736</t>
  </si>
  <si>
    <t>6770</t>
  </si>
  <si>
    <t>3887</t>
  </si>
  <si>
    <t>3507</t>
  </si>
  <si>
    <t>10281</t>
  </si>
  <si>
    <t>7118</t>
  </si>
  <si>
    <t>2942</t>
  </si>
  <si>
    <t>5121</t>
  </si>
  <si>
    <t>1928</t>
  </si>
  <si>
    <t>3717</t>
  </si>
  <si>
    <t>2324</t>
  </si>
  <si>
    <t>7912</t>
  </si>
  <si>
    <t>2961</t>
  </si>
  <si>
    <t>6281</t>
  </si>
  <si>
    <t>4377</t>
  </si>
  <si>
    <t>10722</t>
  </si>
  <si>
    <t>6182</t>
  </si>
  <si>
    <t>9422</t>
  </si>
  <si>
    <t>8601</t>
  </si>
  <si>
    <t>8557</t>
  </si>
  <si>
    <t>4518</t>
  </si>
  <si>
    <t>3629</t>
  </si>
  <si>
    <t>9862</t>
  </si>
  <si>
    <t>6460</t>
  </si>
  <si>
    <t>3934</t>
  </si>
  <si>
    <t>1324</t>
  </si>
  <si>
    <t>7375</t>
  </si>
  <si>
    <t>9940</t>
  </si>
  <si>
    <t>9265</t>
  </si>
  <si>
    <t>6340</t>
  </si>
  <si>
    <t>4557</t>
  </si>
  <si>
    <t>10144</t>
  </si>
  <si>
    <t>9478</t>
  </si>
  <si>
    <t>10704</t>
  </si>
  <si>
    <t>4432</t>
  </si>
  <si>
    <t>3523</t>
  </si>
  <si>
    <t>3767</t>
  </si>
  <si>
    <t>498</t>
  </si>
  <si>
    <t>7540</t>
  </si>
  <si>
    <t>2815</t>
  </si>
  <si>
    <t>5562</t>
  </si>
  <si>
    <t>8724</t>
  </si>
  <si>
    <t>10591</t>
  </si>
  <si>
    <t>7822</t>
  </si>
  <si>
    <t>3641</t>
  </si>
  <si>
    <t>10928</t>
  </si>
  <si>
    <t>6728</t>
  </si>
  <si>
    <t>2564</t>
  </si>
  <si>
    <t>3197</t>
  </si>
  <si>
    <t>2891</t>
  </si>
  <si>
    <t>10120</t>
  </si>
  <si>
    <t>6991</t>
  </si>
  <si>
    <t>1715</t>
  </si>
  <si>
    <t>7072</t>
  </si>
  <si>
    <t>5564</t>
  </si>
  <si>
    <t>10582</t>
  </si>
  <si>
    <t>10736</t>
  </si>
  <si>
    <t>4442</t>
  </si>
  <si>
    <t>9145</t>
  </si>
  <si>
    <t>2895</t>
  </si>
  <si>
    <t>4297</t>
  </si>
  <si>
    <t>2447</t>
  </si>
  <si>
    <t>10602</t>
  </si>
  <si>
    <t>9653</t>
  </si>
  <si>
    <t>5046</t>
  </si>
  <si>
    <t>8945</t>
  </si>
  <si>
    <t>4640</t>
  </si>
  <si>
    <t>1079</t>
  </si>
  <si>
    <t>5527</t>
  </si>
  <si>
    <t>6001</t>
  </si>
  <si>
    <t>7409</t>
  </si>
  <si>
    <t>2308</t>
  </si>
  <si>
    <t>11166</t>
  </si>
  <si>
    <t>640</t>
  </si>
  <si>
    <t>10669</t>
  </si>
  <si>
    <t>9739</t>
  </si>
  <si>
    <t>5011</t>
  </si>
  <si>
    <t>4832</t>
  </si>
  <si>
    <t>11039</t>
  </si>
  <si>
    <t>979</t>
  </si>
  <si>
    <t>3834</t>
  </si>
  <si>
    <t>5948</t>
  </si>
  <si>
    <t>2589</t>
  </si>
  <si>
    <t>2534</t>
  </si>
  <si>
    <t>3220</t>
  </si>
  <si>
    <t>3697</t>
  </si>
  <si>
    <t>5868</t>
  </si>
  <si>
    <t>2005</t>
  </si>
  <si>
    <t>2853</t>
  </si>
  <si>
    <t>3536</t>
  </si>
  <si>
    <t>6678</t>
  </si>
  <si>
    <t>5424</t>
  </si>
  <si>
    <t>4390</t>
  </si>
  <si>
    <t>5209</t>
  </si>
  <si>
    <t>6457</t>
  </si>
  <si>
    <t>10323</t>
  </si>
  <si>
    <t>10091</t>
  </si>
  <si>
    <t>3828</t>
  </si>
  <si>
    <t>6616</t>
  </si>
  <si>
    <t>10678</t>
  </si>
  <si>
    <t>2831</t>
  </si>
  <si>
    <t>6859</t>
  </si>
  <si>
    <t>5010</t>
  </si>
  <si>
    <t>8602</t>
  </si>
  <si>
    <t>10702</t>
  </si>
  <si>
    <t>3578</t>
  </si>
  <si>
    <t>6200</t>
  </si>
  <si>
    <t>9955</t>
  </si>
  <si>
    <t>2162</t>
  </si>
  <si>
    <t>7165</t>
  </si>
  <si>
    <t>3595</t>
  </si>
  <si>
    <t>9507</t>
  </si>
  <si>
    <t>9797</t>
  </si>
  <si>
    <t>9119</t>
  </si>
  <si>
    <t>8416</t>
  </si>
  <si>
    <t>2591</t>
  </si>
  <si>
    <t>10061</t>
  </si>
  <si>
    <t>10500</t>
  </si>
  <si>
    <t>4643</t>
  </si>
  <si>
    <t>2493</t>
  </si>
  <si>
    <t>4084</t>
  </si>
  <si>
    <t>873</t>
  </si>
  <si>
    <t>4541</t>
  </si>
  <si>
    <t>2736</t>
  </si>
  <si>
    <t>10870</t>
  </si>
  <si>
    <t>5710</t>
  </si>
  <si>
    <t>8595</t>
  </si>
  <si>
    <t>5346</t>
  </si>
  <si>
    <t>8268</t>
  </si>
  <si>
    <t>5290</t>
  </si>
  <si>
    <t>9579</t>
  </si>
  <si>
    <t>6431</t>
  </si>
  <si>
    <t>4785</t>
  </si>
  <si>
    <t>2176</t>
  </si>
  <si>
    <t>2826</t>
  </si>
  <si>
    <t>2392</t>
  </si>
  <si>
    <t>9592</t>
  </si>
  <si>
    <t>8581</t>
  </si>
  <si>
    <t>6932</t>
  </si>
  <si>
    <t>10664</t>
  </si>
  <si>
    <t>7495</t>
  </si>
  <si>
    <t>2541</t>
  </si>
  <si>
    <t>6619</t>
  </si>
  <si>
    <t>8970</t>
  </si>
  <si>
    <t>10581</t>
  </si>
  <si>
    <t>9426</t>
  </si>
  <si>
    <t>9135</t>
  </si>
  <si>
    <t>3696</t>
  </si>
  <si>
    <t>10741</t>
  </si>
  <si>
    <t>5371</t>
  </si>
  <si>
    <t>9780</t>
  </si>
  <si>
    <t>7369</t>
  </si>
  <si>
    <t>8159</t>
  </si>
  <si>
    <t>7232</t>
  </si>
  <si>
    <t>6222</t>
  </si>
  <si>
    <t>2782</t>
  </si>
  <si>
    <t>3277</t>
  </si>
  <si>
    <t>7230</t>
  </si>
  <si>
    <t>610</t>
  </si>
  <si>
    <t>5237</t>
  </si>
  <si>
    <t>5909</t>
  </si>
  <si>
    <t>8786</t>
  </si>
  <si>
    <t>10839</t>
  </si>
  <si>
    <t>9499</t>
  </si>
  <si>
    <t>7848</t>
  </si>
  <si>
    <t>9224</t>
  </si>
  <si>
    <t>7037</t>
  </si>
  <si>
    <t>7922</t>
  </si>
  <si>
    <t>9665</t>
  </si>
  <si>
    <t>3635</t>
  </si>
  <si>
    <t>5407</t>
  </si>
  <si>
    <t>3955</t>
  </si>
  <si>
    <t>6059</t>
  </si>
  <si>
    <t>4240</t>
  </si>
  <si>
    <t>3759</t>
  </si>
  <si>
    <t>9197</t>
  </si>
  <si>
    <t>6295</t>
  </si>
  <si>
    <t>3412</t>
  </si>
  <si>
    <t>6606</t>
  </si>
  <si>
    <t>10833</t>
  </si>
  <si>
    <t>9094</t>
  </si>
  <si>
    <t>5336</t>
  </si>
  <si>
    <t>5841</t>
  </si>
  <si>
    <t>6398</t>
  </si>
  <si>
    <t>1343</t>
  </si>
  <si>
    <t>2698</t>
  </si>
  <si>
    <t>5675</t>
  </si>
  <si>
    <t>4405</t>
  </si>
  <si>
    <t>10490</t>
  </si>
  <si>
    <t>4188</t>
  </si>
  <si>
    <t>5491</t>
  </si>
  <si>
    <t>9121</t>
  </si>
  <si>
    <t>922</t>
  </si>
  <si>
    <t>5221</t>
  </si>
  <si>
    <t>879</t>
  </si>
  <si>
    <t>5763</t>
  </si>
  <si>
    <t>7998</t>
  </si>
  <si>
    <t>8920</t>
  </si>
  <si>
    <t>10699</t>
  </si>
  <si>
    <t>10785</t>
  </si>
  <si>
    <t>5177</t>
  </si>
  <si>
    <t>1404</t>
  </si>
  <si>
    <t>2570</t>
  </si>
  <si>
    <t>7397</t>
  </si>
  <si>
    <t>5092</t>
  </si>
  <si>
    <t>8812</t>
  </si>
  <si>
    <t>5534</t>
  </si>
  <si>
    <t>7393</t>
  </si>
  <si>
    <t>9847</t>
  </si>
  <si>
    <t>3678</t>
  </si>
  <si>
    <t>5790</t>
  </si>
  <si>
    <t>10789</t>
  </si>
  <si>
    <t>6250</t>
  </si>
  <si>
    <t>4867</t>
  </si>
  <si>
    <t>7181</t>
  </si>
  <si>
    <t>7861</t>
  </si>
  <si>
    <t>7441</t>
  </si>
  <si>
    <t>6507</t>
  </si>
  <si>
    <t>11091</t>
  </si>
  <si>
    <t>7532</t>
  </si>
  <si>
    <t>4369</t>
  </si>
  <si>
    <t>7124</t>
  </si>
  <si>
    <t>9706</t>
  </si>
  <si>
    <t>10652</t>
  </si>
  <si>
    <t>2632</t>
  </si>
  <si>
    <t>9014</t>
  </si>
  <si>
    <t>4286</t>
  </si>
  <si>
    <t>679</t>
  </si>
  <si>
    <t>4749</t>
  </si>
  <si>
    <t>4201</t>
  </si>
  <si>
    <t>10084</t>
  </si>
  <si>
    <t>2230</t>
  </si>
  <si>
    <t>10675</t>
  </si>
  <si>
    <t>4769</t>
  </si>
  <si>
    <t>2574</t>
  </si>
  <si>
    <t>3007</t>
  </si>
  <si>
    <t>6730</t>
  </si>
  <si>
    <t>7755</t>
  </si>
  <si>
    <t>10660</t>
  </si>
  <si>
    <t>11110</t>
  </si>
  <si>
    <t>9916</t>
  </si>
  <si>
    <t>7408</t>
  </si>
  <si>
    <t>10905</t>
  </si>
  <si>
    <t>9710</t>
  </si>
  <si>
    <t>8910</t>
  </si>
  <si>
    <t>5513</t>
  </si>
  <si>
    <t>3722</t>
  </si>
  <si>
    <t>6892</t>
  </si>
  <si>
    <t>5079</t>
  </si>
  <si>
    <t>1993</t>
  </si>
  <si>
    <t>8375</t>
  </si>
  <si>
    <t>1618</t>
  </si>
  <si>
    <t>7247</t>
  </si>
  <si>
    <t>3267</t>
  </si>
  <si>
    <t>9215</t>
  </si>
  <si>
    <t>3381</t>
  </si>
  <si>
    <t>7055</t>
  </si>
  <si>
    <t>10854</t>
  </si>
  <si>
    <t>5823</t>
  </si>
  <si>
    <t>6927</t>
  </si>
  <si>
    <t>7411</t>
  </si>
  <si>
    <t>5304</t>
  </si>
  <si>
    <t>8962</t>
  </si>
  <si>
    <t>3924</t>
  </si>
  <si>
    <t>9707</t>
  </si>
  <si>
    <t>8553</t>
  </si>
  <si>
    <t>9365</t>
  </si>
  <si>
    <t>9336</t>
  </si>
  <si>
    <t>10703</t>
  </si>
  <si>
    <t>2552</t>
  </si>
  <si>
    <t>2256</t>
  </si>
  <si>
    <t>3526</t>
  </si>
  <si>
    <t>10242</t>
  </si>
  <si>
    <t>5966</t>
  </si>
  <si>
    <t>5756</t>
  </si>
  <si>
    <t>7444</t>
  </si>
  <si>
    <t>8953</t>
  </si>
  <si>
    <t>3336</t>
  </si>
  <si>
    <t>4599</t>
  </si>
  <si>
    <t>7186</t>
  </si>
  <si>
    <t>5794</t>
  </si>
  <si>
    <t>8086</t>
  </si>
  <si>
    <t>9760</t>
  </si>
  <si>
    <t>6387</t>
  </si>
  <si>
    <t>5313</t>
  </si>
  <si>
    <t>4491</t>
  </si>
  <si>
    <t>8414</t>
  </si>
  <si>
    <t>5922</t>
  </si>
  <si>
    <t>8876</t>
  </si>
  <si>
    <t>8147</t>
  </si>
  <si>
    <t>2811</t>
  </si>
  <si>
    <t>6197</t>
  </si>
  <si>
    <t>10258</t>
  </si>
  <si>
    <t>8773</t>
  </si>
  <si>
    <t>2587</t>
  </si>
  <si>
    <t>9559</t>
  </si>
  <si>
    <t>5529</t>
  </si>
  <si>
    <t>2804</t>
  </si>
  <si>
    <t>4967</t>
  </si>
  <si>
    <t>3427</t>
  </si>
  <si>
    <t>4065</t>
  </si>
  <si>
    <t>2156</t>
  </si>
  <si>
    <t>3565</t>
  </si>
  <si>
    <t>8605</t>
  </si>
  <si>
    <t>9150</t>
  </si>
  <si>
    <t>8397</t>
  </si>
  <si>
    <t>5684</t>
  </si>
  <si>
    <t>10951</t>
  </si>
  <si>
    <t>7101</t>
  </si>
  <si>
    <t>10176</t>
  </si>
  <si>
    <t>10872</t>
  </si>
  <si>
    <t>9923</t>
  </si>
  <si>
    <t>10509</t>
  </si>
  <si>
    <t>10339</t>
  </si>
  <si>
    <t>2115</t>
  </si>
  <si>
    <t>8858</t>
  </si>
  <si>
    <t>5959</t>
  </si>
  <si>
    <t>4333</t>
  </si>
  <si>
    <t>6168</t>
  </si>
  <si>
    <t>4001</t>
  </si>
  <si>
    <t>Tenure</t>
  </si>
  <si>
    <t>Row Labels</t>
  </si>
  <si>
    <t>Grand Total</t>
  </si>
  <si>
    <t>Average of Income</t>
  </si>
  <si>
    <t>Dt_Customer (Year)</t>
  </si>
  <si>
    <t>2014</t>
  </si>
  <si>
    <t>2013</t>
  </si>
  <si>
    <t>2012</t>
  </si>
  <si>
    <t>Total_Customer</t>
  </si>
  <si>
    <t>Average_Income</t>
  </si>
  <si>
    <t>Avg purchase value</t>
  </si>
  <si>
    <t>Avg purchase frequency</t>
  </si>
  <si>
    <t>2</t>
  </si>
  <si>
    <t>3</t>
  </si>
  <si>
    <t>4</t>
  </si>
  <si>
    <t>Frequency</t>
  </si>
  <si>
    <t>R</t>
  </si>
  <si>
    <t>Min</t>
  </si>
  <si>
    <t>Max</t>
  </si>
  <si>
    <t>25--49</t>
  </si>
  <si>
    <t>50--74</t>
  </si>
  <si>
    <t>75--99</t>
  </si>
  <si>
    <t>Score</t>
  </si>
  <si>
    <t>F</t>
  </si>
  <si>
    <t>20--15</t>
  </si>
  <si>
    <t>14--8</t>
  </si>
  <si>
    <t>8--1</t>
  </si>
  <si>
    <t>90th</t>
  </si>
  <si>
    <t>95th</t>
  </si>
  <si>
    <t>1st Quartile(25th)</t>
  </si>
  <si>
    <t>2nd Quartile(50th)</t>
  </si>
  <si>
    <t>3rd Quartile(75th)</t>
  </si>
  <si>
    <t>Percentile</t>
  </si>
  <si>
    <t xml:space="preserve">70th </t>
  </si>
  <si>
    <t>44--25</t>
  </si>
  <si>
    <t>24--21</t>
  </si>
  <si>
    <t>M</t>
  </si>
  <si>
    <t>10th</t>
  </si>
  <si>
    <t>1--9</t>
  </si>
  <si>
    <t>9-- 24</t>
  </si>
  <si>
    <t>2525-1536</t>
  </si>
  <si>
    <t>68.25-5</t>
  </si>
  <si>
    <t>1535-1047</t>
  </si>
  <si>
    <t>396-69</t>
  </si>
  <si>
    <t>1046.5-397</t>
  </si>
  <si>
    <t>Accepted_Cmp</t>
  </si>
  <si>
    <t>Total Frequency</t>
  </si>
  <si>
    <t xml:space="preserve">Customer Count </t>
  </si>
  <si>
    <t>Total orders</t>
  </si>
  <si>
    <t>Customer Education Segmentation</t>
  </si>
  <si>
    <t xml:space="preserve">Customer  Marital Status Segmentation </t>
  </si>
  <si>
    <t>Quartiles</t>
  </si>
  <si>
    <t>Correlation Coefficient between      Frequency and Total Spend</t>
  </si>
  <si>
    <t>Segment</t>
  </si>
  <si>
    <t>Customer Count</t>
  </si>
  <si>
    <t>Campaign Response Count</t>
  </si>
  <si>
    <t>Response Rate</t>
  </si>
  <si>
    <t>Dt_Customer (Quarter)</t>
  </si>
  <si>
    <t>Dt_Customer (Month Index)</t>
  </si>
  <si>
    <t>Dt_Customer (Month)</t>
  </si>
  <si>
    <t>Qtr2</t>
  </si>
  <si>
    <t>May</t>
  </si>
  <si>
    <t>Jun</t>
  </si>
  <si>
    <t>Qtr3</t>
  </si>
  <si>
    <t>Jul</t>
  </si>
  <si>
    <t>Qtr1</t>
  </si>
  <si>
    <t>Mar</t>
  </si>
  <si>
    <t>Qtr4</t>
  </si>
  <si>
    <t>Dec</t>
  </si>
  <si>
    <t>Oct</t>
  </si>
  <si>
    <t>Apr</t>
  </si>
  <si>
    <t>Feb</t>
  </si>
  <si>
    <t>Jan</t>
  </si>
  <si>
    <t>Nov</t>
  </si>
  <si>
    <t>Sep</t>
  </si>
  <si>
    <t>Aug</t>
  </si>
  <si>
    <t>Age_Band</t>
  </si>
  <si>
    <t>41 - 50</t>
  </si>
  <si>
    <t>61 - 75</t>
  </si>
  <si>
    <t>51 - 60</t>
  </si>
  <si>
    <t>31 - 40</t>
  </si>
  <si>
    <t>21 - 30</t>
  </si>
  <si>
    <t>18 - 20</t>
  </si>
  <si>
    <t>Total_Frequency</t>
  </si>
  <si>
    <t>Customer Age Segmentation</t>
  </si>
  <si>
    <t xml:space="preserve">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</si>
</sst>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409]#,##0.00"/>
    <numFmt numFmtId="165" formatCode="0.00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indexed="81"/>
      <name val="Tahoma"/>
      <charset val="1"/>
    </font>
    <font>
      <b/>
      <sz val="13"/>
      <color indexed="81"/>
      <name val="Tahoma"/>
      <charset val="1"/>
    </font>
    <font>
      <sz val="13"/>
      <color indexed="81"/>
      <name val="Tahoma"/>
      <family val="2"/>
    </font>
    <font>
      <b/>
      <sz val="13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1" fontId="0" fillId="0" borderId="0" xfId="0" applyNumberFormat="1"/>
    <xf numFmtId="1" fontId="3" fillId="2" borderId="4" xfId="0" applyNumberFormat="1" applyFont="1" applyFill="1" applyBorder="1"/>
    <xf numFmtId="17" fontId="0" fillId="0" borderId="0" xfId="0" applyNumberFormat="1"/>
    <xf numFmtId="1" fontId="3" fillId="2" borderId="0" xfId="0" applyNumberFormat="1" applyFont="1" applyFill="1"/>
    <xf numFmtId="0" fontId="0" fillId="0" borderId="0" xfId="0" applyAlignment="1">
      <alignment horizontal="center"/>
    </xf>
    <xf numFmtId="0" fontId="0" fillId="0" borderId="5" xfId="0" applyBorder="1" applyAlignment="1">
      <alignment wrapText="1"/>
    </xf>
    <xf numFmtId="164" fontId="0" fillId="0" borderId="5" xfId="0" applyNumberFormat="1" applyBorder="1"/>
    <xf numFmtId="0" fontId="0" fillId="0" borderId="5" xfId="0" applyBorder="1"/>
    <xf numFmtId="0" fontId="4" fillId="0" borderId="0" xfId="0" applyFont="1" applyAlignment="1">
      <alignment horizontal="center"/>
    </xf>
    <xf numFmtId="165" fontId="0" fillId="0" borderId="0" xfId="0" applyNumberFormat="1"/>
    <xf numFmtId="0" fontId="0" fillId="5" borderId="0" xfId="0" applyFill="1"/>
    <xf numFmtId="1" fontId="0" fillId="5" borderId="0" xfId="0" applyNumberFormat="1" applyFill="1"/>
    <xf numFmtId="1" fontId="0" fillId="5" borderId="5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3" fillId="5" borderId="0" xfId="0" applyFont="1" applyFill="1"/>
    <xf numFmtId="164" fontId="0" fillId="0" borderId="0" xfId="0" applyNumberFormat="1"/>
    <xf numFmtId="0" fontId="0" fillId="3" borderId="0" xfId="0" applyFill="1" applyAlignment="1">
      <alignment horizontal="center"/>
    </xf>
    <xf numFmtId="0" fontId="0" fillId="4" borderId="5" xfId="0" applyFill="1" applyBorder="1" applyAlignment="1">
      <alignment horizontal="center" vertical="center" wrapText="1"/>
    </xf>
    <xf numFmtId="0" fontId="0" fillId="0" borderId="0" xfId="0" applyFont="1"/>
    <xf numFmtId="2" fontId="0" fillId="0" borderId="0" xfId="0" applyNumberFormat="1" applyAlignment="1">
      <alignment horizontal="center"/>
    </xf>
    <xf numFmtId="0" fontId="0" fillId="0" borderId="0" xfId="0" applyNumberFormat="1"/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15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numFmt numFmtId="1" formatCode="0"/>
    </dxf>
    <dxf>
      <numFmt numFmtId="164" formatCode="[$$-409]#,##0.00"/>
    </dxf>
    <dxf>
      <numFmt numFmtId="1" formatCode="0"/>
    </dxf>
    <dxf>
      <numFmt numFmtId="164" formatCode="[$$-409]#,##0.00"/>
    </dxf>
    <dxf>
      <numFmt numFmtId="1" formatCode="0"/>
    </dxf>
    <dxf>
      <numFmt numFmtId="164" formatCode="[$$-409]#,##0.00"/>
    </dxf>
    <dxf>
      <numFmt numFmtId="1" formatCode="0"/>
    </dxf>
    <dxf>
      <numFmt numFmtId="164" formatCode="[$$-409]#,##0.00"/>
    </dxf>
    <dxf>
      <numFmt numFmtId="1" formatCode="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5" formatCode="0.000"/>
    </dxf>
    <dxf>
      <numFmt numFmtId="164" formatCode="[$$-409]#,##0.00"/>
    </dxf>
    <dxf>
      <numFmt numFmtId="165" formatCode="0.000"/>
    </dxf>
    <dxf>
      <numFmt numFmtId="164" formatCode="[$$-409]#,##0.0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66" formatCode="&quot;₹&quot;\ #,##0.00"/>
    </dxf>
    <dxf>
      <numFmt numFmtId="164" formatCode="[$$-409]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4" formatCode="[$$-409]#,##0.00"/>
    </dxf>
    <dxf>
      <numFmt numFmtId="165" formatCode="0.000"/>
    </dxf>
    <dxf>
      <numFmt numFmtId="166" formatCode="&quot;₹&quot;\ #,##0.00"/>
    </dxf>
    <dxf>
      <numFmt numFmtId="2" formatCode="0.00"/>
    </dxf>
    <dxf>
      <numFmt numFmtId="165" formatCode="0.000"/>
    </dxf>
    <dxf>
      <numFmt numFmtId="2" formatCode="0.00"/>
    </dxf>
    <dxf>
      <numFmt numFmtId="167" formatCode="0.0"/>
    </dxf>
    <dxf>
      <numFmt numFmtId="1" formatCode="0"/>
    </dxf>
    <dxf>
      <numFmt numFmtId="167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69" formatCode="0.0000"/>
    </dxf>
    <dxf>
      <numFmt numFmtId="169" formatCode="0.000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64" formatCode="[$$-409]#,##0.00"/>
    </dxf>
    <dxf>
      <numFmt numFmtId="19" formatCode="dd/mm/yyyy"/>
    </dxf>
    <dxf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" formatCode="0"/>
    </dxf>
    <dxf>
      <alignment wrapText="1"/>
    </dxf>
    <dxf>
      <numFmt numFmtId="164" formatCode="[$$-409]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64" formatCode="[$$-409]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64" formatCode="[$$-409]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numFmt numFmtId="0" formatCode="General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alignment wrapText="1"/>
    </dxf>
    <dxf>
      <numFmt numFmtId="164" formatCode="[$$-409]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[$$-409]#,##0.00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1" defaultTableStyle="TableStyleMedium9" defaultPivotStyle="PivotStyleLight16">
    <tableStyle name="Invisible" pivot="0" table="0" count="0" xr9:uid="{3F4DACB3-50AD-496D-AD5E-CB4B919183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[supermarket_marketing_campaign.xlsx]Customer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ln>
                  <a:noFill/>
                </a:ln>
                <a:solidFill>
                  <a:srgbClr val="002060"/>
                </a:solidFill>
              </a:rPr>
              <a:t>Education</a:t>
            </a:r>
          </a:p>
        </c:rich>
      </c:tx>
      <c:layout>
        <c:manualLayout>
          <c:xMode val="edge"/>
          <c:yMode val="edge"/>
          <c:x val="0.39605129300697878"/>
          <c:y val="3.66857551896922E-2"/>
        </c:manualLayout>
      </c:layout>
      <c:overlay val="0"/>
      <c:spPr>
        <a:noFill/>
        <a:ln>
          <a:noFill/>
        </a:ln>
        <a:effectLst>
          <a:glow rad="127000">
            <a:schemeClr val="tx1"/>
          </a:glow>
          <a:softEdge rad="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layout>
            <c:manualLayout>
              <c:x val="8.3979328165374678E-2"/>
              <c:y val="-0.13528138528138528"/>
            </c:manualLayout>
          </c:layout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2919909357260576"/>
              <c:y val="7.3052374135051307E-2"/>
            </c:manualLayout>
          </c:layout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13436692506459"/>
                  <c:h val="0.1027328970242356"/>
                </c:manualLayout>
              </c15:layout>
            </c:ext>
          </c:extLst>
        </c:dLbl>
      </c:pivotFmt>
      <c:pivotFmt>
        <c:idx val="3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012919896640828"/>
              <c:y val="-2.7056277056277157E-2"/>
            </c:manualLayout>
          </c:layout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981912144702842"/>
              <c:y val="9.1991341991341985E-2"/>
            </c:manualLayout>
          </c:layout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Analysis'!$H$8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85D-4C90-BFC0-27FF547D005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5D-4C90-BFC0-27FF547D0051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85D-4C90-BFC0-27FF547D0051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5D-4C90-BFC0-27FF547D0051}"/>
              </c:ext>
            </c:extLst>
          </c:dPt>
          <c:dLbls>
            <c:dLbl>
              <c:idx val="0"/>
              <c:layout>
                <c:manualLayout>
                  <c:x val="8.3979328165374678E-2"/>
                  <c:y val="-0.1352813852813852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5D-4C90-BFC0-27FF547D0051}"/>
                </c:ext>
              </c:extLst>
            </c:dLbl>
            <c:dLbl>
              <c:idx val="1"/>
              <c:layout>
                <c:manualLayout>
                  <c:x val="0.10012919896640828"/>
                  <c:y val="-2.70562770562771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5D-4C90-BFC0-27FF547D0051}"/>
                </c:ext>
              </c:extLst>
            </c:dLbl>
            <c:dLbl>
              <c:idx val="2"/>
              <c:layout>
                <c:manualLayout>
                  <c:x val="0.10981912144702842"/>
                  <c:y val="9.199134199134198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5D-4C90-BFC0-27FF547D0051}"/>
                </c:ext>
              </c:extLst>
            </c:dLbl>
            <c:dLbl>
              <c:idx val="3"/>
              <c:layout>
                <c:manualLayout>
                  <c:x val="-0.12919909357260576"/>
                  <c:y val="7.30523741350513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413436692506459"/>
                      <c:h val="0.10273289702423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85D-4C90-BFC0-27FF547D0051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Analysis'!$G$9:$G$13</c:f>
              <c:strCache>
                <c:ptCount val="4"/>
                <c:pt idx="0">
                  <c:v>Basic</c:v>
                </c:pt>
                <c:pt idx="1">
                  <c:v>Master</c:v>
                </c:pt>
                <c:pt idx="2">
                  <c:v>PhD</c:v>
                </c:pt>
                <c:pt idx="3">
                  <c:v>Graduation</c:v>
                </c:pt>
              </c:strCache>
            </c:strRef>
          </c:cat>
          <c:val>
            <c:numRef>
              <c:f>'Customer Analysis'!$H$9:$H$13</c:f>
              <c:numCache>
                <c:formatCode>General</c:formatCode>
                <c:ptCount val="4"/>
                <c:pt idx="0">
                  <c:v>255</c:v>
                </c:pt>
                <c:pt idx="1">
                  <c:v>370</c:v>
                </c:pt>
                <c:pt idx="2">
                  <c:v>485</c:v>
                </c:pt>
                <c:pt idx="3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D-4C90-BFC0-27FF547D00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[supermarket_marketing_campaign.xlsx]Customer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400" b="0" i="0" u="none" strike="noStrike" kern="1200" spc="0" baseline="0">
                <a:ln>
                  <a:noFill/>
                </a:ln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ln>
                  <a:noFill/>
                </a:ln>
                <a:solidFill>
                  <a:srgbClr val="002060"/>
                </a:solidFill>
                <a:latin typeface="+mn-lt"/>
                <a:ea typeface="+mn-ea"/>
                <a:cs typeface="+mn-cs"/>
              </a:rPr>
              <a:t>Marital Status</a:t>
            </a:r>
          </a:p>
        </c:rich>
      </c:tx>
      <c:layout>
        <c:manualLayout>
          <c:xMode val="edge"/>
          <c:yMode val="edge"/>
          <c:x val="0.38491309243444272"/>
          <c:y val="3.68052527635999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400" b="0" i="0" u="none" strike="noStrike" kern="1200" spc="0" baseline="0">
              <a:ln>
                <a:noFill/>
              </a:ln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Analysis'!$O$8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Analysis'!$N$9:$N$14</c:f>
              <c:strCache>
                <c:ptCount val="5"/>
                <c:pt idx="0">
                  <c:v>Widow</c:v>
                </c:pt>
                <c:pt idx="1">
                  <c:v>Divorced</c:v>
                </c:pt>
                <c:pt idx="2">
                  <c:v>Single</c:v>
                </c:pt>
                <c:pt idx="3">
                  <c:v>Together</c:v>
                </c:pt>
                <c:pt idx="4">
                  <c:v>Married</c:v>
                </c:pt>
              </c:strCache>
            </c:strRef>
          </c:cat>
          <c:val>
            <c:numRef>
              <c:f>'Customer Analysis'!$O$9:$O$14</c:f>
              <c:numCache>
                <c:formatCode>General</c:formatCode>
                <c:ptCount val="5"/>
                <c:pt idx="0">
                  <c:v>77</c:v>
                </c:pt>
                <c:pt idx="1">
                  <c:v>231</c:v>
                </c:pt>
                <c:pt idx="2">
                  <c:v>486</c:v>
                </c:pt>
                <c:pt idx="3">
                  <c:v>579</c:v>
                </c:pt>
                <c:pt idx="4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5-4CDF-ABCF-0A7CB1A200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9516192"/>
        <c:axId val="449511872"/>
      </c:barChart>
      <c:dateAx>
        <c:axId val="44951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11872"/>
        <c:crosses val="autoZero"/>
        <c:auto val="0"/>
        <c:lblOffset val="100"/>
        <c:baseTimeUnit val="days"/>
      </c:dateAx>
      <c:valAx>
        <c:axId val="4495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1619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'RFM Analyis'!$D$1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'RFM Analyis'!$C$2:$C$2241</c:f>
              <c:numCache>
                <c:formatCode>General</c:formatCode>
                <c:ptCount val="2240"/>
                <c:pt idx="0">
                  <c:v>1198</c:v>
                </c:pt>
                <c:pt idx="1">
                  <c:v>577</c:v>
                </c:pt>
                <c:pt idx="2">
                  <c:v>964</c:v>
                </c:pt>
                <c:pt idx="3">
                  <c:v>100</c:v>
                </c:pt>
                <c:pt idx="4">
                  <c:v>152</c:v>
                </c:pt>
                <c:pt idx="5">
                  <c:v>16</c:v>
                </c:pt>
                <c:pt idx="6">
                  <c:v>53</c:v>
                </c:pt>
                <c:pt idx="7">
                  <c:v>53</c:v>
                </c:pt>
                <c:pt idx="8">
                  <c:v>38</c:v>
                </c:pt>
                <c:pt idx="9">
                  <c:v>1127</c:v>
                </c:pt>
                <c:pt idx="10">
                  <c:v>1331</c:v>
                </c:pt>
                <c:pt idx="11">
                  <c:v>1088</c:v>
                </c:pt>
                <c:pt idx="12">
                  <c:v>64</c:v>
                </c:pt>
                <c:pt idx="13">
                  <c:v>13</c:v>
                </c:pt>
                <c:pt idx="14">
                  <c:v>58</c:v>
                </c:pt>
                <c:pt idx="15">
                  <c:v>1021</c:v>
                </c:pt>
                <c:pt idx="16">
                  <c:v>50</c:v>
                </c:pt>
                <c:pt idx="17">
                  <c:v>1112</c:v>
                </c:pt>
                <c:pt idx="18">
                  <c:v>1067</c:v>
                </c:pt>
                <c:pt idx="19">
                  <c:v>1504</c:v>
                </c:pt>
                <c:pt idx="20">
                  <c:v>1293</c:v>
                </c:pt>
                <c:pt idx="21">
                  <c:v>882</c:v>
                </c:pt>
                <c:pt idx="22">
                  <c:v>78</c:v>
                </c:pt>
                <c:pt idx="23">
                  <c:v>1478</c:v>
                </c:pt>
                <c:pt idx="24">
                  <c:v>8</c:v>
                </c:pt>
                <c:pt idx="25">
                  <c:v>884</c:v>
                </c:pt>
                <c:pt idx="26">
                  <c:v>257</c:v>
                </c:pt>
                <c:pt idx="27">
                  <c:v>395</c:v>
                </c:pt>
                <c:pt idx="28">
                  <c:v>907</c:v>
                </c:pt>
                <c:pt idx="29">
                  <c:v>1456</c:v>
                </c:pt>
                <c:pt idx="30">
                  <c:v>2349</c:v>
                </c:pt>
                <c:pt idx="31">
                  <c:v>1727</c:v>
                </c:pt>
                <c:pt idx="32">
                  <c:v>20</c:v>
                </c:pt>
                <c:pt idx="33">
                  <c:v>689</c:v>
                </c:pt>
                <c:pt idx="34">
                  <c:v>576</c:v>
                </c:pt>
                <c:pt idx="35">
                  <c:v>42</c:v>
                </c:pt>
                <c:pt idx="36">
                  <c:v>1449</c:v>
                </c:pt>
                <c:pt idx="37">
                  <c:v>946</c:v>
                </c:pt>
                <c:pt idx="38">
                  <c:v>1237</c:v>
                </c:pt>
                <c:pt idx="39">
                  <c:v>274</c:v>
                </c:pt>
                <c:pt idx="40">
                  <c:v>1185</c:v>
                </c:pt>
                <c:pt idx="41">
                  <c:v>55</c:v>
                </c:pt>
                <c:pt idx="42">
                  <c:v>46</c:v>
                </c:pt>
                <c:pt idx="43">
                  <c:v>1323</c:v>
                </c:pt>
                <c:pt idx="44">
                  <c:v>1691</c:v>
                </c:pt>
                <c:pt idx="45">
                  <c:v>1538</c:v>
                </c:pt>
                <c:pt idx="46">
                  <c:v>22</c:v>
                </c:pt>
                <c:pt idx="47">
                  <c:v>416</c:v>
                </c:pt>
                <c:pt idx="48">
                  <c:v>1338</c:v>
                </c:pt>
                <c:pt idx="49">
                  <c:v>614</c:v>
                </c:pt>
                <c:pt idx="50">
                  <c:v>1366</c:v>
                </c:pt>
                <c:pt idx="51">
                  <c:v>42</c:v>
                </c:pt>
                <c:pt idx="52">
                  <c:v>15</c:v>
                </c:pt>
                <c:pt idx="53">
                  <c:v>100</c:v>
                </c:pt>
                <c:pt idx="54">
                  <c:v>38</c:v>
                </c:pt>
                <c:pt idx="55">
                  <c:v>331</c:v>
                </c:pt>
                <c:pt idx="56">
                  <c:v>64</c:v>
                </c:pt>
                <c:pt idx="57">
                  <c:v>1381</c:v>
                </c:pt>
                <c:pt idx="58">
                  <c:v>14</c:v>
                </c:pt>
                <c:pt idx="59">
                  <c:v>75</c:v>
                </c:pt>
                <c:pt idx="60">
                  <c:v>756</c:v>
                </c:pt>
                <c:pt idx="61">
                  <c:v>28</c:v>
                </c:pt>
                <c:pt idx="62">
                  <c:v>35</c:v>
                </c:pt>
                <c:pt idx="63">
                  <c:v>311</c:v>
                </c:pt>
                <c:pt idx="64">
                  <c:v>53</c:v>
                </c:pt>
                <c:pt idx="65">
                  <c:v>31</c:v>
                </c:pt>
                <c:pt idx="66">
                  <c:v>66</c:v>
                </c:pt>
                <c:pt idx="67">
                  <c:v>42</c:v>
                </c:pt>
                <c:pt idx="68">
                  <c:v>602</c:v>
                </c:pt>
                <c:pt idx="69">
                  <c:v>926</c:v>
                </c:pt>
                <c:pt idx="70">
                  <c:v>279</c:v>
                </c:pt>
                <c:pt idx="71">
                  <c:v>882</c:v>
                </c:pt>
                <c:pt idx="72">
                  <c:v>38</c:v>
                </c:pt>
                <c:pt idx="73">
                  <c:v>60</c:v>
                </c:pt>
                <c:pt idx="74">
                  <c:v>525</c:v>
                </c:pt>
                <c:pt idx="75">
                  <c:v>1062</c:v>
                </c:pt>
                <c:pt idx="76">
                  <c:v>359</c:v>
                </c:pt>
                <c:pt idx="77">
                  <c:v>254</c:v>
                </c:pt>
                <c:pt idx="78">
                  <c:v>1318</c:v>
                </c:pt>
                <c:pt idx="79">
                  <c:v>1286</c:v>
                </c:pt>
                <c:pt idx="80">
                  <c:v>304</c:v>
                </c:pt>
                <c:pt idx="81">
                  <c:v>207</c:v>
                </c:pt>
                <c:pt idx="82">
                  <c:v>497</c:v>
                </c:pt>
                <c:pt idx="83">
                  <c:v>222</c:v>
                </c:pt>
                <c:pt idx="84">
                  <c:v>1345</c:v>
                </c:pt>
                <c:pt idx="85">
                  <c:v>38</c:v>
                </c:pt>
                <c:pt idx="86">
                  <c:v>117</c:v>
                </c:pt>
                <c:pt idx="87">
                  <c:v>32</c:v>
                </c:pt>
                <c:pt idx="88">
                  <c:v>20</c:v>
                </c:pt>
                <c:pt idx="89">
                  <c:v>397</c:v>
                </c:pt>
                <c:pt idx="90">
                  <c:v>574</c:v>
                </c:pt>
                <c:pt idx="91">
                  <c:v>106</c:v>
                </c:pt>
                <c:pt idx="92">
                  <c:v>21</c:v>
                </c:pt>
                <c:pt idx="93">
                  <c:v>1093</c:v>
                </c:pt>
                <c:pt idx="94">
                  <c:v>30</c:v>
                </c:pt>
                <c:pt idx="95">
                  <c:v>1479</c:v>
                </c:pt>
                <c:pt idx="96">
                  <c:v>101</c:v>
                </c:pt>
                <c:pt idx="97">
                  <c:v>31</c:v>
                </c:pt>
                <c:pt idx="98">
                  <c:v>18</c:v>
                </c:pt>
                <c:pt idx="99">
                  <c:v>39</c:v>
                </c:pt>
                <c:pt idx="100">
                  <c:v>44</c:v>
                </c:pt>
                <c:pt idx="101">
                  <c:v>424</c:v>
                </c:pt>
                <c:pt idx="102">
                  <c:v>1089</c:v>
                </c:pt>
                <c:pt idx="103">
                  <c:v>222</c:v>
                </c:pt>
                <c:pt idx="104">
                  <c:v>1295</c:v>
                </c:pt>
                <c:pt idx="105">
                  <c:v>1472</c:v>
                </c:pt>
                <c:pt idx="106">
                  <c:v>22</c:v>
                </c:pt>
                <c:pt idx="107">
                  <c:v>596</c:v>
                </c:pt>
                <c:pt idx="108">
                  <c:v>729</c:v>
                </c:pt>
                <c:pt idx="109">
                  <c:v>377</c:v>
                </c:pt>
                <c:pt idx="110">
                  <c:v>279</c:v>
                </c:pt>
                <c:pt idx="111">
                  <c:v>25</c:v>
                </c:pt>
                <c:pt idx="112">
                  <c:v>60</c:v>
                </c:pt>
                <c:pt idx="113">
                  <c:v>1623</c:v>
                </c:pt>
                <c:pt idx="114">
                  <c:v>92</c:v>
                </c:pt>
                <c:pt idx="115">
                  <c:v>528</c:v>
                </c:pt>
                <c:pt idx="116">
                  <c:v>317</c:v>
                </c:pt>
                <c:pt idx="117">
                  <c:v>251</c:v>
                </c:pt>
                <c:pt idx="118">
                  <c:v>102</c:v>
                </c:pt>
                <c:pt idx="119">
                  <c:v>633</c:v>
                </c:pt>
                <c:pt idx="120">
                  <c:v>1511</c:v>
                </c:pt>
                <c:pt idx="121">
                  <c:v>178</c:v>
                </c:pt>
                <c:pt idx="122">
                  <c:v>990</c:v>
                </c:pt>
                <c:pt idx="123">
                  <c:v>1778</c:v>
                </c:pt>
                <c:pt idx="124">
                  <c:v>417</c:v>
                </c:pt>
                <c:pt idx="125">
                  <c:v>10</c:v>
                </c:pt>
                <c:pt idx="126">
                  <c:v>65</c:v>
                </c:pt>
                <c:pt idx="127">
                  <c:v>98</c:v>
                </c:pt>
                <c:pt idx="128">
                  <c:v>1001</c:v>
                </c:pt>
                <c:pt idx="129">
                  <c:v>797</c:v>
                </c:pt>
                <c:pt idx="130">
                  <c:v>71</c:v>
                </c:pt>
                <c:pt idx="131">
                  <c:v>1502</c:v>
                </c:pt>
                <c:pt idx="132">
                  <c:v>1001</c:v>
                </c:pt>
                <c:pt idx="133">
                  <c:v>174</c:v>
                </c:pt>
                <c:pt idx="134">
                  <c:v>795</c:v>
                </c:pt>
                <c:pt idx="135">
                  <c:v>27</c:v>
                </c:pt>
                <c:pt idx="136">
                  <c:v>1156</c:v>
                </c:pt>
                <c:pt idx="137">
                  <c:v>46</c:v>
                </c:pt>
                <c:pt idx="138">
                  <c:v>77</c:v>
                </c:pt>
                <c:pt idx="139">
                  <c:v>960</c:v>
                </c:pt>
                <c:pt idx="140">
                  <c:v>45</c:v>
                </c:pt>
                <c:pt idx="141">
                  <c:v>367</c:v>
                </c:pt>
                <c:pt idx="142">
                  <c:v>358</c:v>
                </c:pt>
                <c:pt idx="143">
                  <c:v>20</c:v>
                </c:pt>
                <c:pt idx="144">
                  <c:v>1033</c:v>
                </c:pt>
                <c:pt idx="145">
                  <c:v>421</c:v>
                </c:pt>
                <c:pt idx="146">
                  <c:v>506</c:v>
                </c:pt>
                <c:pt idx="147">
                  <c:v>758</c:v>
                </c:pt>
                <c:pt idx="148">
                  <c:v>945</c:v>
                </c:pt>
                <c:pt idx="149">
                  <c:v>1483</c:v>
                </c:pt>
                <c:pt idx="150">
                  <c:v>201</c:v>
                </c:pt>
                <c:pt idx="151">
                  <c:v>69</c:v>
                </c:pt>
                <c:pt idx="152">
                  <c:v>37</c:v>
                </c:pt>
                <c:pt idx="153">
                  <c:v>156</c:v>
                </c:pt>
                <c:pt idx="154">
                  <c:v>88</c:v>
                </c:pt>
                <c:pt idx="155">
                  <c:v>62</c:v>
                </c:pt>
                <c:pt idx="156">
                  <c:v>30</c:v>
                </c:pt>
                <c:pt idx="157">
                  <c:v>1990</c:v>
                </c:pt>
                <c:pt idx="158">
                  <c:v>32</c:v>
                </c:pt>
                <c:pt idx="159">
                  <c:v>109</c:v>
                </c:pt>
                <c:pt idx="160">
                  <c:v>406</c:v>
                </c:pt>
                <c:pt idx="161">
                  <c:v>99</c:v>
                </c:pt>
                <c:pt idx="162">
                  <c:v>42</c:v>
                </c:pt>
                <c:pt idx="163">
                  <c:v>211</c:v>
                </c:pt>
                <c:pt idx="164">
                  <c:v>57</c:v>
                </c:pt>
                <c:pt idx="165">
                  <c:v>37</c:v>
                </c:pt>
                <c:pt idx="166">
                  <c:v>653</c:v>
                </c:pt>
                <c:pt idx="167">
                  <c:v>1289</c:v>
                </c:pt>
                <c:pt idx="168">
                  <c:v>1918</c:v>
                </c:pt>
                <c:pt idx="169">
                  <c:v>1169</c:v>
                </c:pt>
                <c:pt idx="170">
                  <c:v>53</c:v>
                </c:pt>
                <c:pt idx="171">
                  <c:v>438</c:v>
                </c:pt>
                <c:pt idx="172">
                  <c:v>467</c:v>
                </c:pt>
                <c:pt idx="173">
                  <c:v>470</c:v>
                </c:pt>
                <c:pt idx="174">
                  <c:v>1416</c:v>
                </c:pt>
                <c:pt idx="175">
                  <c:v>1161</c:v>
                </c:pt>
                <c:pt idx="176">
                  <c:v>1173</c:v>
                </c:pt>
                <c:pt idx="177">
                  <c:v>917</c:v>
                </c:pt>
                <c:pt idx="178">
                  <c:v>70</c:v>
                </c:pt>
                <c:pt idx="179">
                  <c:v>889</c:v>
                </c:pt>
                <c:pt idx="180">
                  <c:v>21</c:v>
                </c:pt>
                <c:pt idx="181">
                  <c:v>43</c:v>
                </c:pt>
                <c:pt idx="182">
                  <c:v>92</c:v>
                </c:pt>
                <c:pt idx="183">
                  <c:v>1211</c:v>
                </c:pt>
                <c:pt idx="184">
                  <c:v>450</c:v>
                </c:pt>
                <c:pt idx="185">
                  <c:v>120</c:v>
                </c:pt>
                <c:pt idx="186">
                  <c:v>693</c:v>
                </c:pt>
                <c:pt idx="187">
                  <c:v>33</c:v>
                </c:pt>
                <c:pt idx="188">
                  <c:v>1034</c:v>
                </c:pt>
                <c:pt idx="189">
                  <c:v>18</c:v>
                </c:pt>
                <c:pt idx="190">
                  <c:v>894</c:v>
                </c:pt>
                <c:pt idx="191">
                  <c:v>93</c:v>
                </c:pt>
                <c:pt idx="192">
                  <c:v>546</c:v>
                </c:pt>
                <c:pt idx="193">
                  <c:v>1586</c:v>
                </c:pt>
                <c:pt idx="194">
                  <c:v>26</c:v>
                </c:pt>
                <c:pt idx="195">
                  <c:v>1525</c:v>
                </c:pt>
                <c:pt idx="196">
                  <c:v>65</c:v>
                </c:pt>
                <c:pt idx="197">
                  <c:v>319</c:v>
                </c:pt>
                <c:pt idx="198">
                  <c:v>746</c:v>
                </c:pt>
                <c:pt idx="199">
                  <c:v>178</c:v>
                </c:pt>
                <c:pt idx="200">
                  <c:v>81</c:v>
                </c:pt>
                <c:pt idx="201">
                  <c:v>13</c:v>
                </c:pt>
                <c:pt idx="202">
                  <c:v>506</c:v>
                </c:pt>
                <c:pt idx="203">
                  <c:v>1346</c:v>
                </c:pt>
                <c:pt idx="204">
                  <c:v>1020</c:v>
                </c:pt>
                <c:pt idx="205">
                  <c:v>1045</c:v>
                </c:pt>
                <c:pt idx="206">
                  <c:v>49</c:v>
                </c:pt>
                <c:pt idx="207">
                  <c:v>41</c:v>
                </c:pt>
                <c:pt idx="208">
                  <c:v>68</c:v>
                </c:pt>
                <c:pt idx="209">
                  <c:v>1086</c:v>
                </c:pt>
                <c:pt idx="210">
                  <c:v>21</c:v>
                </c:pt>
                <c:pt idx="211">
                  <c:v>48</c:v>
                </c:pt>
                <c:pt idx="212">
                  <c:v>66</c:v>
                </c:pt>
                <c:pt idx="213">
                  <c:v>1019</c:v>
                </c:pt>
                <c:pt idx="214">
                  <c:v>90</c:v>
                </c:pt>
                <c:pt idx="215">
                  <c:v>1376</c:v>
                </c:pt>
                <c:pt idx="216">
                  <c:v>263</c:v>
                </c:pt>
                <c:pt idx="217">
                  <c:v>60</c:v>
                </c:pt>
                <c:pt idx="218">
                  <c:v>146</c:v>
                </c:pt>
                <c:pt idx="219">
                  <c:v>467</c:v>
                </c:pt>
                <c:pt idx="220">
                  <c:v>973</c:v>
                </c:pt>
                <c:pt idx="221">
                  <c:v>68</c:v>
                </c:pt>
                <c:pt idx="222">
                  <c:v>29</c:v>
                </c:pt>
                <c:pt idx="223">
                  <c:v>484</c:v>
                </c:pt>
                <c:pt idx="224">
                  <c:v>629</c:v>
                </c:pt>
                <c:pt idx="225">
                  <c:v>45</c:v>
                </c:pt>
                <c:pt idx="226">
                  <c:v>396</c:v>
                </c:pt>
                <c:pt idx="227">
                  <c:v>46</c:v>
                </c:pt>
                <c:pt idx="228">
                  <c:v>820</c:v>
                </c:pt>
                <c:pt idx="229">
                  <c:v>326</c:v>
                </c:pt>
                <c:pt idx="230">
                  <c:v>1272</c:v>
                </c:pt>
                <c:pt idx="231">
                  <c:v>173</c:v>
                </c:pt>
                <c:pt idx="232">
                  <c:v>1341</c:v>
                </c:pt>
                <c:pt idx="233">
                  <c:v>1182</c:v>
                </c:pt>
                <c:pt idx="234">
                  <c:v>915</c:v>
                </c:pt>
                <c:pt idx="235">
                  <c:v>636</c:v>
                </c:pt>
                <c:pt idx="236">
                  <c:v>1174</c:v>
                </c:pt>
                <c:pt idx="237">
                  <c:v>252</c:v>
                </c:pt>
                <c:pt idx="238">
                  <c:v>425</c:v>
                </c:pt>
                <c:pt idx="239">
                  <c:v>1899</c:v>
                </c:pt>
                <c:pt idx="240">
                  <c:v>27</c:v>
                </c:pt>
                <c:pt idx="241">
                  <c:v>17</c:v>
                </c:pt>
                <c:pt idx="242">
                  <c:v>1147</c:v>
                </c:pt>
                <c:pt idx="243">
                  <c:v>1003</c:v>
                </c:pt>
                <c:pt idx="244">
                  <c:v>599</c:v>
                </c:pt>
                <c:pt idx="245">
                  <c:v>1947</c:v>
                </c:pt>
                <c:pt idx="246">
                  <c:v>1958</c:v>
                </c:pt>
                <c:pt idx="247">
                  <c:v>306</c:v>
                </c:pt>
                <c:pt idx="248">
                  <c:v>1600</c:v>
                </c:pt>
                <c:pt idx="249">
                  <c:v>1722</c:v>
                </c:pt>
                <c:pt idx="250">
                  <c:v>99</c:v>
                </c:pt>
                <c:pt idx="251">
                  <c:v>704</c:v>
                </c:pt>
                <c:pt idx="252">
                  <c:v>473</c:v>
                </c:pt>
                <c:pt idx="253">
                  <c:v>939</c:v>
                </c:pt>
                <c:pt idx="254">
                  <c:v>1198</c:v>
                </c:pt>
                <c:pt idx="255">
                  <c:v>930</c:v>
                </c:pt>
                <c:pt idx="256">
                  <c:v>850</c:v>
                </c:pt>
                <c:pt idx="257">
                  <c:v>1148</c:v>
                </c:pt>
                <c:pt idx="258">
                  <c:v>92</c:v>
                </c:pt>
                <c:pt idx="259">
                  <c:v>61</c:v>
                </c:pt>
                <c:pt idx="260">
                  <c:v>50</c:v>
                </c:pt>
                <c:pt idx="261">
                  <c:v>22</c:v>
                </c:pt>
                <c:pt idx="262">
                  <c:v>34</c:v>
                </c:pt>
                <c:pt idx="263">
                  <c:v>44</c:v>
                </c:pt>
                <c:pt idx="264">
                  <c:v>938</c:v>
                </c:pt>
                <c:pt idx="265">
                  <c:v>138</c:v>
                </c:pt>
                <c:pt idx="266">
                  <c:v>2053</c:v>
                </c:pt>
                <c:pt idx="267">
                  <c:v>16</c:v>
                </c:pt>
                <c:pt idx="268">
                  <c:v>40</c:v>
                </c:pt>
                <c:pt idx="269">
                  <c:v>311</c:v>
                </c:pt>
                <c:pt idx="270">
                  <c:v>661</c:v>
                </c:pt>
                <c:pt idx="271">
                  <c:v>1188</c:v>
                </c:pt>
                <c:pt idx="272">
                  <c:v>1923</c:v>
                </c:pt>
                <c:pt idx="273">
                  <c:v>1423</c:v>
                </c:pt>
                <c:pt idx="274">
                  <c:v>270</c:v>
                </c:pt>
                <c:pt idx="275">
                  <c:v>1053</c:v>
                </c:pt>
                <c:pt idx="276">
                  <c:v>21</c:v>
                </c:pt>
                <c:pt idx="277">
                  <c:v>1816</c:v>
                </c:pt>
                <c:pt idx="278">
                  <c:v>12</c:v>
                </c:pt>
                <c:pt idx="279">
                  <c:v>22</c:v>
                </c:pt>
                <c:pt idx="280">
                  <c:v>41</c:v>
                </c:pt>
                <c:pt idx="281">
                  <c:v>232</c:v>
                </c:pt>
                <c:pt idx="282">
                  <c:v>63</c:v>
                </c:pt>
                <c:pt idx="283">
                  <c:v>836</c:v>
                </c:pt>
                <c:pt idx="284">
                  <c:v>5</c:v>
                </c:pt>
                <c:pt idx="285">
                  <c:v>1477</c:v>
                </c:pt>
                <c:pt idx="286">
                  <c:v>84</c:v>
                </c:pt>
                <c:pt idx="287">
                  <c:v>70</c:v>
                </c:pt>
                <c:pt idx="288">
                  <c:v>424</c:v>
                </c:pt>
                <c:pt idx="289">
                  <c:v>13</c:v>
                </c:pt>
                <c:pt idx="290">
                  <c:v>315</c:v>
                </c:pt>
                <c:pt idx="291">
                  <c:v>411</c:v>
                </c:pt>
                <c:pt idx="292">
                  <c:v>495</c:v>
                </c:pt>
                <c:pt idx="293">
                  <c:v>32</c:v>
                </c:pt>
                <c:pt idx="294">
                  <c:v>685</c:v>
                </c:pt>
                <c:pt idx="295">
                  <c:v>8</c:v>
                </c:pt>
                <c:pt idx="296">
                  <c:v>69</c:v>
                </c:pt>
                <c:pt idx="297">
                  <c:v>89</c:v>
                </c:pt>
                <c:pt idx="298">
                  <c:v>139</c:v>
                </c:pt>
                <c:pt idx="299">
                  <c:v>1958</c:v>
                </c:pt>
                <c:pt idx="300">
                  <c:v>28</c:v>
                </c:pt>
                <c:pt idx="301">
                  <c:v>95</c:v>
                </c:pt>
                <c:pt idx="302">
                  <c:v>47</c:v>
                </c:pt>
                <c:pt idx="303">
                  <c:v>1379</c:v>
                </c:pt>
                <c:pt idx="304">
                  <c:v>1512</c:v>
                </c:pt>
                <c:pt idx="305">
                  <c:v>428</c:v>
                </c:pt>
                <c:pt idx="306">
                  <c:v>55</c:v>
                </c:pt>
                <c:pt idx="307">
                  <c:v>874</c:v>
                </c:pt>
                <c:pt idx="308">
                  <c:v>393</c:v>
                </c:pt>
                <c:pt idx="309">
                  <c:v>1853</c:v>
                </c:pt>
                <c:pt idx="310">
                  <c:v>144</c:v>
                </c:pt>
                <c:pt idx="311">
                  <c:v>49</c:v>
                </c:pt>
                <c:pt idx="312">
                  <c:v>653</c:v>
                </c:pt>
                <c:pt idx="313">
                  <c:v>496</c:v>
                </c:pt>
                <c:pt idx="314">
                  <c:v>1401</c:v>
                </c:pt>
                <c:pt idx="315">
                  <c:v>244</c:v>
                </c:pt>
                <c:pt idx="316">
                  <c:v>2034</c:v>
                </c:pt>
                <c:pt idx="317">
                  <c:v>2252</c:v>
                </c:pt>
                <c:pt idx="318">
                  <c:v>426</c:v>
                </c:pt>
                <c:pt idx="319">
                  <c:v>25</c:v>
                </c:pt>
                <c:pt idx="320">
                  <c:v>129</c:v>
                </c:pt>
                <c:pt idx="321">
                  <c:v>22</c:v>
                </c:pt>
                <c:pt idx="322">
                  <c:v>845</c:v>
                </c:pt>
                <c:pt idx="323">
                  <c:v>1829</c:v>
                </c:pt>
                <c:pt idx="324">
                  <c:v>936</c:v>
                </c:pt>
                <c:pt idx="325">
                  <c:v>1572</c:v>
                </c:pt>
                <c:pt idx="326">
                  <c:v>1495</c:v>
                </c:pt>
                <c:pt idx="327">
                  <c:v>993</c:v>
                </c:pt>
                <c:pt idx="328">
                  <c:v>1244</c:v>
                </c:pt>
                <c:pt idx="329">
                  <c:v>51</c:v>
                </c:pt>
                <c:pt idx="330">
                  <c:v>1371</c:v>
                </c:pt>
                <c:pt idx="331">
                  <c:v>271</c:v>
                </c:pt>
                <c:pt idx="332">
                  <c:v>84</c:v>
                </c:pt>
                <c:pt idx="333">
                  <c:v>903</c:v>
                </c:pt>
                <c:pt idx="334">
                  <c:v>1004</c:v>
                </c:pt>
                <c:pt idx="335">
                  <c:v>351</c:v>
                </c:pt>
                <c:pt idx="336">
                  <c:v>725</c:v>
                </c:pt>
                <c:pt idx="337">
                  <c:v>32</c:v>
                </c:pt>
                <c:pt idx="338">
                  <c:v>63</c:v>
                </c:pt>
                <c:pt idx="339">
                  <c:v>56</c:v>
                </c:pt>
                <c:pt idx="340">
                  <c:v>91</c:v>
                </c:pt>
                <c:pt idx="341">
                  <c:v>683</c:v>
                </c:pt>
                <c:pt idx="342">
                  <c:v>72</c:v>
                </c:pt>
                <c:pt idx="343">
                  <c:v>1795</c:v>
                </c:pt>
                <c:pt idx="344">
                  <c:v>586</c:v>
                </c:pt>
                <c:pt idx="345">
                  <c:v>148</c:v>
                </c:pt>
                <c:pt idx="346">
                  <c:v>1220</c:v>
                </c:pt>
                <c:pt idx="347">
                  <c:v>1562</c:v>
                </c:pt>
                <c:pt idx="348">
                  <c:v>1435</c:v>
                </c:pt>
                <c:pt idx="349">
                  <c:v>449</c:v>
                </c:pt>
                <c:pt idx="350">
                  <c:v>984</c:v>
                </c:pt>
                <c:pt idx="351">
                  <c:v>285</c:v>
                </c:pt>
                <c:pt idx="352">
                  <c:v>694</c:v>
                </c:pt>
                <c:pt idx="353">
                  <c:v>241</c:v>
                </c:pt>
                <c:pt idx="354">
                  <c:v>324</c:v>
                </c:pt>
                <c:pt idx="355">
                  <c:v>62</c:v>
                </c:pt>
                <c:pt idx="356">
                  <c:v>11</c:v>
                </c:pt>
                <c:pt idx="357">
                  <c:v>112</c:v>
                </c:pt>
                <c:pt idx="358">
                  <c:v>1515</c:v>
                </c:pt>
                <c:pt idx="359">
                  <c:v>1253</c:v>
                </c:pt>
                <c:pt idx="360">
                  <c:v>38</c:v>
                </c:pt>
                <c:pt idx="361">
                  <c:v>231</c:v>
                </c:pt>
                <c:pt idx="362">
                  <c:v>415</c:v>
                </c:pt>
                <c:pt idx="363">
                  <c:v>57</c:v>
                </c:pt>
                <c:pt idx="364">
                  <c:v>444</c:v>
                </c:pt>
                <c:pt idx="365">
                  <c:v>940</c:v>
                </c:pt>
                <c:pt idx="366">
                  <c:v>76</c:v>
                </c:pt>
                <c:pt idx="367">
                  <c:v>957</c:v>
                </c:pt>
                <c:pt idx="368">
                  <c:v>1149</c:v>
                </c:pt>
                <c:pt idx="369">
                  <c:v>1226</c:v>
                </c:pt>
                <c:pt idx="370">
                  <c:v>51</c:v>
                </c:pt>
                <c:pt idx="371">
                  <c:v>1060</c:v>
                </c:pt>
                <c:pt idx="372">
                  <c:v>1180</c:v>
                </c:pt>
                <c:pt idx="373">
                  <c:v>44</c:v>
                </c:pt>
                <c:pt idx="374">
                  <c:v>928</c:v>
                </c:pt>
                <c:pt idx="375">
                  <c:v>1323</c:v>
                </c:pt>
                <c:pt idx="376">
                  <c:v>38</c:v>
                </c:pt>
                <c:pt idx="377">
                  <c:v>21</c:v>
                </c:pt>
                <c:pt idx="378">
                  <c:v>72</c:v>
                </c:pt>
                <c:pt idx="379">
                  <c:v>854</c:v>
                </c:pt>
                <c:pt idx="380">
                  <c:v>559</c:v>
                </c:pt>
                <c:pt idx="381">
                  <c:v>407</c:v>
                </c:pt>
                <c:pt idx="382">
                  <c:v>1717</c:v>
                </c:pt>
                <c:pt idx="383">
                  <c:v>52</c:v>
                </c:pt>
                <c:pt idx="384">
                  <c:v>107</c:v>
                </c:pt>
                <c:pt idx="385">
                  <c:v>140</c:v>
                </c:pt>
                <c:pt idx="386">
                  <c:v>523</c:v>
                </c:pt>
                <c:pt idx="387">
                  <c:v>1250</c:v>
                </c:pt>
                <c:pt idx="388">
                  <c:v>28</c:v>
                </c:pt>
                <c:pt idx="389">
                  <c:v>51</c:v>
                </c:pt>
                <c:pt idx="390">
                  <c:v>749</c:v>
                </c:pt>
                <c:pt idx="391">
                  <c:v>73</c:v>
                </c:pt>
                <c:pt idx="392">
                  <c:v>96</c:v>
                </c:pt>
                <c:pt idx="393">
                  <c:v>1104</c:v>
                </c:pt>
                <c:pt idx="394">
                  <c:v>46</c:v>
                </c:pt>
                <c:pt idx="395">
                  <c:v>396</c:v>
                </c:pt>
                <c:pt idx="396">
                  <c:v>1893</c:v>
                </c:pt>
                <c:pt idx="397">
                  <c:v>443</c:v>
                </c:pt>
                <c:pt idx="398">
                  <c:v>2283</c:v>
                </c:pt>
                <c:pt idx="399">
                  <c:v>1039</c:v>
                </c:pt>
                <c:pt idx="400">
                  <c:v>1736</c:v>
                </c:pt>
                <c:pt idx="401">
                  <c:v>1196</c:v>
                </c:pt>
                <c:pt idx="402">
                  <c:v>17</c:v>
                </c:pt>
                <c:pt idx="403">
                  <c:v>482</c:v>
                </c:pt>
                <c:pt idx="404">
                  <c:v>1724</c:v>
                </c:pt>
                <c:pt idx="405">
                  <c:v>411</c:v>
                </c:pt>
                <c:pt idx="406">
                  <c:v>225</c:v>
                </c:pt>
                <c:pt idx="407">
                  <c:v>22</c:v>
                </c:pt>
                <c:pt idx="408">
                  <c:v>47</c:v>
                </c:pt>
                <c:pt idx="409">
                  <c:v>692</c:v>
                </c:pt>
                <c:pt idx="410">
                  <c:v>1588</c:v>
                </c:pt>
                <c:pt idx="411">
                  <c:v>49</c:v>
                </c:pt>
                <c:pt idx="412">
                  <c:v>789</c:v>
                </c:pt>
                <c:pt idx="413">
                  <c:v>960</c:v>
                </c:pt>
                <c:pt idx="414">
                  <c:v>424</c:v>
                </c:pt>
                <c:pt idx="415">
                  <c:v>1282</c:v>
                </c:pt>
                <c:pt idx="416">
                  <c:v>269</c:v>
                </c:pt>
                <c:pt idx="417">
                  <c:v>108</c:v>
                </c:pt>
                <c:pt idx="418">
                  <c:v>46</c:v>
                </c:pt>
                <c:pt idx="419">
                  <c:v>1643</c:v>
                </c:pt>
                <c:pt idx="420">
                  <c:v>48</c:v>
                </c:pt>
                <c:pt idx="421">
                  <c:v>49</c:v>
                </c:pt>
                <c:pt idx="422">
                  <c:v>1750</c:v>
                </c:pt>
                <c:pt idx="423">
                  <c:v>461</c:v>
                </c:pt>
                <c:pt idx="424">
                  <c:v>266</c:v>
                </c:pt>
                <c:pt idx="425">
                  <c:v>1482</c:v>
                </c:pt>
                <c:pt idx="426">
                  <c:v>1028</c:v>
                </c:pt>
                <c:pt idx="427">
                  <c:v>279</c:v>
                </c:pt>
                <c:pt idx="428">
                  <c:v>48</c:v>
                </c:pt>
                <c:pt idx="429">
                  <c:v>273</c:v>
                </c:pt>
                <c:pt idx="430">
                  <c:v>81</c:v>
                </c:pt>
                <c:pt idx="431">
                  <c:v>1377</c:v>
                </c:pt>
                <c:pt idx="432">
                  <c:v>81</c:v>
                </c:pt>
                <c:pt idx="433">
                  <c:v>999</c:v>
                </c:pt>
                <c:pt idx="434">
                  <c:v>801</c:v>
                </c:pt>
                <c:pt idx="435">
                  <c:v>54</c:v>
                </c:pt>
                <c:pt idx="436">
                  <c:v>1313</c:v>
                </c:pt>
                <c:pt idx="437">
                  <c:v>1443</c:v>
                </c:pt>
                <c:pt idx="438">
                  <c:v>114</c:v>
                </c:pt>
                <c:pt idx="439">
                  <c:v>331</c:v>
                </c:pt>
                <c:pt idx="440">
                  <c:v>2524</c:v>
                </c:pt>
                <c:pt idx="441">
                  <c:v>270</c:v>
                </c:pt>
                <c:pt idx="442">
                  <c:v>2043</c:v>
                </c:pt>
                <c:pt idx="443">
                  <c:v>57</c:v>
                </c:pt>
                <c:pt idx="444">
                  <c:v>74</c:v>
                </c:pt>
                <c:pt idx="445">
                  <c:v>973</c:v>
                </c:pt>
                <c:pt idx="446">
                  <c:v>680</c:v>
                </c:pt>
                <c:pt idx="447">
                  <c:v>38</c:v>
                </c:pt>
                <c:pt idx="448">
                  <c:v>397</c:v>
                </c:pt>
                <c:pt idx="449">
                  <c:v>1190</c:v>
                </c:pt>
                <c:pt idx="450">
                  <c:v>1232</c:v>
                </c:pt>
                <c:pt idx="451">
                  <c:v>133</c:v>
                </c:pt>
                <c:pt idx="452">
                  <c:v>67</c:v>
                </c:pt>
                <c:pt idx="453">
                  <c:v>141</c:v>
                </c:pt>
                <c:pt idx="454">
                  <c:v>83</c:v>
                </c:pt>
                <c:pt idx="455">
                  <c:v>1890</c:v>
                </c:pt>
                <c:pt idx="456">
                  <c:v>1336</c:v>
                </c:pt>
                <c:pt idx="457">
                  <c:v>85</c:v>
                </c:pt>
                <c:pt idx="458">
                  <c:v>37</c:v>
                </c:pt>
                <c:pt idx="459">
                  <c:v>93</c:v>
                </c:pt>
                <c:pt idx="460">
                  <c:v>25</c:v>
                </c:pt>
                <c:pt idx="461">
                  <c:v>1754</c:v>
                </c:pt>
                <c:pt idx="462">
                  <c:v>1477</c:v>
                </c:pt>
                <c:pt idx="463">
                  <c:v>1364</c:v>
                </c:pt>
                <c:pt idx="464">
                  <c:v>1507</c:v>
                </c:pt>
                <c:pt idx="465">
                  <c:v>437</c:v>
                </c:pt>
                <c:pt idx="466">
                  <c:v>102</c:v>
                </c:pt>
                <c:pt idx="467">
                  <c:v>71</c:v>
                </c:pt>
                <c:pt idx="468">
                  <c:v>690</c:v>
                </c:pt>
                <c:pt idx="469">
                  <c:v>83</c:v>
                </c:pt>
                <c:pt idx="470">
                  <c:v>16</c:v>
                </c:pt>
                <c:pt idx="471">
                  <c:v>41</c:v>
                </c:pt>
                <c:pt idx="472">
                  <c:v>18</c:v>
                </c:pt>
                <c:pt idx="473">
                  <c:v>1400</c:v>
                </c:pt>
                <c:pt idx="474">
                  <c:v>246</c:v>
                </c:pt>
                <c:pt idx="475">
                  <c:v>839</c:v>
                </c:pt>
                <c:pt idx="476">
                  <c:v>660</c:v>
                </c:pt>
                <c:pt idx="477">
                  <c:v>1603</c:v>
                </c:pt>
                <c:pt idx="478">
                  <c:v>1672</c:v>
                </c:pt>
                <c:pt idx="479">
                  <c:v>28</c:v>
                </c:pt>
                <c:pt idx="480">
                  <c:v>103</c:v>
                </c:pt>
                <c:pt idx="481">
                  <c:v>59</c:v>
                </c:pt>
                <c:pt idx="482">
                  <c:v>315</c:v>
                </c:pt>
                <c:pt idx="483">
                  <c:v>1797</c:v>
                </c:pt>
                <c:pt idx="484">
                  <c:v>96</c:v>
                </c:pt>
                <c:pt idx="485">
                  <c:v>893</c:v>
                </c:pt>
                <c:pt idx="486">
                  <c:v>972</c:v>
                </c:pt>
                <c:pt idx="487">
                  <c:v>19</c:v>
                </c:pt>
                <c:pt idx="488">
                  <c:v>84</c:v>
                </c:pt>
                <c:pt idx="489">
                  <c:v>183</c:v>
                </c:pt>
                <c:pt idx="490">
                  <c:v>1870</c:v>
                </c:pt>
                <c:pt idx="491">
                  <c:v>1168</c:v>
                </c:pt>
                <c:pt idx="492">
                  <c:v>75</c:v>
                </c:pt>
                <c:pt idx="493">
                  <c:v>1149</c:v>
                </c:pt>
                <c:pt idx="494">
                  <c:v>1234</c:v>
                </c:pt>
                <c:pt idx="495">
                  <c:v>1388</c:v>
                </c:pt>
                <c:pt idx="496">
                  <c:v>2089</c:v>
                </c:pt>
                <c:pt idx="497">
                  <c:v>401</c:v>
                </c:pt>
                <c:pt idx="498">
                  <c:v>49</c:v>
                </c:pt>
                <c:pt idx="499">
                  <c:v>99</c:v>
                </c:pt>
                <c:pt idx="500">
                  <c:v>114</c:v>
                </c:pt>
                <c:pt idx="501">
                  <c:v>1064</c:v>
                </c:pt>
                <c:pt idx="502">
                  <c:v>1047</c:v>
                </c:pt>
                <c:pt idx="503">
                  <c:v>1208</c:v>
                </c:pt>
                <c:pt idx="504">
                  <c:v>1631</c:v>
                </c:pt>
                <c:pt idx="505">
                  <c:v>17</c:v>
                </c:pt>
                <c:pt idx="506">
                  <c:v>34</c:v>
                </c:pt>
                <c:pt idx="507">
                  <c:v>1544</c:v>
                </c:pt>
                <c:pt idx="508">
                  <c:v>1315</c:v>
                </c:pt>
                <c:pt idx="509">
                  <c:v>66</c:v>
                </c:pt>
                <c:pt idx="510">
                  <c:v>622</c:v>
                </c:pt>
                <c:pt idx="511">
                  <c:v>1102</c:v>
                </c:pt>
                <c:pt idx="512">
                  <c:v>48</c:v>
                </c:pt>
                <c:pt idx="513">
                  <c:v>147</c:v>
                </c:pt>
                <c:pt idx="514">
                  <c:v>1307</c:v>
                </c:pt>
                <c:pt idx="515">
                  <c:v>694</c:v>
                </c:pt>
                <c:pt idx="516">
                  <c:v>31</c:v>
                </c:pt>
                <c:pt idx="517">
                  <c:v>2279</c:v>
                </c:pt>
                <c:pt idx="518">
                  <c:v>1482</c:v>
                </c:pt>
                <c:pt idx="519">
                  <c:v>44</c:v>
                </c:pt>
                <c:pt idx="520">
                  <c:v>41</c:v>
                </c:pt>
                <c:pt idx="521">
                  <c:v>77</c:v>
                </c:pt>
                <c:pt idx="522">
                  <c:v>561</c:v>
                </c:pt>
                <c:pt idx="523">
                  <c:v>23</c:v>
                </c:pt>
                <c:pt idx="524">
                  <c:v>1540</c:v>
                </c:pt>
                <c:pt idx="525">
                  <c:v>32</c:v>
                </c:pt>
                <c:pt idx="526">
                  <c:v>27</c:v>
                </c:pt>
                <c:pt idx="527">
                  <c:v>1690</c:v>
                </c:pt>
                <c:pt idx="528">
                  <c:v>1280</c:v>
                </c:pt>
                <c:pt idx="529">
                  <c:v>2257</c:v>
                </c:pt>
                <c:pt idx="530">
                  <c:v>309</c:v>
                </c:pt>
                <c:pt idx="531">
                  <c:v>69</c:v>
                </c:pt>
                <c:pt idx="532">
                  <c:v>242</c:v>
                </c:pt>
                <c:pt idx="533">
                  <c:v>23</c:v>
                </c:pt>
                <c:pt idx="534">
                  <c:v>1826</c:v>
                </c:pt>
                <c:pt idx="535">
                  <c:v>1617</c:v>
                </c:pt>
                <c:pt idx="536">
                  <c:v>210</c:v>
                </c:pt>
                <c:pt idx="537">
                  <c:v>43</c:v>
                </c:pt>
                <c:pt idx="538">
                  <c:v>139</c:v>
                </c:pt>
                <c:pt idx="539">
                  <c:v>183</c:v>
                </c:pt>
                <c:pt idx="540">
                  <c:v>85</c:v>
                </c:pt>
                <c:pt idx="541">
                  <c:v>1455</c:v>
                </c:pt>
                <c:pt idx="542">
                  <c:v>21</c:v>
                </c:pt>
                <c:pt idx="543">
                  <c:v>42</c:v>
                </c:pt>
                <c:pt idx="544">
                  <c:v>16</c:v>
                </c:pt>
                <c:pt idx="545">
                  <c:v>311</c:v>
                </c:pt>
                <c:pt idx="546">
                  <c:v>868</c:v>
                </c:pt>
                <c:pt idx="547">
                  <c:v>133</c:v>
                </c:pt>
                <c:pt idx="548">
                  <c:v>28</c:v>
                </c:pt>
                <c:pt idx="549">
                  <c:v>335</c:v>
                </c:pt>
                <c:pt idx="550">
                  <c:v>114</c:v>
                </c:pt>
                <c:pt idx="551">
                  <c:v>24</c:v>
                </c:pt>
                <c:pt idx="552">
                  <c:v>825</c:v>
                </c:pt>
                <c:pt idx="553">
                  <c:v>30</c:v>
                </c:pt>
                <c:pt idx="554">
                  <c:v>770</c:v>
                </c:pt>
                <c:pt idx="555">
                  <c:v>330</c:v>
                </c:pt>
                <c:pt idx="556">
                  <c:v>32</c:v>
                </c:pt>
                <c:pt idx="557">
                  <c:v>96</c:v>
                </c:pt>
                <c:pt idx="558">
                  <c:v>530</c:v>
                </c:pt>
                <c:pt idx="559">
                  <c:v>635</c:v>
                </c:pt>
                <c:pt idx="560">
                  <c:v>1065</c:v>
                </c:pt>
                <c:pt idx="561">
                  <c:v>85</c:v>
                </c:pt>
                <c:pt idx="562">
                  <c:v>39</c:v>
                </c:pt>
                <c:pt idx="563">
                  <c:v>31</c:v>
                </c:pt>
                <c:pt idx="564">
                  <c:v>1244</c:v>
                </c:pt>
                <c:pt idx="565">
                  <c:v>1027</c:v>
                </c:pt>
                <c:pt idx="566">
                  <c:v>170</c:v>
                </c:pt>
                <c:pt idx="567">
                  <c:v>81</c:v>
                </c:pt>
                <c:pt idx="568">
                  <c:v>22</c:v>
                </c:pt>
                <c:pt idx="569">
                  <c:v>1635</c:v>
                </c:pt>
                <c:pt idx="570">
                  <c:v>1082</c:v>
                </c:pt>
                <c:pt idx="571">
                  <c:v>275</c:v>
                </c:pt>
                <c:pt idx="572">
                  <c:v>102</c:v>
                </c:pt>
                <c:pt idx="573">
                  <c:v>47</c:v>
                </c:pt>
                <c:pt idx="574">
                  <c:v>257</c:v>
                </c:pt>
                <c:pt idx="575">
                  <c:v>519</c:v>
                </c:pt>
                <c:pt idx="576">
                  <c:v>1555</c:v>
                </c:pt>
                <c:pt idx="577">
                  <c:v>733</c:v>
                </c:pt>
                <c:pt idx="578">
                  <c:v>1574</c:v>
                </c:pt>
                <c:pt idx="579">
                  <c:v>1097</c:v>
                </c:pt>
                <c:pt idx="580">
                  <c:v>953</c:v>
                </c:pt>
                <c:pt idx="581">
                  <c:v>1288</c:v>
                </c:pt>
                <c:pt idx="582">
                  <c:v>895</c:v>
                </c:pt>
                <c:pt idx="583">
                  <c:v>78</c:v>
                </c:pt>
                <c:pt idx="584">
                  <c:v>1338</c:v>
                </c:pt>
                <c:pt idx="585">
                  <c:v>67</c:v>
                </c:pt>
                <c:pt idx="586">
                  <c:v>1611</c:v>
                </c:pt>
                <c:pt idx="587">
                  <c:v>63</c:v>
                </c:pt>
                <c:pt idx="588">
                  <c:v>69</c:v>
                </c:pt>
                <c:pt idx="589">
                  <c:v>318</c:v>
                </c:pt>
                <c:pt idx="590">
                  <c:v>819</c:v>
                </c:pt>
                <c:pt idx="591">
                  <c:v>149</c:v>
                </c:pt>
                <c:pt idx="592">
                  <c:v>45</c:v>
                </c:pt>
                <c:pt idx="593">
                  <c:v>312</c:v>
                </c:pt>
                <c:pt idx="594">
                  <c:v>43</c:v>
                </c:pt>
                <c:pt idx="595">
                  <c:v>357</c:v>
                </c:pt>
                <c:pt idx="596">
                  <c:v>299</c:v>
                </c:pt>
                <c:pt idx="597">
                  <c:v>38</c:v>
                </c:pt>
                <c:pt idx="598">
                  <c:v>64</c:v>
                </c:pt>
                <c:pt idx="599">
                  <c:v>608</c:v>
                </c:pt>
                <c:pt idx="600">
                  <c:v>816</c:v>
                </c:pt>
                <c:pt idx="601">
                  <c:v>563</c:v>
                </c:pt>
                <c:pt idx="602">
                  <c:v>1115</c:v>
                </c:pt>
                <c:pt idx="603">
                  <c:v>78</c:v>
                </c:pt>
                <c:pt idx="604">
                  <c:v>30</c:v>
                </c:pt>
                <c:pt idx="605">
                  <c:v>601</c:v>
                </c:pt>
                <c:pt idx="606">
                  <c:v>59</c:v>
                </c:pt>
                <c:pt idx="607">
                  <c:v>534</c:v>
                </c:pt>
                <c:pt idx="608">
                  <c:v>1651</c:v>
                </c:pt>
                <c:pt idx="609">
                  <c:v>188</c:v>
                </c:pt>
                <c:pt idx="610">
                  <c:v>844</c:v>
                </c:pt>
                <c:pt idx="611">
                  <c:v>473</c:v>
                </c:pt>
                <c:pt idx="612">
                  <c:v>48</c:v>
                </c:pt>
                <c:pt idx="613">
                  <c:v>92</c:v>
                </c:pt>
                <c:pt idx="614">
                  <c:v>70</c:v>
                </c:pt>
                <c:pt idx="615">
                  <c:v>27</c:v>
                </c:pt>
                <c:pt idx="616">
                  <c:v>21</c:v>
                </c:pt>
                <c:pt idx="617">
                  <c:v>446</c:v>
                </c:pt>
                <c:pt idx="618">
                  <c:v>29</c:v>
                </c:pt>
                <c:pt idx="619">
                  <c:v>1371</c:v>
                </c:pt>
                <c:pt idx="620">
                  <c:v>43</c:v>
                </c:pt>
                <c:pt idx="621">
                  <c:v>165</c:v>
                </c:pt>
                <c:pt idx="622">
                  <c:v>1334</c:v>
                </c:pt>
                <c:pt idx="623">
                  <c:v>46</c:v>
                </c:pt>
                <c:pt idx="624">
                  <c:v>1215</c:v>
                </c:pt>
                <c:pt idx="625">
                  <c:v>815</c:v>
                </c:pt>
                <c:pt idx="626">
                  <c:v>1230</c:v>
                </c:pt>
                <c:pt idx="627">
                  <c:v>835</c:v>
                </c:pt>
                <c:pt idx="628">
                  <c:v>20</c:v>
                </c:pt>
                <c:pt idx="629">
                  <c:v>59</c:v>
                </c:pt>
                <c:pt idx="630">
                  <c:v>932</c:v>
                </c:pt>
                <c:pt idx="631">
                  <c:v>630</c:v>
                </c:pt>
                <c:pt idx="632">
                  <c:v>1910</c:v>
                </c:pt>
                <c:pt idx="633">
                  <c:v>1682</c:v>
                </c:pt>
                <c:pt idx="634">
                  <c:v>237</c:v>
                </c:pt>
                <c:pt idx="635">
                  <c:v>23</c:v>
                </c:pt>
                <c:pt idx="636">
                  <c:v>350</c:v>
                </c:pt>
                <c:pt idx="637">
                  <c:v>145</c:v>
                </c:pt>
                <c:pt idx="638">
                  <c:v>1149</c:v>
                </c:pt>
                <c:pt idx="639">
                  <c:v>500</c:v>
                </c:pt>
                <c:pt idx="640">
                  <c:v>69</c:v>
                </c:pt>
                <c:pt idx="641">
                  <c:v>68</c:v>
                </c:pt>
                <c:pt idx="642">
                  <c:v>59</c:v>
                </c:pt>
                <c:pt idx="643">
                  <c:v>44</c:v>
                </c:pt>
                <c:pt idx="644">
                  <c:v>907</c:v>
                </c:pt>
                <c:pt idx="645">
                  <c:v>1127</c:v>
                </c:pt>
                <c:pt idx="646">
                  <c:v>1143</c:v>
                </c:pt>
                <c:pt idx="647">
                  <c:v>241</c:v>
                </c:pt>
                <c:pt idx="648">
                  <c:v>209</c:v>
                </c:pt>
                <c:pt idx="649">
                  <c:v>461</c:v>
                </c:pt>
                <c:pt idx="650">
                  <c:v>910</c:v>
                </c:pt>
                <c:pt idx="651">
                  <c:v>26</c:v>
                </c:pt>
                <c:pt idx="652">
                  <c:v>1143</c:v>
                </c:pt>
                <c:pt idx="653">
                  <c:v>24</c:v>
                </c:pt>
                <c:pt idx="654">
                  <c:v>415</c:v>
                </c:pt>
                <c:pt idx="655">
                  <c:v>258</c:v>
                </c:pt>
                <c:pt idx="656">
                  <c:v>31</c:v>
                </c:pt>
                <c:pt idx="657">
                  <c:v>715</c:v>
                </c:pt>
                <c:pt idx="658">
                  <c:v>180</c:v>
                </c:pt>
                <c:pt idx="659">
                  <c:v>19</c:v>
                </c:pt>
                <c:pt idx="660">
                  <c:v>409</c:v>
                </c:pt>
                <c:pt idx="661">
                  <c:v>151</c:v>
                </c:pt>
                <c:pt idx="662">
                  <c:v>1231</c:v>
                </c:pt>
                <c:pt idx="663">
                  <c:v>849</c:v>
                </c:pt>
                <c:pt idx="664">
                  <c:v>34</c:v>
                </c:pt>
                <c:pt idx="665">
                  <c:v>90</c:v>
                </c:pt>
                <c:pt idx="666">
                  <c:v>2126</c:v>
                </c:pt>
                <c:pt idx="667">
                  <c:v>1792</c:v>
                </c:pt>
                <c:pt idx="668">
                  <c:v>404</c:v>
                </c:pt>
                <c:pt idx="669">
                  <c:v>1034</c:v>
                </c:pt>
                <c:pt idx="670">
                  <c:v>13</c:v>
                </c:pt>
                <c:pt idx="671">
                  <c:v>1073</c:v>
                </c:pt>
                <c:pt idx="672">
                  <c:v>1240</c:v>
                </c:pt>
                <c:pt idx="673">
                  <c:v>961</c:v>
                </c:pt>
                <c:pt idx="674">
                  <c:v>120</c:v>
                </c:pt>
                <c:pt idx="675">
                  <c:v>1001</c:v>
                </c:pt>
                <c:pt idx="676">
                  <c:v>62</c:v>
                </c:pt>
                <c:pt idx="677">
                  <c:v>31</c:v>
                </c:pt>
                <c:pt idx="678">
                  <c:v>120</c:v>
                </c:pt>
                <c:pt idx="679">
                  <c:v>37</c:v>
                </c:pt>
                <c:pt idx="680">
                  <c:v>731</c:v>
                </c:pt>
                <c:pt idx="681">
                  <c:v>1179</c:v>
                </c:pt>
                <c:pt idx="682">
                  <c:v>19</c:v>
                </c:pt>
                <c:pt idx="683">
                  <c:v>1180</c:v>
                </c:pt>
                <c:pt idx="684">
                  <c:v>275</c:v>
                </c:pt>
                <c:pt idx="685">
                  <c:v>152</c:v>
                </c:pt>
                <c:pt idx="686">
                  <c:v>23</c:v>
                </c:pt>
                <c:pt idx="687">
                  <c:v>1052</c:v>
                </c:pt>
                <c:pt idx="688">
                  <c:v>57</c:v>
                </c:pt>
                <c:pt idx="689">
                  <c:v>502</c:v>
                </c:pt>
                <c:pt idx="690">
                  <c:v>32</c:v>
                </c:pt>
                <c:pt idx="691">
                  <c:v>906</c:v>
                </c:pt>
                <c:pt idx="692">
                  <c:v>541</c:v>
                </c:pt>
                <c:pt idx="693">
                  <c:v>414</c:v>
                </c:pt>
                <c:pt idx="694">
                  <c:v>995</c:v>
                </c:pt>
                <c:pt idx="695">
                  <c:v>1217</c:v>
                </c:pt>
                <c:pt idx="696">
                  <c:v>928</c:v>
                </c:pt>
                <c:pt idx="697">
                  <c:v>2013</c:v>
                </c:pt>
                <c:pt idx="698">
                  <c:v>195</c:v>
                </c:pt>
                <c:pt idx="699">
                  <c:v>45</c:v>
                </c:pt>
                <c:pt idx="700">
                  <c:v>1264</c:v>
                </c:pt>
                <c:pt idx="701">
                  <c:v>981</c:v>
                </c:pt>
                <c:pt idx="702">
                  <c:v>91</c:v>
                </c:pt>
                <c:pt idx="703">
                  <c:v>990</c:v>
                </c:pt>
                <c:pt idx="704">
                  <c:v>1374</c:v>
                </c:pt>
                <c:pt idx="705">
                  <c:v>990</c:v>
                </c:pt>
                <c:pt idx="706">
                  <c:v>137</c:v>
                </c:pt>
                <c:pt idx="707">
                  <c:v>1281</c:v>
                </c:pt>
                <c:pt idx="708">
                  <c:v>1192</c:v>
                </c:pt>
                <c:pt idx="709">
                  <c:v>23</c:v>
                </c:pt>
                <c:pt idx="710">
                  <c:v>871</c:v>
                </c:pt>
                <c:pt idx="711">
                  <c:v>1631</c:v>
                </c:pt>
                <c:pt idx="712">
                  <c:v>486</c:v>
                </c:pt>
                <c:pt idx="713">
                  <c:v>46</c:v>
                </c:pt>
                <c:pt idx="714">
                  <c:v>185</c:v>
                </c:pt>
                <c:pt idx="715">
                  <c:v>1157</c:v>
                </c:pt>
                <c:pt idx="716">
                  <c:v>76</c:v>
                </c:pt>
                <c:pt idx="717">
                  <c:v>57</c:v>
                </c:pt>
                <c:pt idx="718">
                  <c:v>382</c:v>
                </c:pt>
                <c:pt idx="719">
                  <c:v>1440</c:v>
                </c:pt>
                <c:pt idx="720">
                  <c:v>72</c:v>
                </c:pt>
                <c:pt idx="721">
                  <c:v>902</c:v>
                </c:pt>
                <c:pt idx="722">
                  <c:v>1956</c:v>
                </c:pt>
                <c:pt idx="723">
                  <c:v>35</c:v>
                </c:pt>
                <c:pt idx="724">
                  <c:v>20</c:v>
                </c:pt>
                <c:pt idx="725">
                  <c:v>1084</c:v>
                </c:pt>
                <c:pt idx="726">
                  <c:v>1650</c:v>
                </c:pt>
                <c:pt idx="727">
                  <c:v>43</c:v>
                </c:pt>
                <c:pt idx="728">
                  <c:v>40</c:v>
                </c:pt>
                <c:pt idx="729">
                  <c:v>1766</c:v>
                </c:pt>
                <c:pt idx="730">
                  <c:v>2069</c:v>
                </c:pt>
                <c:pt idx="731">
                  <c:v>227</c:v>
                </c:pt>
                <c:pt idx="732">
                  <c:v>306</c:v>
                </c:pt>
                <c:pt idx="733">
                  <c:v>193</c:v>
                </c:pt>
                <c:pt idx="734">
                  <c:v>318</c:v>
                </c:pt>
                <c:pt idx="735">
                  <c:v>410</c:v>
                </c:pt>
                <c:pt idx="736">
                  <c:v>76</c:v>
                </c:pt>
                <c:pt idx="737">
                  <c:v>235</c:v>
                </c:pt>
                <c:pt idx="738">
                  <c:v>1150</c:v>
                </c:pt>
                <c:pt idx="739">
                  <c:v>231</c:v>
                </c:pt>
                <c:pt idx="740">
                  <c:v>43</c:v>
                </c:pt>
                <c:pt idx="741">
                  <c:v>1828</c:v>
                </c:pt>
                <c:pt idx="742">
                  <c:v>382</c:v>
                </c:pt>
                <c:pt idx="743">
                  <c:v>612</c:v>
                </c:pt>
                <c:pt idx="744">
                  <c:v>20</c:v>
                </c:pt>
                <c:pt idx="745">
                  <c:v>373</c:v>
                </c:pt>
                <c:pt idx="746">
                  <c:v>1101</c:v>
                </c:pt>
                <c:pt idx="747">
                  <c:v>823</c:v>
                </c:pt>
                <c:pt idx="748">
                  <c:v>310</c:v>
                </c:pt>
                <c:pt idx="749">
                  <c:v>573</c:v>
                </c:pt>
                <c:pt idx="750">
                  <c:v>32</c:v>
                </c:pt>
                <c:pt idx="751">
                  <c:v>2006</c:v>
                </c:pt>
                <c:pt idx="752">
                  <c:v>350</c:v>
                </c:pt>
                <c:pt idx="753">
                  <c:v>24</c:v>
                </c:pt>
                <c:pt idx="754">
                  <c:v>450</c:v>
                </c:pt>
                <c:pt idx="755">
                  <c:v>22</c:v>
                </c:pt>
                <c:pt idx="756">
                  <c:v>45</c:v>
                </c:pt>
                <c:pt idx="757">
                  <c:v>2088</c:v>
                </c:pt>
                <c:pt idx="758">
                  <c:v>44</c:v>
                </c:pt>
                <c:pt idx="759">
                  <c:v>663</c:v>
                </c:pt>
                <c:pt idx="760">
                  <c:v>1676</c:v>
                </c:pt>
                <c:pt idx="761">
                  <c:v>2052</c:v>
                </c:pt>
                <c:pt idx="762">
                  <c:v>89</c:v>
                </c:pt>
                <c:pt idx="763">
                  <c:v>17</c:v>
                </c:pt>
                <c:pt idx="764">
                  <c:v>39</c:v>
                </c:pt>
                <c:pt idx="765">
                  <c:v>1042</c:v>
                </c:pt>
                <c:pt idx="766">
                  <c:v>1957</c:v>
                </c:pt>
                <c:pt idx="767">
                  <c:v>1572</c:v>
                </c:pt>
                <c:pt idx="768">
                  <c:v>263</c:v>
                </c:pt>
                <c:pt idx="769">
                  <c:v>1230</c:v>
                </c:pt>
                <c:pt idx="770">
                  <c:v>670</c:v>
                </c:pt>
                <c:pt idx="771">
                  <c:v>1250</c:v>
                </c:pt>
                <c:pt idx="772">
                  <c:v>41</c:v>
                </c:pt>
                <c:pt idx="773">
                  <c:v>156</c:v>
                </c:pt>
                <c:pt idx="774">
                  <c:v>265</c:v>
                </c:pt>
                <c:pt idx="775">
                  <c:v>30</c:v>
                </c:pt>
                <c:pt idx="776">
                  <c:v>1117</c:v>
                </c:pt>
                <c:pt idx="777">
                  <c:v>960</c:v>
                </c:pt>
                <c:pt idx="778">
                  <c:v>315</c:v>
                </c:pt>
                <c:pt idx="779">
                  <c:v>1655</c:v>
                </c:pt>
                <c:pt idx="780">
                  <c:v>46</c:v>
                </c:pt>
                <c:pt idx="781">
                  <c:v>125</c:v>
                </c:pt>
                <c:pt idx="782">
                  <c:v>608</c:v>
                </c:pt>
                <c:pt idx="783">
                  <c:v>128</c:v>
                </c:pt>
                <c:pt idx="784">
                  <c:v>78</c:v>
                </c:pt>
                <c:pt idx="785">
                  <c:v>365</c:v>
                </c:pt>
                <c:pt idx="786">
                  <c:v>411</c:v>
                </c:pt>
                <c:pt idx="787">
                  <c:v>909</c:v>
                </c:pt>
                <c:pt idx="788">
                  <c:v>42</c:v>
                </c:pt>
                <c:pt idx="789">
                  <c:v>1152</c:v>
                </c:pt>
                <c:pt idx="790">
                  <c:v>94</c:v>
                </c:pt>
                <c:pt idx="791">
                  <c:v>211</c:v>
                </c:pt>
                <c:pt idx="792">
                  <c:v>89</c:v>
                </c:pt>
                <c:pt idx="793">
                  <c:v>275</c:v>
                </c:pt>
                <c:pt idx="794">
                  <c:v>542</c:v>
                </c:pt>
                <c:pt idx="795">
                  <c:v>165</c:v>
                </c:pt>
                <c:pt idx="796">
                  <c:v>2211</c:v>
                </c:pt>
                <c:pt idx="797">
                  <c:v>948</c:v>
                </c:pt>
                <c:pt idx="798">
                  <c:v>436</c:v>
                </c:pt>
                <c:pt idx="799">
                  <c:v>34</c:v>
                </c:pt>
                <c:pt idx="800">
                  <c:v>235</c:v>
                </c:pt>
                <c:pt idx="801">
                  <c:v>90</c:v>
                </c:pt>
                <c:pt idx="802">
                  <c:v>137</c:v>
                </c:pt>
                <c:pt idx="803">
                  <c:v>294</c:v>
                </c:pt>
                <c:pt idx="804">
                  <c:v>1533</c:v>
                </c:pt>
                <c:pt idx="805">
                  <c:v>496</c:v>
                </c:pt>
                <c:pt idx="806">
                  <c:v>497</c:v>
                </c:pt>
                <c:pt idx="807">
                  <c:v>2092</c:v>
                </c:pt>
                <c:pt idx="808">
                  <c:v>322</c:v>
                </c:pt>
                <c:pt idx="809">
                  <c:v>339</c:v>
                </c:pt>
                <c:pt idx="810">
                  <c:v>957</c:v>
                </c:pt>
                <c:pt idx="811">
                  <c:v>908</c:v>
                </c:pt>
                <c:pt idx="812">
                  <c:v>1376</c:v>
                </c:pt>
                <c:pt idx="813">
                  <c:v>1596</c:v>
                </c:pt>
                <c:pt idx="814">
                  <c:v>734</c:v>
                </c:pt>
                <c:pt idx="815">
                  <c:v>1598</c:v>
                </c:pt>
                <c:pt idx="816">
                  <c:v>981</c:v>
                </c:pt>
                <c:pt idx="817">
                  <c:v>1336</c:v>
                </c:pt>
                <c:pt idx="818">
                  <c:v>20</c:v>
                </c:pt>
                <c:pt idx="819">
                  <c:v>296</c:v>
                </c:pt>
                <c:pt idx="820">
                  <c:v>957</c:v>
                </c:pt>
                <c:pt idx="821">
                  <c:v>904</c:v>
                </c:pt>
                <c:pt idx="822">
                  <c:v>103</c:v>
                </c:pt>
                <c:pt idx="823">
                  <c:v>377</c:v>
                </c:pt>
                <c:pt idx="824">
                  <c:v>736</c:v>
                </c:pt>
                <c:pt idx="825">
                  <c:v>50</c:v>
                </c:pt>
                <c:pt idx="826">
                  <c:v>1526</c:v>
                </c:pt>
                <c:pt idx="827">
                  <c:v>1260</c:v>
                </c:pt>
                <c:pt idx="828">
                  <c:v>877</c:v>
                </c:pt>
                <c:pt idx="829">
                  <c:v>210</c:v>
                </c:pt>
                <c:pt idx="830">
                  <c:v>974</c:v>
                </c:pt>
                <c:pt idx="831">
                  <c:v>1575</c:v>
                </c:pt>
                <c:pt idx="832">
                  <c:v>160</c:v>
                </c:pt>
                <c:pt idx="833">
                  <c:v>161</c:v>
                </c:pt>
                <c:pt idx="834">
                  <c:v>50</c:v>
                </c:pt>
                <c:pt idx="835">
                  <c:v>1092</c:v>
                </c:pt>
                <c:pt idx="836">
                  <c:v>1073</c:v>
                </c:pt>
                <c:pt idx="837">
                  <c:v>167</c:v>
                </c:pt>
                <c:pt idx="838">
                  <c:v>17</c:v>
                </c:pt>
                <c:pt idx="839">
                  <c:v>38</c:v>
                </c:pt>
                <c:pt idx="840">
                  <c:v>967</c:v>
                </c:pt>
                <c:pt idx="841">
                  <c:v>55</c:v>
                </c:pt>
                <c:pt idx="842">
                  <c:v>79</c:v>
                </c:pt>
                <c:pt idx="843">
                  <c:v>64</c:v>
                </c:pt>
                <c:pt idx="844">
                  <c:v>198</c:v>
                </c:pt>
                <c:pt idx="845">
                  <c:v>57</c:v>
                </c:pt>
                <c:pt idx="846">
                  <c:v>1574</c:v>
                </c:pt>
                <c:pt idx="847">
                  <c:v>72</c:v>
                </c:pt>
                <c:pt idx="848">
                  <c:v>244</c:v>
                </c:pt>
                <c:pt idx="849">
                  <c:v>1101</c:v>
                </c:pt>
                <c:pt idx="850">
                  <c:v>236</c:v>
                </c:pt>
                <c:pt idx="851">
                  <c:v>1396</c:v>
                </c:pt>
                <c:pt idx="852">
                  <c:v>504</c:v>
                </c:pt>
                <c:pt idx="853">
                  <c:v>747</c:v>
                </c:pt>
                <c:pt idx="854">
                  <c:v>1138</c:v>
                </c:pt>
                <c:pt idx="855">
                  <c:v>606</c:v>
                </c:pt>
                <c:pt idx="856">
                  <c:v>1464</c:v>
                </c:pt>
                <c:pt idx="857">
                  <c:v>195</c:v>
                </c:pt>
                <c:pt idx="858">
                  <c:v>20</c:v>
                </c:pt>
                <c:pt idx="859">
                  <c:v>1152</c:v>
                </c:pt>
                <c:pt idx="860">
                  <c:v>45</c:v>
                </c:pt>
                <c:pt idx="861">
                  <c:v>80</c:v>
                </c:pt>
                <c:pt idx="862">
                  <c:v>145</c:v>
                </c:pt>
                <c:pt idx="863">
                  <c:v>578</c:v>
                </c:pt>
                <c:pt idx="864">
                  <c:v>36</c:v>
                </c:pt>
                <c:pt idx="865">
                  <c:v>928</c:v>
                </c:pt>
                <c:pt idx="866">
                  <c:v>70</c:v>
                </c:pt>
                <c:pt idx="867">
                  <c:v>165</c:v>
                </c:pt>
                <c:pt idx="868">
                  <c:v>1435</c:v>
                </c:pt>
                <c:pt idx="869">
                  <c:v>54</c:v>
                </c:pt>
                <c:pt idx="870">
                  <c:v>1757</c:v>
                </c:pt>
                <c:pt idx="871">
                  <c:v>577</c:v>
                </c:pt>
                <c:pt idx="872">
                  <c:v>779</c:v>
                </c:pt>
                <c:pt idx="873">
                  <c:v>656</c:v>
                </c:pt>
                <c:pt idx="874">
                  <c:v>290</c:v>
                </c:pt>
                <c:pt idx="875">
                  <c:v>2091</c:v>
                </c:pt>
                <c:pt idx="876">
                  <c:v>52</c:v>
                </c:pt>
                <c:pt idx="877">
                  <c:v>134</c:v>
                </c:pt>
                <c:pt idx="878">
                  <c:v>2130</c:v>
                </c:pt>
                <c:pt idx="879">
                  <c:v>94</c:v>
                </c:pt>
                <c:pt idx="880">
                  <c:v>81</c:v>
                </c:pt>
                <c:pt idx="881">
                  <c:v>1902</c:v>
                </c:pt>
                <c:pt idx="882">
                  <c:v>259</c:v>
                </c:pt>
                <c:pt idx="883">
                  <c:v>704</c:v>
                </c:pt>
                <c:pt idx="884">
                  <c:v>48</c:v>
                </c:pt>
                <c:pt idx="885">
                  <c:v>1688</c:v>
                </c:pt>
                <c:pt idx="886">
                  <c:v>17</c:v>
                </c:pt>
                <c:pt idx="887">
                  <c:v>860</c:v>
                </c:pt>
                <c:pt idx="888">
                  <c:v>103</c:v>
                </c:pt>
                <c:pt idx="889">
                  <c:v>1580</c:v>
                </c:pt>
                <c:pt idx="890">
                  <c:v>1156</c:v>
                </c:pt>
                <c:pt idx="891">
                  <c:v>1155</c:v>
                </c:pt>
                <c:pt idx="892">
                  <c:v>925</c:v>
                </c:pt>
                <c:pt idx="893">
                  <c:v>835</c:v>
                </c:pt>
                <c:pt idx="894">
                  <c:v>1008</c:v>
                </c:pt>
                <c:pt idx="895">
                  <c:v>42</c:v>
                </c:pt>
                <c:pt idx="896">
                  <c:v>794</c:v>
                </c:pt>
                <c:pt idx="897">
                  <c:v>116</c:v>
                </c:pt>
                <c:pt idx="898">
                  <c:v>15</c:v>
                </c:pt>
                <c:pt idx="899">
                  <c:v>81</c:v>
                </c:pt>
                <c:pt idx="900">
                  <c:v>868</c:v>
                </c:pt>
                <c:pt idx="901">
                  <c:v>1804</c:v>
                </c:pt>
                <c:pt idx="902">
                  <c:v>766</c:v>
                </c:pt>
                <c:pt idx="903">
                  <c:v>1327</c:v>
                </c:pt>
                <c:pt idx="904">
                  <c:v>29</c:v>
                </c:pt>
                <c:pt idx="905">
                  <c:v>459</c:v>
                </c:pt>
                <c:pt idx="906">
                  <c:v>861</c:v>
                </c:pt>
                <c:pt idx="907">
                  <c:v>88</c:v>
                </c:pt>
                <c:pt idx="908">
                  <c:v>270</c:v>
                </c:pt>
                <c:pt idx="909">
                  <c:v>43</c:v>
                </c:pt>
                <c:pt idx="910">
                  <c:v>964</c:v>
                </c:pt>
                <c:pt idx="911">
                  <c:v>162</c:v>
                </c:pt>
                <c:pt idx="912">
                  <c:v>1005</c:v>
                </c:pt>
                <c:pt idx="913">
                  <c:v>1095</c:v>
                </c:pt>
                <c:pt idx="914">
                  <c:v>73</c:v>
                </c:pt>
                <c:pt idx="915">
                  <c:v>1095</c:v>
                </c:pt>
                <c:pt idx="916">
                  <c:v>61</c:v>
                </c:pt>
                <c:pt idx="917">
                  <c:v>1006</c:v>
                </c:pt>
                <c:pt idx="918">
                  <c:v>48</c:v>
                </c:pt>
                <c:pt idx="919">
                  <c:v>63</c:v>
                </c:pt>
                <c:pt idx="920">
                  <c:v>106</c:v>
                </c:pt>
                <c:pt idx="921">
                  <c:v>37</c:v>
                </c:pt>
                <c:pt idx="922">
                  <c:v>769</c:v>
                </c:pt>
                <c:pt idx="923">
                  <c:v>1862</c:v>
                </c:pt>
                <c:pt idx="924">
                  <c:v>890</c:v>
                </c:pt>
                <c:pt idx="925">
                  <c:v>1931</c:v>
                </c:pt>
                <c:pt idx="926">
                  <c:v>205</c:v>
                </c:pt>
                <c:pt idx="927">
                  <c:v>916</c:v>
                </c:pt>
                <c:pt idx="928">
                  <c:v>662</c:v>
                </c:pt>
                <c:pt idx="929">
                  <c:v>608</c:v>
                </c:pt>
                <c:pt idx="930">
                  <c:v>930</c:v>
                </c:pt>
                <c:pt idx="931">
                  <c:v>6</c:v>
                </c:pt>
                <c:pt idx="932">
                  <c:v>943</c:v>
                </c:pt>
                <c:pt idx="933">
                  <c:v>1199</c:v>
                </c:pt>
                <c:pt idx="934">
                  <c:v>133</c:v>
                </c:pt>
                <c:pt idx="935">
                  <c:v>401</c:v>
                </c:pt>
                <c:pt idx="936">
                  <c:v>1779</c:v>
                </c:pt>
                <c:pt idx="937">
                  <c:v>444</c:v>
                </c:pt>
                <c:pt idx="938">
                  <c:v>1123</c:v>
                </c:pt>
                <c:pt idx="939">
                  <c:v>1226</c:v>
                </c:pt>
                <c:pt idx="940">
                  <c:v>115</c:v>
                </c:pt>
                <c:pt idx="941">
                  <c:v>20</c:v>
                </c:pt>
                <c:pt idx="942">
                  <c:v>180</c:v>
                </c:pt>
                <c:pt idx="943">
                  <c:v>544</c:v>
                </c:pt>
                <c:pt idx="944">
                  <c:v>441</c:v>
                </c:pt>
                <c:pt idx="945">
                  <c:v>127</c:v>
                </c:pt>
                <c:pt idx="946">
                  <c:v>64</c:v>
                </c:pt>
                <c:pt idx="947">
                  <c:v>811</c:v>
                </c:pt>
                <c:pt idx="948">
                  <c:v>404</c:v>
                </c:pt>
                <c:pt idx="949">
                  <c:v>46</c:v>
                </c:pt>
                <c:pt idx="950">
                  <c:v>1078</c:v>
                </c:pt>
                <c:pt idx="951">
                  <c:v>1215</c:v>
                </c:pt>
                <c:pt idx="952">
                  <c:v>873</c:v>
                </c:pt>
                <c:pt idx="953">
                  <c:v>60</c:v>
                </c:pt>
                <c:pt idx="954">
                  <c:v>155</c:v>
                </c:pt>
                <c:pt idx="955">
                  <c:v>436</c:v>
                </c:pt>
                <c:pt idx="956">
                  <c:v>289</c:v>
                </c:pt>
                <c:pt idx="957">
                  <c:v>467</c:v>
                </c:pt>
                <c:pt idx="958">
                  <c:v>187</c:v>
                </c:pt>
                <c:pt idx="959">
                  <c:v>44</c:v>
                </c:pt>
                <c:pt idx="960">
                  <c:v>62</c:v>
                </c:pt>
                <c:pt idx="961">
                  <c:v>23</c:v>
                </c:pt>
                <c:pt idx="962">
                  <c:v>425</c:v>
                </c:pt>
                <c:pt idx="963">
                  <c:v>1693</c:v>
                </c:pt>
                <c:pt idx="964">
                  <c:v>318</c:v>
                </c:pt>
                <c:pt idx="965">
                  <c:v>369</c:v>
                </c:pt>
                <c:pt idx="966">
                  <c:v>895</c:v>
                </c:pt>
                <c:pt idx="967">
                  <c:v>1529</c:v>
                </c:pt>
                <c:pt idx="968">
                  <c:v>725</c:v>
                </c:pt>
                <c:pt idx="969">
                  <c:v>119</c:v>
                </c:pt>
                <c:pt idx="970">
                  <c:v>1076</c:v>
                </c:pt>
                <c:pt idx="971">
                  <c:v>899</c:v>
                </c:pt>
                <c:pt idx="972">
                  <c:v>776</c:v>
                </c:pt>
                <c:pt idx="973">
                  <c:v>348</c:v>
                </c:pt>
                <c:pt idx="974">
                  <c:v>1348</c:v>
                </c:pt>
                <c:pt idx="975">
                  <c:v>433</c:v>
                </c:pt>
                <c:pt idx="976">
                  <c:v>130</c:v>
                </c:pt>
                <c:pt idx="977">
                  <c:v>55</c:v>
                </c:pt>
                <c:pt idx="978">
                  <c:v>265</c:v>
                </c:pt>
                <c:pt idx="979">
                  <c:v>76</c:v>
                </c:pt>
                <c:pt idx="980">
                  <c:v>354</c:v>
                </c:pt>
                <c:pt idx="981">
                  <c:v>25</c:v>
                </c:pt>
                <c:pt idx="982">
                  <c:v>275</c:v>
                </c:pt>
                <c:pt idx="983">
                  <c:v>468</c:v>
                </c:pt>
                <c:pt idx="984">
                  <c:v>1298</c:v>
                </c:pt>
                <c:pt idx="985">
                  <c:v>57</c:v>
                </c:pt>
                <c:pt idx="986">
                  <c:v>1474</c:v>
                </c:pt>
                <c:pt idx="987">
                  <c:v>87</c:v>
                </c:pt>
                <c:pt idx="988">
                  <c:v>55</c:v>
                </c:pt>
                <c:pt idx="989">
                  <c:v>58</c:v>
                </c:pt>
                <c:pt idx="990">
                  <c:v>373</c:v>
                </c:pt>
                <c:pt idx="991">
                  <c:v>2008</c:v>
                </c:pt>
                <c:pt idx="992">
                  <c:v>727</c:v>
                </c:pt>
                <c:pt idx="993">
                  <c:v>301</c:v>
                </c:pt>
                <c:pt idx="994">
                  <c:v>10</c:v>
                </c:pt>
                <c:pt idx="995">
                  <c:v>1315</c:v>
                </c:pt>
                <c:pt idx="996">
                  <c:v>158</c:v>
                </c:pt>
                <c:pt idx="997">
                  <c:v>341</c:v>
                </c:pt>
                <c:pt idx="998">
                  <c:v>1923</c:v>
                </c:pt>
                <c:pt idx="999">
                  <c:v>54</c:v>
                </c:pt>
                <c:pt idx="1000">
                  <c:v>679</c:v>
                </c:pt>
                <c:pt idx="1001">
                  <c:v>24</c:v>
                </c:pt>
                <c:pt idx="1002">
                  <c:v>40</c:v>
                </c:pt>
                <c:pt idx="1003">
                  <c:v>10</c:v>
                </c:pt>
                <c:pt idx="1004">
                  <c:v>1825</c:v>
                </c:pt>
                <c:pt idx="1005">
                  <c:v>59</c:v>
                </c:pt>
                <c:pt idx="1006">
                  <c:v>137</c:v>
                </c:pt>
                <c:pt idx="1007">
                  <c:v>1428</c:v>
                </c:pt>
                <c:pt idx="1008">
                  <c:v>943</c:v>
                </c:pt>
                <c:pt idx="1009">
                  <c:v>1291</c:v>
                </c:pt>
                <c:pt idx="1010">
                  <c:v>684</c:v>
                </c:pt>
                <c:pt idx="1011">
                  <c:v>55</c:v>
                </c:pt>
                <c:pt idx="1012">
                  <c:v>16</c:v>
                </c:pt>
                <c:pt idx="1013">
                  <c:v>632</c:v>
                </c:pt>
                <c:pt idx="1014">
                  <c:v>1371</c:v>
                </c:pt>
                <c:pt idx="1015">
                  <c:v>54</c:v>
                </c:pt>
                <c:pt idx="1016">
                  <c:v>44</c:v>
                </c:pt>
                <c:pt idx="1017">
                  <c:v>913</c:v>
                </c:pt>
                <c:pt idx="1018">
                  <c:v>21</c:v>
                </c:pt>
                <c:pt idx="1019">
                  <c:v>55</c:v>
                </c:pt>
                <c:pt idx="1020">
                  <c:v>1574</c:v>
                </c:pt>
                <c:pt idx="1021">
                  <c:v>134</c:v>
                </c:pt>
                <c:pt idx="1022">
                  <c:v>1169</c:v>
                </c:pt>
                <c:pt idx="1023">
                  <c:v>1027</c:v>
                </c:pt>
                <c:pt idx="1024">
                  <c:v>88</c:v>
                </c:pt>
                <c:pt idx="1025">
                  <c:v>93</c:v>
                </c:pt>
                <c:pt idx="1026">
                  <c:v>575</c:v>
                </c:pt>
                <c:pt idx="1027">
                  <c:v>235</c:v>
                </c:pt>
                <c:pt idx="1028">
                  <c:v>47</c:v>
                </c:pt>
                <c:pt idx="1029">
                  <c:v>841</c:v>
                </c:pt>
                <c:pt idx="1030">
                  <c:v>908</c:v>
                </c:pt>
                <c:pt idx="1031">
                  <c:v>1501</c:v>
                </c:pt>
                <c:pt idx="1032">
                  <c:v>1091</c:v>
                </c:pt>
                <c:pt idx="1033">
                  <c:v>789</c:v>
                </c:pt>
                <c:pt idx="1034">
                  <c:v>1471</c:v>
                </c:pt>
                <c:pt idx="1035">
                  <c:v>38</c:v>
                </c:pt>
                <c:pt idx="1036">
                  <c:v>1644</c:v>
                </c:pt>
                <c:pt idx="1037">
                  <c:v>527</c:v>
                </c:pt>
                <c:pt idx="1038">
                  <c:v>1365</c:v>
                </c:pt>
                <c:pt idx="1039">
                  <c:v>51</c:v>
                </c:pt>
                <c:pt idx="1040">
                  <c:v>137</c:v>
                </c:pt>
                <c:pt idx="1041">
                  <c:v>260</c:v>
                </c:pt>
                <c:pt idx="1042">
                  <c:v>546</c:v>
                </c:pt>
                <c:pt idx="1043">
                  <c:v>177</c:v>
                </c:pt>
                <c:pt idx="1044">
                  <c:v>61</c:v>
                </c:pt>
                <c:pt idx="1045">
                  <c:v>372</c:v>
                </c:pt>
                <c:pt idx="1046">
                  <c:v>37</c:v>
                </c:pt>
                <c:pt idx="1047">
                  <c:v>140</c:v>
                </c:pt>
                <c:pt idx="1048">
                  <c:v>57</c:v>
                </c:pt>
                <c:pt idx="1049">
                  <c:v>2440</c:v>
                </c:pt>
                <c:pt idx="1050">
                  <c:v>653</c:v>
                </c:pt>
                <c:pt idx="1051">
                  <c:v>653</c:v>
                </c:pt>
                <c:pt idx="1052">
                  <c:v>795</c:v>
                </c:pt>
                <c:pt idx="1053">
                  <c:v>401</c:v>
                </c:pt>
                <c:pt idx="1054">
                  <c:v>1228</c:v>
                </c:pt>
                <c:pt idx="1055">
                  <c:v>95</c:v>
                </c:pt>
                <c:pt idx="1056">
                  <c:v>1178</c:v>
                </c:pt>
                <c:pt idx="1057">
                  <c:v>270</c:v>
                </c:pt>
                <c:pt idx="1058">
                  <c:v>1598</c:v>
                </c:pt>
                <c:pt idx="1059">
                  <c:v>1478</c:v>
                </c:pt>
                <c:pt idx="1060">
                  <c:v>1250</c:v>
                </c:pt>
                <c:pt idx="1061">
                  <c:v>833</c:v>
                </c:pt>
                <c:pt idx="1062">
                  <c:v>22</c:v>
                </c:pt>
                <c:pt idx="1063">
                  <c:v>1169</c:v>
                </c:pt>
                <c:pt idx="1064">
                  <c:v>45</c:v>
                </c:pt>
                <c:pt idx="1065">
                  <c:v>1930</c:v>
                </c:pt>
                <c:pt idx="1066">
                  <c:v>1135</c:v>
                </c:pt>
                <c:pt idx="1067">
                  <c:v>257</c:v>
                </c:pt>
                <c:pt idx="1068">
                  <c:v>1919</c:v>
                </c:pt>
                <c:pt idx="1069">
                  <c:v>25</c:v>
                </c:pt>
                <c:pt idx="1070">
                  <c:v>54</c:v>
                </c:pt>
                <c:pt idx="1071">
                  <c:v>209</c:v>
                </c:pt>
                <c:pt idx="1072">
                  <c:v>71</c:v>
                </c:pt>
                <c:pt idx="1073">
                  <c:v>393</c:v>
                </c:pt>
                <c:pt idx="1074">
                  <c:v>448</c:v>
                </c:pt>
                <c:pt idx="1075">
                  <c:v>67</c:v>
                </c:pt>
                <c:pt idx="1076">
                  <c:v>36</c:v>
                </c:pt>
                <c:pt idx="1077">
                  <c:v>2486</c:v>
                </c:pt>
                <c:pt idx="1078">
                  <c:v>266</c:v>
                </c:pt>
                <c:pt idx="1079">
                  <c:v>2018</c:v>
                </c:pt>
                <c:pt idx="1080">
                  <c:v>458</c:v>
                </c:pt>
                <c:pt idx="1081">
                  <c:v>1753</c:v>
                </c:pt>
                <c:pt idx="1082">
                  <c:v>656</c:v>
                </c:pt>
                <c:pt idx="1083">
                  <c:v>777</c:v>
                </c:pt>
                <c:pt idx="1084">
                  <c:v>778</c:v>
                </c:pt>
                <c:pt idx="1085">
                  <c:v>486</c:v>
                </c:pt>
                <c:pt idx="1086">
                  <c:v>1724</c:v>
                </c:pt>
                <c:pt idx="1087">
                  <c:v>277</c:v>
                </c:pt>
                <c:pt idx="1088">
                  <c:v>1650</c:v>
                </c:pt>
                <c:pt idx="1089">
                  <c:v>1079</c:v>
                </c:pt>
                <c:pt idx="1090">
                  <c:v>176</c:v>
                </c:pt>
                <c:pt idx="1091">
                  <c:v>978</c:v>
                </c:pt>
                <c:pt idx="1092">
                  <c:v>189</c:v>
                </c:pt>
                <c:pt idx="1093">
                  <c:v>1253</c:v>
                </c:pt>
                <c:pt idx="1094">
                  <c:v>710</c:v>
                </c:pt>
                <c:pt idx="1095">
                  <c:v>746</c:v>
                </c:pt>
                <c:pt idx="1096">
                  <c:v>102</c:v>
                </c:pt>
                <c:pt idx="1097">
                  <c:v>1241</c:v>
                </c:pt>
                <c:pt idx="1098">
                  <c:v>1695</c:v>
                </c:pt>
                <c:pt idx="1099">
                  <c:v>1092</c:v>
                </c:pt>
                <c:pt idx="1100">
                  <c:v>310</c:v>
                </c:pt>
                <c:pt idx="1101">
                  <c:v>1686</c:v>
                </c:pt>
                <c:pt idx="1102">
                  <c:v>1633</c:v>
                </c:pt>
                <c:pt idx="1103">
                  <c:v>586</c:v>
                </c:pt>
                <c:pt idx="1104">
                  <c:v>71</c:v>
                </c:pt>
                <c:pt idx="1105">
                  <c:v>390</c:v>
                </c:pt>
                <c:pt idx="1106">
                  <c:v>410</c:v>
                </c:pt>
                <c:pt idx="1107">
                  <c:v>1895</c:v>
                </c:pt>
                <c:pt idx="1108">
                  <c:v>40</c:v>
                </c:pt>
                <c:pt idx="1109">
                  <c:v>82</c:v>
                </c:pt>
                <c:pt idx="1110">
                  <c:v>125</c:v>
                </c:pt>
                <c:pt idx="1111">
                  <c:v>67</c:v>
                </c:pt>
                <c:pt idx="1112">
                  <c:v>562</c:v>
                </c:pt>
                <c:pt idx="1113">
                  <c:v>971</c:v>
                </c:pt>
                <c:pt idx="1114">
                  <c:v>586</c:v>
                </c:pt>
                <c:pt idx="1115">
                  <c:v>122</c:v>
                </c:pt>
                <c:pt idx="1116">
                  <c:v>1168</c:v>
                </c:pt>
                <c:pt idx="1117">
                  <c:v>169</c:v>
                </c:pt>
                <c:pt idx="1118">
                  <c:v>1363</c:v>
                </c:pt>
                <c:pt idx="1119">
                  <c:v>493</c:v>
                </c:pt>
                <c:pt idx="1120">
                  <c:v>2157</c:v>
                </c:pt>
                <c:pt idx="1121">
                  <c:v>714</c:v>
                </c:pt>
                <c:pt idx="1122">
                  <c:v>1109</c:v>
                </c:pt>
                <c:pt idx="1123">
                  <c:v>1677</c:v>
                </c:pt>
                <c:pt idx="1124">
                  <c:v>868</c:v>
                </c:pt>
                <c:pt idx="1125">
                  <c:v>41</c:v>
                </c:pt>
                <c:pt idx="1126">
                  <c:v>39</c:v>
                </c:pt>
                <c:pt idx="1127">
                  <c:v>184</c:v>
                </c:pt>
                <c:pt idx="1128">
                  <c:v>17</c:v>
                </c:pt>
                <c:pt idx="1129">
                  <c:v>18</c:v>
                </c:pt>
                <c:pt idx="1130">
                  <c:v>455</c:v>
                </c:pt>
                <c:pt idx="1131">
                  <c:v>792</c:v>
                </c:pt>
                <c:pt idx="1132">
                  <c:v>101</c:v>
                </c:pt>
                <c:pt idx="1133">
                  <c:v>1305</c:v>
                </c:pt>
                <c:pt idx="1134">
                  <c:v>15</c:v>
                </c:pt>
                <c:pt idx="1135">
                  <c:v>833</c:v>
                </c:pt>
                <c:pt idx="1136">
                  <c:v>46</c:v>
                </c:pt>
                <c:pt idx="1137">
                  <c:v>1853</c:v>
                </c:pt>
                <c:pt idx="1138">
                  <c:v>1198</c:v>
                </c:pt>
                <c:pt idx="1139">
                  <c:v>25</c:v>
                </c:pt>
                <c:pt idx="1140">
                  <c:v>175</c:v>
                </c:pt>
                <c:pt idx="1141">
                  <c:v>400</c:v>
                </c:pt>
                <c:pt idx="1142">
                  <c:v>88</c:v>
                </c:pt>
                <c:pt idx="1143">
                  <c:v>41</c:v>
                </c:pt>
                <c:pt idx="1144">
                  <c:v>63</c:v>
                </c:pt>
                <c:pt idx="1145">
                  <c:v>25</c:v>
                </c:pt>
                <c:pt idx="1146">
                  <c:v>2074</c:v>
                </c:pt>
                <c:pt idx="1147">
                  <c:v>732</c:v>
                </c:pt>
                <c:pt idx="1148">
                  <c:v>424</c:v>
                </c:pt>
                <c:pt idx="1149">
                  <c:v>68</c:v>
                </c:pt>
                <c:pt idx="1150">
                  <c:v>1730</c:v>
                </c:pt>
                <c:pt idx="1151">
                  <c:v>44</c:v>
                </c:pt>
                <c:pt idx="1152">
                  <c:v>317</c:v>
                </c:pt>
                <c:pt idx="1153">
                  <c:v>1727</c:v>
                </c:pt>
                <c:pt idx="1154">
                  <c:v>777</c:v>
                </c:pt>
                <c:pt idx="1155">
                  <c:v>1210</c:v>
                </c:pt>
                <c:pt idx="1156">
                  <c:v>2059</c:v>
                </c:pt>
                <c:pt idx="1157">
                  <c:v>265</c:v>
                </c:pt>
                <c:pt idx="1158">
                  <c:v>61</c:v>
                </c:pt>
                <c:pt idx="1159">
                  <c:v>1158</c:v>
                </c:pt>
                <c:pt idx="1160">
                  <c:v>268</c:v>
                </c:pt>
                <c:pt idx="1161">
                  <c:v>155</c:v>
                </c:pt>
                <c:pt idx="1162">
                  <c:v>25</c:v>
                </c:pt>
                <c:pt idx="1163">
                  <c:v>1392</c:v>
                </c:pt>
                <c:pt idx="1164">
                  <c:v>57</c:v>
                </c:pt>
                <c:pt idx="1165">
                  <c:v>62</c:v>
                </c:pt>
                <c:pt idx="1166">
                  <c:v>869</c:v>
                </c:pt>
                <c:pt idx="1167">
                  <c:v>69</c:v>
                </c:pt>
                <c:pt idx="1168">
                  <c:v>1735</c:v>
                </c:pt>
                <c:pt idx="1169">
                  <c:v>1033</c:v>
                </c:pt>
                <c:pt idx="1170">
                  <c:v>1941</c:v>
                </c:pt>
                <c:pt idx="1171">
                  <c:v>34</c:v>
                </c:pt>
                <c:pt idx="1172">
                  <c:v>928</c:v>
                </c:pt>
                <c:pt idx="1173">
                  <c:v>34</c:v>
                </c:pt>
                <c:pt idx="1174">
                  <c:v>162</c:v>
                </c:pt>
                <c:pt idx="1175">
                  <c:v>135</c:v>
                </c:pt>
                <c:pt idx="1176">
                  <c:v>14</c:v>
                </c:pt>
                <c:pt idx="1177">
                  <c:v>53</c:v>
                </c:pt>
                <c:pt idx="1178">
                  <c:v>1833</c:v>
                </c:pt>
                <c:pt idx="1179">
                  <c:v>406</c:v>
                </c:pt>
                <c:pt idx="1180">
                  <c:v>434</c:v>
                </c:pt>
                <c:pt idx="1181">
                  <c:v>1638</c:v>
                </c:pt>
                <c:pt idx="1182">
                  <c:v>131</c:v>
                </c:pt>
                <c:pt idx="1183">
                  <c:v>46</c:v>
                </c:pt>
                <c:pt idx="1184">
                  <c:v>611</c:v>
                </c:pt>
                <c:pt idx="1185">
                  <c:v>39</c:v>
                </c:pt>
                <c:pt idx="1186">
                  <c:v>191</c:v>
                </c:pt>
                <c:pt idx="1187">
                  <c:v>1378</c:v>
                </c:pt>
                <c:pt idx="1188">
                  <c:v>26</c:v>
                </c:pt>
                <c:pt idx="1189">
                  <c:v>47</c:v>
                </c:pt>
                <c:pt idx="1190">
                  <c:v>969</c:v>
                </c:pt>
                <c:pt idx="1191">
                  <c:v>97</c:v>
                </c:pt>
                <c:pt idx="1192">
                  <c:v>1258</c:v>
                </c:pt>
                <c:pt idx="1193">
                  <c:v>47</c:v>
                </c:pt>
                <c:pt idx="1194">
                  <c:v>1064</c:v>
                </c:pt>
                <c:pt idx="1195">
                  <c:v>467</c:v>
                </c:pt>
                <c:pt idx="1196">
                  <c:v>101</c:v>
                </c:pt>
                <c:pt idx="1197">
                  <c:v>49</c:v>
                </c:pt>
                <c:pt idx="1198">
                  <c:v>1702</c:v>
                </c:pt>
                <c:pt idx="1199">
                  <c:v>965</c:v>
                </c:pt>
                <c:pt idx="1200">
                  <c:v>576</c:v>
                </c:pt>
                <c:pt idx="1201">
                  <c:v>1289</c:v>
                </c:pt>
                <c:pt idx="1202">
                  <c:v>761</c:v>
                </c:pt>
                <c:pt idx="1203">
                  <c:v>143</c:v>
                </c:pt>
                <c:pt idx="1204">
                  <c:v>1348</c:v>
                </c:pt>
                <c:pt idx="1205">
                  <c:v>798</c:v>
                </c:pt>
                <c:pt idx="1206">
                  <c:v>43</c:v>
                </c:pt>
                <c:pt idx="1207">
                  <c:v>1445</c:v>
                </c:pt>
                <c:pt idx="1208">
                  <c:v>1424</c:v>
                </c:pt>
                <c:pt idx="1209">
                  <c:v>47</c:v>
                </c:pt>
                <c:pt idx="1210">
                  <c:v>1529</c:v>
                </c:pt>
                <c:pt idx="1211">
                  <c:v>54</c:v>
                </c:pt>
                <c:pt idx="1212">
                  <c:v>889</c:v>
                </c:pt>
                <c:pt idx="1213">
                  <c:v>1053</c:v>
                </c:pt>
                <c:pt idx="1214">
                  <c:v>53</c:v>
                </c:pt>
                <c:pt idx="1215">
                  <c:v>396</c:v>
                </c:pt>
                <c:pt idx="1216">
                  <c:v>149</c:v>
                </c:pt>
                <c:pt idx="1217">
                  <c:v>24</c:v>
                </c:pt>
                <c:pt idx="1218">
                  <c:v>23</c:v>
                </c:pt>
                <c:pt idx="1219">
                  <c:v>892</c:v>
                </c:pt>
                <c:pt idx="1220">
                  <c:v>731</c:v>
                </c:pt>
                <c:pt idx="1221">
                  <c:v>30</c:v>
                </c:pt>
                <c:pt idx="1222">
                  <c:v>1461</c:v>
                </c:pt>
                <c:pt idx="1223">
                  <c:v>793</c:v>
                </c:pt>
                <c:pt idx="1224">
                  <c:v>638</c:v>
                </c:pt>
                <c:pt idx="1225">
                  <c:v>581</c:v>
                </c:pt>
                <c:pt idx="1226">
                  <c:v>879</c:v>
                </c:pt>
                <c:pt idx="1227">
                  <c:v>66</c:v>
                </c:pt>
                <c:pt idx="1228">
                  <c:v>42</c:v>
                </c:pt>
                <c:pt idx="1229">
                  <c:v>74</c:v>
                </c:pt>
                <c:pt idx="1230">
                  <c:v>51</c:v>
                </c:pt>
                <c:pt idx="1231">
                  <c:v>227</c:v>
                </c:pt>
                <c:pt idx="1232">
                  <c:v>81</c:v>
                </c:pt>
                <c:pt idx="1233">
                  <c:v>2194</c:v>
                </c:pt>
                <c:pt idx="1234">
                  <c:v>63</c:v>
                </c:pt>
                <c:pt idx="1235">
                  <c:v>96</c:v>
                </c:pt>
                <c:pt idx="1236">
                  <c:v>45</c:v>
                </c:pt>
                <c:pt idx="1237">
                  <c:v>1564</c:v>
                </c:pt>
                <c:pt idx="1238">
                  <c:v>67</c:v>
                </c:pt>
                <c:pt idx="1239">
                  <c:v>227</c:v>
                </c:pt>
                <c:pt idx="1240">
                  <c:v>637</c:v>
                </c:pt>
                <c:pt idx="1241">
                  <c:v>55</c:v>
                </c:pt>
                <c:pt idx="1242">
                  <c:v>44</c:v>
                </c:pt>
                <c:pt idx="1243">
                  <c:v>56</c:v>
                </c:pt>
                <c:pt idx="1244">
                  <c:v>562</c:v>
                </c:pt>
                <c:pt idx="1245">
                  <c:v>902</c:v>
                </c:pt>
                <c:pt idx="1246">
                  <c:v>1383</c:v>
                </c:pt>
                <c:pt idx="1247">
                  <c:v>144</c:v>
                </c:pt>
                <c:pt idx="1248">
                  <c:v>217</c:v>
                </c:pt>
                <c:pt idx="1249">
                  <c:v>79</c:v>
                </c:pt>
                <c:pt idx="1250">
                  <c:v>72</c:v>
                </c:pt>
                <c:pt idx="1251">
                  <c:v>279</c:v>
                </c:pt>
                <c:pt idx="1252">
                  <c:v>57</c:v>
                </c:pt>
                <c:pt idx="1253">
                  <c:v>1586</c:v>
                </c:pt>
                <c:pt idx="1254">
                  <c:v>70</c:v>
                </c:pt>
                <c:pt idx="1255">
                  <c:v>1428</c:v>
                </c:pt>
                <c:pt idx="1256">
                  <c:v>1113</c:v>
                </c:pt>
                <c:pt idx="1257">
                  <c:v>33</c:v>
                </c:pt>
                <c:pt idx="1258">
                  <c:v>1662</c:v>
                </c:pt>
                <c:pt idx="1259">
                  <c:v>44</c:v>
                </c:pt>
                <c:pt idx="1260">
                  <c:v>444</c:v>
                </c:pt>
                <c:pt idx="1261">
                  <c:v>84</c:v>
                </c:pt>
                <c:pt idx="1262">
                  <c:v>171</c:v>
                </c:pt>
                <c:pt idx="1263">
                  <c:v>422</c:v>
                </c:pt>
                <c:pt idx="1264">
                  <c:v>11</c:v>
                </c:pt>
                <c:pt idx="1265">
                  <c:v>1869</c:v>
                </c:pt>
                <c:pt idx="1266">
                  <c:v>1066</c:v>
                </c:pt>
                <c:pt idx="1267">
                  <c:v>59</c:v>
                </c:pt>
                <c:pt idx="1268">
                  <c:v>1588</c:v>
                </c:pt>
                <c:pt idx="1269">
                  <c:v>29</c:v>
                </c:pt>
                <c:pt idx="1270">
                  <c:v>79</c:v>
                </c:pt>
                <c:pt idx="1271">
                  <c:v>778</c:v>
                </c:pt>
                <c:pt idx="1272">
                  <c:v>2525</c:v>
                </c:pt>
                <c:pt idx="1273">
                  <c:v>413</c:v>
                </c:pt>
                <c:pt idx="1274">
                  <c:v>91</c:v>
                </c:pt>
                <c:pt idx="1275">
                  <c:v>1730</c:v>
                </c:pt>
                <c:pt idx="1276">
                  <c:v>125</c:v>
                </c:pt>
                <c:pt idx="1277">
                  <c:v>2302</c:v>
                </c:pt>
                <c:pt idx="1278">
                  <c:v>347</c:v>
                </c:pt>
                <c:pt idx="1279">
                  <c:v>42</c:v>
                </c:pt>
                <c:pt idx="1280">
                  <c:v>38</c:v>
                </c:pt>
                <c:pt idx="1281">
                  <c:v>1366</c:v>
                </c:pt>
                <c:pt idx="1282">
                  <c:v>1085</c:v>
                </c:pt>
                <c:pt idx="1283">
                  <c:v>16</c:v>
                </c:pt>
                <c:pt idx="1284">
                  <c:v>156</c:v>
                </c:pt>
                <c:pt idx="1285">
                  <c:v>183</c:v>
                </c:pt>
                <c:pt idx="1286">
                  <c:v>684</c:v>
                </c:pt>
                <c:pt idx="1287">
                  <c:v>976</c:v>
                </c:pt>
                <c:pt idx="1288">
                  <c:v>388</c:v>
                </c:pt>
                <c:pt idx="1289">
                  <c:v>2352</c:v>
                </c:pt>
                <c:pt idx="1290">
                  <c:v>50</c:v>
                </c:pt>
                <c:pt idx="1291">
                  <c:v>122</c:v>
                </c:pt>
                <c:pt idx="1292">
                  <c:v>1174</c:v>
                </c:pt>
                <c:pt idx="1293">
                  <c:v>223</c:v>
                </c:pt>
                <c:pt idx="1294">
                  <c:v>319</c:v>
                </c:pt>
                <c:pt idx="1295">
                  <c:v>23</c:v>
                </c:pt>
                <c:pt idx="1296">
                  <c:v>597</c:v>
                </c:pt>
                <c:pt idx="1297">
                  <c:v>708</c:v>
                </c:pt>
                <c:pt idx="1298">
                  <c:v>441</c:v>
                </c:pt>
                <c:pt idx="1299">
                  <c:v>518</c:v>
                </c:pt>
                <c:pt idx="1300">
                  <c:v>40</c:v>
                </c:pt>
                <c:pt idx="1301">
                  <c:v>37</c:v>
                </c:pt>
                <c:pt idx="1302">
                  <c:v>797</c:v>
                </c:pt>
                <c:pt idx="1303">
                  <c:v>1617</c:v>
                </c:pt>
                <c:pt idx="1304">
                  <c:v>58</c:v>
                </c:pt>
                <c:pt idx="1305">
                  <c:v>444</c:v>
                </c:pt>
                <c:pt idx="1306">
                  <c:v>224</c:v>
                </c:pt>
                <c:pt idx="1307">
                  <c:v>1957</c:v>
                </c:pt>
                <c:pt idx="1308">
                  <c:v>1862</c:v>
                </c:pt>
                <c:pt idx="1309">
                  <c:v>802</c:v>
                </c:pt>
                <c:pt idx="1310">
                  <c:v>1490</c:v>
                </c:pt>
                <c:pt idx="1311">
                  <c:v>988</c:v>
                </c:pt>
                <c:pt idx="1312">
                  <c:v>1919</c:v>
                </c:pt>
                <c:pt idx="1313">
                  <c:v>293</c:v>
                </c:pt>
                <c:pt idx="1314">
                  <c:v>6</c:v>
                </c:pt>
                <c:pt idx="1315">
                  <c:v>1685</c:v>
                </c:pt>
                <c:pt idx="1316">
                  <c:v>735</c:v>
                </c:pt>
                <c:pt idx="1317">
                  <c:v>1338</c:v>
                </c:pt>
                <c:pt idx="1318">
                  <c:v>23</c:v>
                </c:pt>
                <c:pt idx="1319">
                  <c:v>48</c:v>
                </c:pt>
                <c:pt idx="1320">
                  <c:v>793</c:v>
                </c:pt>
                <c:pt idx="1321">
                  <c:v>728</c:v>
                </c:pt>
                <c:pt idx="1322">
                  <c:v>1282</c:v>
                </c:pt>
                <c:pt idx="1323">
                  <c:v>36</c:v>
                </c:pt>
                <c:pt idx="1324">
                  <c:v>316</c:v>
                </c:pt>
                <c:pt idx="1325">
                  <c:v>51</c:v>
                </c:pt>
                <c:pt idx="1326">
                  <c:v>463</c:v>
                </c:pt>
                <c:pt idx="1327">
                  <c:v>1665</c:v>
                </c:pt>
                <c:pt idx="1328">
                  <c:v>692</c:v>
                </c:pt>
                <c:pt idx="1329">
                  <c:v>231</c:v>
                </c:pt>
                <c:pt idx="1330">
                  <c:v>167</c:v>
                </c:pt>
                <c:pt idx="1331">
                  <c:v>906</c:v>
                </c:pt>
                <c:pt idx="1332">
                  <c:v>222</c:v>
                </c:pt>
                <c:pt idx="1333">
                  <c:v>363</c:v>
                </c:pt>
                <c:pt idx="1334">
                  <c:v>61</c:v>
                </c:pt>
                <c:pt idx="1335">
                  <c:v>1701</c:v>
                </c:pt>
                <c:pt idx="1336">
                  <c:v>493</c:v>
                </c:pt>
                <c:pt idx="1337">
                  <c:v>30</c:v>
                </c:pt>
                <c:pt idx="1338">
                  <c:v>1099</c:v>
                </c:pt>
                <c:pt idx="1339">
                  <c:v>68</c:v>
                </c:pt>
                <c:pt idx="1340">
                  <c:v>1633</c:v>
                </c:pt>
                <c:pt idx="1341">
                  <c:v>1991</c:v>
                </c:pt>
                <c:pt idx="1342">
                  <c:v>32</c:v>
                </c:pt>
                <c:pt idx="1343">
                  <c:v>120</c:v>
                </c:pt>
                <c:pt idx="1344">
                  <c:v>1415</c:v>
                </c:pt>
                <c:pt idx="1345">
                  <c:v>1566</c:v>
                </c:pt>
                <c:pt idx="1346">
                  <c:v>116</c:v>
                </c:pt>
                <c:pt idx="1347">
                  <c:v>60</c:v>
                </c:pt>
                <c:pt idx="1348">
                  <c:v>37</c:v>
                </c:pt>
                <c:pt idx="1349">
                  <c:v>91</c:v>
                </c:pt>
                <c:pt idx="1350">
                  <c:v>2525</c:v>
                </c:pt>
                <c:pt idx="1351">
                  <c:v>125</c:v>
                </c:pt>
                <c:pt idx="1352">
                  <c:v>56</c:v>
                </c:pt>
                <c:pt idx="1353">
                  <c:v>475</c:v>
                </c:pt>
                <c:pt idx="1354">
                  <c:v>38</c:v>
                </c:pt>
                <c:pt idx="1355">
                  <c:v>55</c:v>
                </c:pt>
                <c:pt idx="1356">
                  <c:v>1189</c:v>
                </c:pt>
                <c:pt idx="1357">
                  <c:v>380</c:v>
                </c:pt>
                <c:pt idx="1358">
                  <c:v>22</c:v>
                </c:pt>
                <c:pt idx="1359">
                  <c:v>763</c:v>
                </c:pt>
                <c:pt idx="1360">
                  <c:v>209</c:v>
                </c:pt>
                <c:pt idx="1361">
                  <c:v>72</c:v>
                </c:pt>
                <c:pt idx="1362">
                  <c:v>446</c:v>
                </c:pt>
                <c:pt idx="1363">
                  <c:v>1125</c:v>
                </c:pt>
                <c:pt idx="1364">
                  <c:v>985</c:v>
                </c:pt>
                <c:pt idx="1365">
                  <c:v>75</c:v>
                </c:pt>
                <c:pt idx="1366">
                  <c:v>39</c:v>
                </c:pt>
                <c:pt idx="1367">
                  <c:v>8</c:v>
                </c:pt>
                <c:pt idx="1368">
                  <c:v>62</c:v>
                </c:pt>
                <c:pt idx="1369">
                  <c:v>2114</c:v>
                </c:pt>
                <c:pt idx="1370">
                  <c:v>1815</c:v>
                </c:pt>
                <c:pt idx="1371">
                  <c:v>1263</c:v>
                </c:pt>
                <c:pt idx="1372">
                  <c:v>65</c:v>
                </c:pt>
                <c:pt idx="1373">
                  <c:v>494</c:v>
                </c:pt>
                <c:pt idx="1374">
                  <c:v>832</c:v>
                </c:pt>
                <c:pt idx="1375">
                  <c:v>13</c:v>
                </c:pt>
                <c:pt idx="1376">
                  <c:v>882</c:v>
                </c:pt>
                <c:pt idx="1377">
                  <c:v>2009</c:v>
                </c:pt>
                <c:pt idx="1378">
                  <c:v>655</c:v>
                </c:pt>
                <c:pt idx="1379">
                  <c:v>219</c:v>
                </c:pt>
                <c:pt idx="1380">
                  <c:v>46</c:v>
                </c:pt>
                <c:pt idx="1381">
                  <c:v>467</c:v>
                </c:pt>
                <c:pt idx="1382">
                  <c:v>639</c:v>
                </c:pt>
                <c:pt idx="1383">
                  <c:v>664</c:v>
                </c:pt>
                <c:pt idx="1384">
                  <c:v>211</c:v>
                </c:pt>
                <c:pt idx="1385">
                  <c:v>221</c:v>
                </c:pt>
                <c:pt idx="1386">
                  <c:v>397</c:v>
                </c:pt>
                <c:pt idx="1387">
                  <c:v>49</c:v>
                </c:pt>
                <c:pt idx="1388">
                  <c:v>1812</c:v>
                </c:pt>
                <c:pt idx="1389">
                  <c:v>18</c:v>
                </c:pt>
                <c:pt idx="1390">
                  <c:v>1171</c:v>
                </c:pt>
                <c:pt idx="1391">
                  <c:v>677</c:v>
                </c:pt>
                <c:pt idx="1392">
                  <c:v>218</c:v>
                </c:pt>
                <c:pt idx="1393">
                  <c:v>48</c:v>
                </c:pt>
                <c:pt idx="1394">
                  <c:v>764</c:v>
                </c:pt>
                <c:pt idx="1395">
                  <c:v>122</c:v>
                </c:pt>
                <c:pt idx="1396">
                  <c:v>237</c:v>
                </c:pt>
                <c:pt idx="1397">
                  <c:v>192</c:v>
                </c:pt>
                <c:pt idx="1398">
                  <c:v>1932</c:v>
                </c:pt>
                <c:pt idx="1399">
                  <c:v>284</c:v>
                </c:pt>
                <c:pt idx="1400">
                  <c:v>199</c:v>
                </c:pt>
                <c:pt idx="1401">
                  <c:v>57</c:v>
                </c:pt>
                <c:pt idx="1402">
                  <c:v>215</c:v>
                </c:pt>
                <c:pt idx="1403">
                  <c:v>70</c:v>
                </c:pt>
                <c:pt idx="1404">
                  <c:v>57</c:v>
                </c:pt>
                <c:pt idx="1405">
                  <c:v>122</c:v>
                </c:pt>
                <c:pt idx="1406">
                  <c:v>43</c:v>
                </c:pt>
                <c:pt idx="1407">
                  <c:v>1576</c:v>
                </c:pt>
                <c:pt idx="1408">
                  <c:v>266</c:v>
                </c:pt>
                <c:pt idx="1409">
                  <c:v>384</c:v>
                </c:pt>
                <c:pt idx="1410">
                  <c:v>937</c:v>
                </c:pt>
                <c:pt idx="1411">
                  <c:v>72</c:v>
                </c:pt>
                <c:pt idx="1412">
                  <c:v>2302</c:v>
                </c:pt>
                <c:pt idx="1413">
                  <c:v>1924</c:v>
                </c:pt>
                <c:pt idx="1414">
                  <c:v>1804</c:v>
                </c:pt>
                <c:pt idx="1415">
                  <c:v>1513</c:v>
                </c:pt>
                <c:pt idx="1416">
                  <c:v>1305</c:v>
                </c:pt>
                <c:pt idx="1417">
                  <c:v>1314</c:v>
                </c:pt>
                <c:pt idx="1418">
                  <c:v>15</c:v>
                </c:pt>
                <c:pt idx="1419">
                  <c:v>521</c:v>
                </c:pt>
                <c:pt idx="1420">
                  <c:v>1157</c:v>
                </c:pt>
                <c:pt idx="1421">
                  <c:v>2087</c:v>
                </c:pt>
                <c:pt idx="1422">
                  <c:v>1380</c:v>
                </c:pt>
                <c:pt idx="1423">
                  <c:v>561</c:v>
                </c:pt>
                <c:pt idx="1424">
                  <c:v>480</c:v>
                </c:pt>
                <c:pt idx="1425">
                  <c:v>100</c:v>
                </c:pt>
                <c:pt idx="1426">
                  <c:v>75</c:v>
                </c:pt>
                <c:pt idx="1427">
                  <c:v>17</c:v>
                </c:pt>
                <c:pt idx="1428">
                  <c:v>431</c:v>
                </c:pt>
                <c:pt idx="1429">
                  <c:v>385</c:v>
                </c:pt>
                <c:pt idx="1430">
                  <c:v>900</c:v>
                </c:pt>
                <c:pt idx="1431">
                  <c:v>28</c:v>
                </c:pt>
                <c:pt idx="1432">
                  <c:v>343</c:v>
                </c:pt>
                <c:pt idx="1433">
                  <c:v>53</c:v>
                </c:pt>
                <c:pt idx="1434">
                  <c:v>969</c:v>
                </c:pt>
                <c:pt idx="1435">
                  <c:v>169</c:v>
                </c:pt>
                <c:pt idx="1436">
                  <c:v>797</c:v>
                </c:pt>
                <c:pt idx="1437">
                  <c:v>939</c:v>
                </c:pt>
                <c:pt idx="1438">
                  <c:v>53</c:v>
                </c:pt>
                <c:pt idx="1439">
                  <c:v>140</c:v>
                </c:pt>
                <c:pt idx="1440">
                  <c:v>1670</c:v>
                </c:pt>
                <c:pt idx="1441">
                  <c:v>57</c:v>
                </c:pt>
                <c:pt idx="1442">
                  <c:v>901</c:v>
                </c:pt>
                <c:pt idx="1443">
                  <c:v>49</c:v>
                </c:pt>
                <c:pt idx="1444">
                  <c:v>1005</c:v>
                </c:pt>
                <c:pt idx="1445">
                  <c:v>1734</c:v>
                </c:pt>
                <c:pt idx="1446">
                  <c:v>80</c:v>
                </c:pt>
                <c:pt idx="1447">
                  <c:v>39</c:v>
                </c:pt>
                <c:pt idx="1448">
                  <c:v>79</c:v>
                </c:pt>
                <c:pt idx="1449">
                  <c:v>31</c:v>
                </c:pt>
                <c:pt idx="1450">
                  <c:v>499</c:v>
                </c:pt>
                <c:pt idx="1451">
                  <c:v>37</c:v>
                </c:pt>
                <c:pt idx="1452">
                  <c:v>189</c:v>
                </c:pt>
                <c:pt idx="1453">
                  <c:v>971</c:v>
                </c:pt>
                <c:pt idx="1454">
                  <c:v>416</c:v>
                </c:pt>
                <c:pt idx="1455">
                  <c:v>35</c:v>
                </c:pt>
                <c:pt idx="1456">
                  <c:v>507</c:v>
                </c:pt>
                <c:pt idx="1457">
                  <c:v>1507</c:v>
                </c:pt>
                <c:pt idx="1458">
                  <c:v>2217</c:v>
                </c:pt>
                <c:pt idx="1459">
                  <c:v>775</c:v>
                </c:pt>
                <c:pt idx="1460">
                  <c:v>334</c:v>
                </c:pt>
                <c:pt idx="1461">
                  <c:v>507</c:v>
                </c:pt>
                <c:pt idx="1462">
                  <c:v>43</c:v>
                </c:pt>
                <c:pt idx="1463">
                  <c:v>1957</c:v>
                </c:pt>
                <c:pt idx="1464">
                  <c:v>470</c:v>
                </c:pt>
                <c:pt idx="1465">
                  <c:v>1573</c:v>
                </c:pt>
                <c:pt idx="1466">
                  <c:v>106</c:v>
                </c:pt>
                <c:pt idx="1467">
                  <c:v>63</c:v>
                </c:pt>
                <c:pt idx="1468">
                  <c:v>1615</c:v>
                </c:pt>
                <c:pt idx="1469">
                  <c:v>982</c:v>
                </c:pt>
                <c:pt idx="1470">
                  <c:v>908</c:v>
                </c:pt>
                <c:pt idx="1471">
                  <c:v>36</c:v>
                </c:pt>
                <c:pt idx="1472">
                  <c:v>185</c:v>
                </c:pt>
                <c:pt idx="1473">
                  <c:v>1822</c:v>
                </c:pt>
                <c:pt idx="1474">
                  <c:v>981</c:v>
                </c:pt>
                <c:pt idx="1475">
                  <c:v>813</c:v>
                </c:pt>
                <c:pt idx="1476">
                  <c:v>1497</c:v>
                </c:pt>
                <c:pt idx="1477">
                  <c:v>78</c:v>
                </c:pt>
                <c:pt idx="1478">
                  <c:v>863</c:v>
                </c:pt>
                <c:pt idx="1479">
                  <c:v>1366</c:v>
                </c:pt>
                <c:pt idx="1480">
                  <c:v>1508</c:v>
                </c:pt>
                <c:pt idx="1481">
                  <c:v>1146</c:v>
                </c:pt>
                <c:pt idx="1482">
                  <c:v>48</c:v>
                </c:pt>
                <c:pt idx="1483">
                  <c:v>26</c:v>
                </c:pt>
                <c:pt idx="1484">
                  <c:v>1518</c:v>
                </c:pt>
                <c:pt idx="1485">
                  <c:v>36</c:v>
                </c:pt>
                <c:pt idx="1486">
                  <c:v>1319</c:v>
                </c:pt>
                <c:pt idx="1487">
                  <c:v>610</c:v>
                </c:pt>
                <c:pt idx="1488">
                  <c:v>47</c:v>
                </c:pt>
                <c:pt idx="1489">
                  <c:v>45</c:v>
                </c:pt>
                <c:pt idx="1490">
                  <c:v>491</c:v>
                </c:pt>
                <c:pt idx="1491">
                  <c:v>80</c:v>
                </c:pt>
                <c:pt idx="1492">
                  <c:v>297</c:v>
                </c:pt>
                <c:pt idx="1493">
                  <c:v>545</c:v>
                </c:pt>
                <c:pt idx="1494">
                  <c:v>121</c:v>
                </c:pt>
                <c:pt idx="1495">
                  <c:v>54</c:v>
                </c:pt>
                <c:pt idx="1496">
                  <c:v>46</c:v>
                </c:pt>
                <c:pt idx="1497">
                  <c:v>1453</c:v>
                </c:pt>
                <c:pt idx="1498">
                  <c:v>77</c:v>
                </c:pt>
                <c:pt idx="1499">
                  <c:v>50</c:v>
                </c:pt>
                <c:pt idx="1500">
                  <c:v>1026</c:v>
                </c:pt>
                <c:pt idx="1501">
                  <c:v>282</c:v>
                </c:pt>
                <c:pt idx="1502">
                  <c:v>1427</c:v>
                </c:pt>
                <c:pt idx="1503">
                  <c:v>1179</c:v>
                </c:pt>
                <c:pt idx="1504">
                  <c:v>119</c:v>
                </c:pt>
                <c:pt idx="1505">
                  <c:v>1564</c:v>
                </c:pt>
                <c:pt idx="1506">
                  <c:v>103</c:v>
                </c:pt>
                <c:pt idx="1507">
                  <c:v>2116</c:v>
                </c:pt>
                <c:pt idx="1508">
                  <c:v>1270</c:v>
                </c:pt>
                <c:pt idx="1509">
                  <c:v>49</c:v>
                </c:pt>
                <c:pt idx="1510">
                  <c:v>1130</c:v>
                </c:pt>
                <c:pt idx="1511">
                  <c:v>68</c:v>
                </c:pt>
                <c:pt idx="1512">
                  <c:v>76</c:v>
                </c:pt>
                <c:pt idx="1513">
                  <c:v>1102</c:v>
                </c:pt>
                <c:pt idx="1514">
                  <c:v>858</c:v>
                </c:pt>
                <c:pt idx="1515">
                  <c:v>902</c:v>
                </c:pt>
                <c:pt idx="1516">
                  <c:v>57</c:v>
                </c:pt>
                <c:pt idx="1517">
                  <c:v>946</c:v>
                </c:pt>
                <c:pt idx="1518">
                  <c:v>121</c:v>
                </c:pt>
                <c:pt idx="1519">
                  <c:v>59</c:v>
                </c:pt>
                <c:pt idx="1520">
                  <c:v>99</c:v>
                </c:pt>
                <c:pt idx="1521">
                  <c:v>433</c:v>
                </c:pt>
                <c:pt idx="1522">
                  <c:v>78</c:v>
                </c:pt>
                <c:pt idx="1523">
                  <c:v>56</c:v>
                </c:pt>
                <c:pt idx="1524">
                  <c:v>50</c:v>
                </c:pt>
                <c:pt idx="1525">
                  <c:v>18</c:v>
                </c:pt>
                <c:pt idx="1526">
                  <c:v>606</c:v>
                </c:pt>
                <c:pt idx="1527">
                  <c:v>1101</c:v>
                </c:pt>
                <c:pt idx="1528">
                  <c:v>10</c:v>
                </c:pt>
                <c:pt idx="1529">
                  <c:v>67</c:v>
                </c:pt>
                <c:pt idx="1530">
                  <c:v>1612</c:v>
                </c:pt>
                <c:pt idx="1531">
                  <c:v>976</c:v>
                </c:pt>
                <c:pt idx="1532">
                  <c:v>1782</c:v>
                </c:pt>
                <c:pt idx="1533">
                  <c:v>1319</c:v>
                </c:pt>
                <c:pt idx="1534">
                  <c:v>79</c:v>
                </c:pt>
                <c:pt idx="1535">
                  <c:v>612</c:v>
                </c:pt>
                <c:pt idx="1536">
                  <c:v>981</c:v>
                </c:pt>
                <c:pt idx="1537">
                  <c:v>682</c:v>
                </c:pt>
                <c:pt idx="1538">
                  <c:v>1161</c:v>
                </c:pt>
                <c:pt idx="1539">
                  <c:v>107</c:v>
                </c:pt>
                <c:pt idx="1540">
                  <c:v>727</c:v>
                </c:pt>
                <c:pt idx="1541">
                  <c:v>461</c:v>
                </c:pt>
                <c:pt idx="1542">
                  <c:v>44</c:v>
                </c:pt>
                <c:pt idx="1543">
                  <c:v>71</c:v>
                </c:pt>
                <c:pt idx="1544">
                  <c:v>54</c:v>
                </c:pt>
                <c:pt idx="1545">
                  <c:v>1117</c:v>
                </c:pt>
                <c:pt idx="1546">
                  <c:v>102</c:v>
                </c:pt>
                <c:pt idx="1547">
                  <c:v>22</c:v>
                </c:pt>
                <c:pt idx="1548">
                  <c:v>1134</c:v>
                </c:pt>
                <c:pt idx="1549">
                  <c:v>418</c:v>
                </c:pt>
                <c:pt idx="1550">
                  <c:v>1194</c:v>
                </c:pt>
                <c:pt idx="1551">
                  <c:v>1174</c:v>
                </c:pt>
                <c:pt idx="1552">
                  <c:v>157</c:v>
                </c:pt>
                <c:pt idx="1553">
                  <c:v>129</c:v>
                </c:pt>
                <c:pt idx="1554">
                  <c:v>72</c:v>
                </c:pt>
                <c:pt idx="1555">
                  <c:v>16</c:v>
                </c:pt>
                <c:pt idx="1556">
                  <c:v>37</c:v>
                </c:pt>
                <c:pt idx="1557">
                  <c:v>90</c:v>
                </c:pt>
                <c:pt idx="1558">
                  <c:v>1068</c:v>
                </c:pt>
                <c:pt idx="1559">
                  <c:v>92</c:v>
                </c:pt>
                <c:pt idx="1560">
                  <c:v>103</c:v>
                </c:pt>
                <c:pt idx="1561">
                  <c:v>685</c:v>
                </c:pt>
                <c:pt idx="1562">
                  <c:v>492</c:v>
                </c:pt>
                <c:pt idx="1563">
                  <c:v>1213</c:v>
                </c:pt>
                <c:pt idx="1564">
                  <c:v>767</c:v>
                </c:pt>
                <c:pt idx="1565">
                  <c:v>48</c:v>
                </c:pt>
                <c:pt idx="1566">
                  <c:v>1538</c:v>
                </c:pt>
                <c:pt idx="1567">
                  <c:v>54</c:v>
                </c:pt>
                <c:pt idx="1568">
                  <c:v>11</c:v>
                </c:pt>
                <c:pt idx="1569">
                  <c:v>1722</c:v>
                </c:pt>
                <c:pt idx="1570">
                  <c:v>332</c:v>
                </c:pt>
                <c:pt idx="1571">
                  <c:v>36</c:v>
                </c:pt>
                <c:pt idx="1572">
                  <c:v>68</c:v>
                </c:pt>
                <c:pt idx="1573">
                  <c:v>38</c:v>
                </c:pt>
                <c:pt idx="1574">
                  <c:v>433</c:v>
                </c:pt>
                <c:pt idx="1575">
                  <c:v>1187</c:v>
                </c:pt>
                <c:pt idx="1576">
                  <c:v>809</c:v>
                </c:pt>
                <c:pt idx="1577">
                  <c:v>369</c:v>
                </c:pt>
                <c:pt idx="1578">
                  <c:v>16</c:v>
                </c:pt>
                <c:pt idx="1579">
                  <c:v>1438</c:v>
                </c:pt>
                <c:pt idx="1580">
                  <c:v>65</c:v>
                </c:pt>
                <c:pt idx="1581">
                  <c:v>99</c:v>
                </c:pt>
                <c:pt idx="1582">
                  <c:v>8</c:v>
                </c:pt>
                <c:pt idx="1583">
                  <c:v>30</c:v>
                </c:pt>
                <c:pt idx="1584">
                  <c:v>34</c:v>
                </c:pt>
                <c:pt idx="1585">
                  <c:v>283</c:v>
                </c:pt>
                <c:pt idx="1586">
                  <c:v>405</c:v>
                </c:pt>
                <c:pt idx="1587">
                  <c:v>529</c:v>
                </c:pt>
                <c:pt idx="1588">
                  <c:v>324</c:v>
                </c:pt>
                <c:pt idx="1589">
                  <c:v>55</c:v>
                </c:pt>
                <c:pt idx="1590">
                  <c:v>564</c:v>
                </c:pt>
                <c:pt idx="1591">
                  <c:v>732</c:v>
                </c:pt>
                <c:pt idx="1592">
                  <c:v>1004</c:v>
                </c:pt>
                <c:pt idx="1593">
                  <c:v>1024</c:v>
                </c:pt>
                <c:pt idx="1594">
                  <c:v>772</c:v>
                </c:pt>
                <c:pt idx="1595">
                  <c:v>34</c:v>
                </c:pt>
                <c:pt idx="1596">
                  <c:v>63</c:v>
                </c:pt>
                <c:pt idx="1597">
                  <c:v>16</c:v>
                </c:pt>
                <c:pt idx="1598">
                  <c:v>264</c:v>
                </c:pt>
                <c:pt idx="1599">
                  <c:v>1062</c:v>
                </c:pt>
                <c:pt idx="1600">
                  <c:v>2119</c:v>
                </c:pt>
                <c:pt idx="1601">
                  <c:v>978</c:v>
                </c:pt>
                <c:pt idx="1602">
                  <c:v>223</c:v>
                </c:pt>
                <c:pt idx="1603">
                  <c:v>95</c:v>
                </c:pt>
                <c:pt idx="1604">
                  <c:v>1375</c:v>
                </c:pt>
                <c:pt idx="1605">
                  <c:v>54</c:v>
                </c:pt>
                <c:pt idx="1606">
                  <c:v>26</c:v>
                </c:pt>
                <c:pt idx="1607">
                  <c:v>11</c:v>
                </c:pt>
                <c:pt idx="1608">
                  <c:v>1157</c:v>
                </c:pt>
                <c:pt idx="1609">
                  <c:v>233</c:v>
                </c:pt>
                <c:pt idx="1610">
                  <c:v>2047</c:v>
                </c:pt>
                <c:pt idx="1611">
                  <c:v>1497</c:v>
                </c:pt>
                <c:pt idx="1612">
                  <c:v>1921</c:v>
                </c:pt>
                <c:pt idx="1613">
                  <c:v>1581</c:v>
                </c:pt>
                <c:pt idx="1614">
                  <c:v>45</c:v>
                </c:pt>
                <c:pt idx="1615">
                  <c:v>1443</c:v>
                </c:pt>
                <c:pt idx="1616">
                  <c:v>637</c:v>
                </c:pt>
                <c:pt idx="1617">
                  <c:v>834</c:v>
                </c:pt>
                <c:pt idx="1618">
                  <c:v>817</c:v>
                </c:pt>
                <c:pt idx="1619">
                  <c:v>398</c:v>
                </c:pt>
                <c:pt idx="1620">
                  <c:v>84</c:v>
                </c:pt>
                <c:pt idx="1621">
                  <c:v>813</c:v>
                </c:pt>
                <c:pt idx="1622">
                  <c:v>63</c:v>
                </c:pt>
                <c:pt idx="1623">
                  <c:v>1179</c:v>
                </c:pt>
                <c:pt idx="1624">
                  <c:v>1363</c:v>
                </c:pt>
                <c:pt idx="1625">
                  <c:v>93</c:v>
                </c:pt>
                <c:pt idx="1626">
                  <c:v>211</c:v>
                </c:pt>
                <c:pt idx="1627">
                  <c:v>521</c:v>
                </c:pt>
                <c:pt idx="1628">
                  <c:v>1410</c:v>
                </c:pt>
                <c:pt idx="1629">
                  <c:v>263</c:v>
                </c:pt>
                <c:pt idx="1630">
                  <c:v>1485</c:v>
                </c:pt>
                <c:pt idx="1631">
                  <c:v>55</c:v>
                </c:pt>
                <c:pt idx="1632">
                  <c:v>401</c:v>
                </c:pt>
                <c:pt idx="1633">
                  <c:v>66</c:v>
                </c:pt>
                <c:pt idx="1634">
                  <c:v>1453</c:v>
                </c:pt>
                <c:pt idx="1635">
                  <c:v>1021</c:v>
                </c:pt>
                <c:pt idx="1636">
                  <c:v>1495</c:v>
                </c:pt>
                <c:pt idx="1637">
                  <c:v>1335</c:v>
                </c:pt>
                <c:pt idx="1638">
                  <c:v>1245</c:v>
                </c:pt>
                <c:pt idx="1639">
                  <c:v>1103</c:v>
                </c:pt>
                <c:pt idx="1640">
                  <c:v>22</c:v>
                </c:pt>
                <c:pt idx="1641">
                  <c:v>1064</c:v>
                </c:pt>
                <c:pt idx="1642">
                  <c:v>1198</c:v>
                </c:pt>
                <c:pt idx="1643">
                  <c:v>1242</c:v>
                </c:pt>
                <c:pt idx="1644">
                  <c:v>353</c:v>
                </c:pt>
                <c:pt idx="1645">
                  <c:v>1528</c:v>
                </c:pt>
                <c:pt idx="1646">
                  <c:v>825</c:v>
                </c:pt>
                <c:pt idx="1647">
                  <c:v>94</c:v>
                </c:pt>
                <c:pt idx="1648">
                  <c:v>15</c:v>
                </c:pt>
                <c:pt idx="1649">
                  <c:v>929</c:v>
                </c:pt>
                <c:pt idx="1650">
                  <c:v>442</c:v>
                </c:pt>
                <c:pt idx="1651">
                  <c:v>213</c:v>
                </c:pt>
                <c:pt idx="1652">
                  <c:v>820</c:v>
                </c:pt>
                <c:pt idx="1653">
                  <c:v>37</c:v>
                </c:pt>
                <c:pt idx="1654">
                  <c:v>976</c:v>
                </c:pt>
                <c:pt idx="1655">
                  <c:v>823</c:v>
                </c:pt>
                <c:pt idx="1656">
                  <c:v>52</c:v>
                </c:pt>
                <c:pt idx="1657">
                  <c:v>35</c:v>
                </c:pt>
                <c:pt idx="1658">
                  <c:v>721</c:v>
                </c:pt>
                <c:pt idx="1659">
                  <c:v>545</c:v>
                </c:pt>
                <c:pt idx="1660">
                  <c:v>13</c:v>
                </c:pt>
                <c:pt idx="1661">
                  <c:v>65</c:v>
                </c:pt>
                <c:pt idx="1662">
                  <c:v>1283</c:v>
                </c:pt>
                <c:pt idx="1663">
                  <c:v>1135</c:v>
                </c:pt>
                <c:pt idx="1664">
                  <c:v>31</c:v>
                </c:pt>
                <c:pt idx="1665">
                  <c:v>493</c:v>
                </c:pt>
                <c:pt idx="1666">
                  <c:v>67</c:v>
                </c:pt>
                <c:pt idx="1667">
                  <c:v>1782</c:v>
                </c:pt>
                <c:pt idx="1668">
                  <c:v>38</c:v>
                </c:pt>
                <c:pt idx="1669">
                  <c:v>124</c:v>
                </c:pt>
                <c:pt idx="1670">
                  <c:v>606</c:v>
                </c:pt>
                <c:pt idx="1671">
                  <c:v>612</c:v>
                </c:pt>
                <c:pt idx="1672">
                  <c:v>137</c:v>
                </c:pt>
                <c:pt idx="1673">
                  <c:v>318</c:v>
                </c:pt>
                <c:pt idx="1674">
                  <c:v>17</c:v>
                </c:pt>
                <c:pt idx="1675">
                  <c:v>1241</c:v>
                </c:pt>
                <c:pt idx="1676">
                  <c:v>2153</c:v>
                </c:pt>
                <c:pt idx="1677">
                  <c:v>131</c:v>
                </c:pt>
                <c:pt idx="1678">
                  <c:v>1044</c:v>
                </c:pt>
                <c:pt idx="1679">
                  <c:v>186</c:v>
                </c:pt>
                <c:pt idx="1680">
                  <c:v>20</c:v>
                </c:pt>
                <c:pt idx="1681">
                  <c:v>55</c:v>
                </c:pt>
                <c:pt idx="1682">
                  <c:v>968</c:v>
                </c:pt>
                <c:pt idx="1683">
                  <c:v>57</c:v>
                </c:pt>
                <c:pt idx="1684">
                  <c:v>18</c:v>
                </c:pt>
                <c:pt idx="1685">
                  <c:v>535</c:v>
                </c:pt>
                <c:pt idx="1686">
                  <c:v>79</c:v>
                </c:pt>
                <c:pt idx="1687">
                  <c:v>1565</c:v>
                </c:pt>
                <c:pt idx="1688">
                  <c:v>1033</c:v>
                </c:pt>
                <c:pt idx="1689">
                  <c:v>40</c:v>
                </c:pt>
                <c:pt idx="1690">
                  <c:v>63</c:v>
                </c:pt>
                <c:pt idx="1691">
                  <c:v>47</c:v>
                </c:pt>
                <c:pt idx="1692">
                  <c:v>1072</c:v>
                </c:pt>
                <c:pt idx="1693">
                  <c:v>1192</c:v>
                </c:pt>
                <c:pt idx="1694">
                  <c:v>103</c:v>
                </c:pt>
                <c:pt idx="1695">
                  <c:v>405</c:v>
                </c:pt>
                <c:pt idx="1696">
                  <c:v>52</c:v>
                </c:pt>
                <c:pt idx="1697">
                  <c:v>1438</c:v>
                </c:pt>
                <c:pt idx="1698">
                  <c:v>62</c:v>
                </c:pt>
                <c:pt idx="1699">
                  <c:v>2231</c:v>
                </c:pt>
                <c:pt idx="1700">
                  <c:v>302</c:v>
                </c:pt>
                <c:pt idx="1701">
                  <c:v>576</c:v>
                </c:pt>
                <c:pt idx="1702">
                  <c:v>573</c:v>
                </c:pt>
                <c:pt idx="1703">
                  <c:v>182</c:v>
                </c:pt>
                <c:pt idx="1704">
                  <c:v>1442</c:v>
                </c:pt>
                <c:pt idx="1705">
                  <c:v>485</c:v>
                </c:pt>
                <c:pt idx="1706">
                  <c:v>43</c:v>
                </c:pt>
                <c:pt idx="1707">
                  <c:v>92</c:v>
                </c:pt>
                <c:pt idx="1708">
                  <c:v>1597</c:v>
                </c:pt>
                <c:pt idx="1709">
                  <c:v>688</c:v>
                </c:pt>
                <c:pt idx="1710">
                  <c:v>233</c:v>
                </c:pt>
                <c:pt idx="1711">
                  <c:v>267</c:v>
                </c:pt>
                <c:pt idx="1712">
                  <c:v>17</c:v>
                </c:pt>
                <c:pt idx="1713">
                  <c:v>186</c:v>
                </c:pt>
                <c:pt idx="1714">
                  <c:v>35</c:v>
                </c:pt>
                <c:pt idx="1715">
                  <c:v>369</c:v>
                </c:pt>
                <c:pt idx="1716">
                  <c:v>198</c:v>
                </c:pt>
                <c:pt idx="1717">
                  <c:v>1367</c:v>
                </c:pt>
                <c:pt idx="1718">
                  <c:v>1820</c:v>
                </c:pt>
                <c:pt idx="1719">
                  <c:v>165</c:v>
                </c:pt>
                <c:pt idx="1720">
                  <c:v>29</c:v>
                </c:pt>
                <c:pt idx="1721">
                  <c:v>1615</c:v>
                </c:pt>
                <c:pt idx="1722">
                  <c:v>30</c:v>
                </c:pt>
                <c:pt idx="1723">
                  <c:v>716</c:v>
                </c:pt>
                <c:pt idx="1724">
                  <c:v>2008</c:v>
                </c:pt>
                <c:pt idx="1725">
                  <c:v>488</c:v>
                </c:pt>
                <c:pt idx="1726">
                  <c:v>97</c:v>
                </c:pt>
                <c:pt idx="1727">
                  <c:v>570</c:v>
                </c:pt>
                <c:pt idx="1728">
                  <c:v>1269</c:v>
                </c:pt>
                <c:pt idx="1729">
                  <c:v>138</c:v>
                </c:pt>
                <c:pt idx="1730">
                  <c:v>825</c:v>
                </c:pt>
                <c:pt idx="1731">
                  <c:v>145</c:v>
                </c:pt>
                <c:pt idx="1732">
                  <c:v>269</c:v>
                </c:pt>
                <c:pt idx="1733">
                  <c:v>156</c:v>
                </c:pt>
                <c:pt idx="1734">
                  <c:v>467</c:v>
                </c:pt>
                <c:pt idx="1735">
                  <c:v>564</c:v>
                </c:pt>
                <c:pt idx="1736">
                  <c:v>2209</c:v>
                </c:pt>
                <c:pt idx="1737">
                  <c:v>46</c:v>
                </c:pt>
                <c:pt idx="1738">
                  <c:v>177</c:v>
                </c:pt>
                <c:pt idx="1739">
                  <c:v>45</c:v>
                </c:pt>
                <c:pt idx="1740">
                  <c:v>1574</c:v>
                </c:pt>
                <c:pt idx="1741">
                  <c:v>76</c:v>
                </c:pt>
                <c:pt idx="1742">
                  <c:v>138</c:v>
                </c:pt>
                <c:pt idx="1743">
                  <c:v>132</c:v>
                </c:pt>
                <c:pt idx="1744">
                  <c:v>187</c:v>
                </c:pt>
                <c:pt idx="1745">
                  <c:v>270</c:v>
                </c:pt>
                <c:pt idx="1746">
                  <c:v>86</c:v>
                </c:pt>
                <c:pt idx="1747">
                  <c:v>41</c:v>
                </c:pt>
                <c:pt idx="1748">
                  <c:v>209</c:v>
                </c:pt>
                <c:pt idx="1749">
                  <c:v>811</c:v>
                </c:pt>
                <c:pt idx="1750">
                  <c:v>29</c:v>
                </c:pt>
                <c:pt idx="1751">
                  <c:v>460</c:v>
                </c:pt>
                <c:pt idx="1752">
                  <c:v>326</c:v>
                </c:pt>
                <c:pt idx="1753">
                  <c:v>163</c:v>
                </c:pt>
                <c:pt idx="1754">
                  <c:v>823</c:v>
                </c:pt>
                <c:pt idx="1755">
                  <c:v>106</c:v>
                </c:pt>
                <c:pt idx="1756">
                  <c:v>2086</c:v>
                </c:pt>
                <c:pt idx="1757">
                  <c:v>76</c:v>
                </c:pt>
                <c:pt idx="1758">
                  <c:v>31</c:v>
                </c:pt>
                <c:pt idx="1759">
                  <c:v>989</c:v>
                </c:pt>
                <c:pt idx="1760">
                  <c:v>805</c:v>
                </c:pt>
                <c:pt idx="1761">
                  <c:v>49</c:v>
                </c:pt>
                <c:pt idx="1762">
                  <c:v>28</c:v>
                </c:pt>
                <c:pt idx="1763">
                  <c:v>787</c:v>
                </c:pt>
                <c:pt idx="1764">
                  <c:v>78</c:v>
                </c:pt>
                <c:pt idx="1765">
                  <c:v>191</c:v>
                </c:pt>
                <c:pt idx="1766">
                  <c:v>258</c:v>
                </c:pt>
                <c:pt idx="1767">
                  <c:v>1048</c:v>
                </c:pt>
                <c:pt idx="1768">
                  <c:v>194</c:v>
                </c:pt>
                <c:pt idx="1769">
                  <c:v>634</c:v>
                </c:pt>
                <c:pt idx="1770">
                  <c:v>711</c:v>
                </c:pt>
                <c:pt idx="1771">
                  <c:v>1440</c:v>
                </c:pt>
                <c:pt idx="1772">
                  <c:v>641</c:v>
                </c:pt>
                <c:pt idx="1773">
                  <c:v>595</c:v>
                </c:pt>
                <c:pt idx="1774">
                  <c:v>745</c:v>
                </c:pt>
                <c:pt idx="1775">
                  <c:v>1216</c:v>
                </c:pt>
                <c:pt idx="1776">
                  <c:v>61</c:v>
                </c:pt>
                <c:pt idx="1777">
                  <c:v>411</c:v>
                </c:pt>
                <c:pt idx="1778">
                  <c:v>109</c:v>
                </c:pt>
                <c:pt idx="1779">
                  <c:v>160</c:v>
                </c:pt>
                <c:pt idx="1780">
                  <c:v>819</c:v>
                </c:pt>
                <c:pt idx="1781">
                  <c:v>10</c:v>
                </c:pt>
                <c:pt idx="1782">
                  <c:v>1672</c:v>
                </c:pt>
                <c:pt idx="1783">
                  <c:v>25</c:v>
                </c:pt>
                <c:pt idx="1784">
                  <c:v>800</c:v>
                </c:pt>
                <c:pt idx="1785">
                  <c:v>429</c:v>
                </c:pt>
                <c:pt idx="1786">
                  <c:v>37</c:v>
                </c:pt>
                <c:pt idx="1787">
                  <c:v>728</c:v>
                </c:pt>
                <c:pt idx="1788">
                  <c:v>369</c:v>
                </c:pt>
                <c:pt idx="1789">
                  <c:v>662</c:v>
                </c:pt>
                <c:pt idx="1790">
                  <c:v>818</c:v>
                </c:pt>
                <c:pt idx="1791">
                  <c:v>65</c:v>
                </c:pt>
                <c:pt idx="1792">
                  <c:v>1526</c:v>
                </c:pt>
                <c:pt idx="1793">
                  <c:v>74</c:v>
                </c:pt>
                <c:pt idx="1794">
                  <c:v>368</c:v>
                </c:pt>
                <c:pt idx="1795">
                  <c:v>1052</c:v>
                </c:pt>
                <c:pt idx="1796">
                  <c:v>926</c:v>
                </c:pt>
                <c:pt idx="1797">
                  <c:v>1175</c:v>
                </c:pt>
                <c:pt idx="1798">
                  <c:v>557</c:v>
                </c:pt>
                <c:pt idx="1799">
                  <c:v>300</c:v>
                </c:pt>
                <c:pt idx="1800">
                  <c:v>1677</c:v>
                </c:pt>
                <c:pt idx="1801">
                  <c:v>1033</c:v>
                </c:pt>
                <c:pt idx="1802">
                  <c:v>75</c:v>
                </c:pt>
                <c:pt idx="1803">
                  <c:v>1680</c:v>
                </c:pt>
                <c:pt idx="1804">
                  <c:v>22</c:v>
                </c:pt>
                <c:pt idx="1805">
                  <c:v>103</c:v>
                </c:pt>
                <c:pt idx="1806">
                  <c:v>2092</c:v>
                </c:pt>
                <c:pt idx="1807">
                  <c:v>966</c:v>
                </c:pt>
                <c:pt idx="1808">
                  <c:v>45</c:v>
                </c:pt>
                <c:pt idx="1809">
                  <c:v>268</c:v>
                </c:pt>
                <c:pt idx="1810">
                  <c:v>58</c:v>
                </c:pt>
                <c:pt idx="1811">
                  <c:v>449</c:v>
                </c:pt>
                <c:pt idx="1812">
                  <c:v>35</c:v>
                </c:pt>
                <c:pt idx="1813">
                  <c:v>37</c:v>
                </c:pt>
                <c:pt idx="1814">
                  <c:v>1370</c:v>
                </c:pt>
                <c:pt idx="1815">
                  <c:v>1071</c:v>
                </c:pt>
                <c:pt idx="1816">
                  <c:v>1382</c:v>
                </c:pt>
                <c:pt idx="1817">
                  <c:v>1901</c:v>
                </c:pt>
                <c:pt idx="1818">
                  <c:v>1191</c:v>
                </c:pt>
                <c:pt idx="1819">
                  <c:v>1151</c:v>
                </c:pt>
                <c:pt idx="1820">
                  <c:v>27</c:v>
                </c:pt>
                <c:pt idx="1821">
                  <c:v>460</c:v>
                </c:pt>
                <c:pt idx="1822">
                  <c:v>17</c:v>
                </c:pt>
                <c:pt idx="1823">
                  <c:v>112</c:v>
                </c:pt>
                <c:pt idx="1824">
                  <c:v>1743</c:v>
                </c:pt>
                <c:pt idx="1825">
                  <c:v>32</c:v>
                </c:pt>
                <c:pt idx="1826">
                  <c:v>119</c:v>
                </c:pt>
                <c:pt idx="1827">
                  <c:v>1313</c:v>
                </c:pt>
                <c:pt idx="1828">
                  <c:v>55</c:v>
                </c:pt>
                <c:pt idx="1829">
                  <c:v>463</c:v>
                </c:pt>
                <c:pt idx="1830">
                  <c:v>1621</c:v>
                </c:pt>
                <c:pt idx="1831">
                  <c:v>21</c:v>
                </c:pt>
                <c:pt idx="1832">
                  <c:v>63</c:v>
                </c:pt>
                <c:pt idx="1833">
                  <c:v>1092</c:v>
                </c:pt>
                <c:pt idx="1834">
                  <c:v>292</c:v>
                </c:pt>
                <c:pt idx="1835">
                  <c:v>264</c:v>
                </c:pt>
                <c:pt idx="1836">
                  <c:v>55</c:v>
                </c:pt>
                <c:pt idx="1837">
                  <c:v>22</c:v>
                </c:pt>
                <c:pt idx="1838">
                  <c:v>34</c:v>
                </c:pt>
                <c:pt idx="1839">
                  <c:v>55</c:v>
                </c:pt>
                <c:pt idx="1840">
                  <c:v>1106</c:v>
                </c:pt>
                <c:pt idx="1841">
                  <c:v>914</c:v>
                </c:pt>
                <c:pt idx="1842">
                  <c:v>641</c:v>
                </c:pt>
                <c:pt idx="1843">
                  <c:v>278</c:v>
                </c:pt>
                <c:pt idx="1844">
                  <c:v>661</c:v>
                </c:pt>
                <c:pt idx="1845">
                  <c:v>52</c:v>
                </c:pt>
                <c:pt idx="1846">
                  <c:v>95</c:v>
                </c:pt>
                <c:pt idx="1847">
                  <c:v>265</c:v>
                </c:pt>
                <c:pt idx="1848">
                  <c:v>54</c:v>
                </c:pt>
                <c:pt idx="1849">
                  <c:v>48</c:v>
                </c:pt>
                <c:pt idx="1850">
                  <c:v>859</c:v>
                </c:pt>
                <c:pt idx="1851">
                  <c:v>263</c:v>
                </c:pt>
                <c:pt idx="1852">
                  <c:v>182</c:v>
                </c:pt>
                <c:pt idx="1853">
                  <c:v>26</c:v>
                </c:pt>
                <c:pt idx="1854">
                  <c:v>1908</c:v>
                </c:pt>
                <c:pt idx="1855">
                  <c:v>137</c:v>
                </c:pt>
                <c:pt idx="1856">
                  <c:v>310</c:v>
                </c:pt>
                <c:pt idx="1857">
                  <c:v>177</c:v>
                </c:pt>
                <c:pt idx="1858">
                  <c:v>121</c:v>
                </c:pt>
                <c:pt idx="1859">
                  <c:v>1103</c:v>
                </c:pt>
                <c:pt idx="1860">
                  <c:v>1319</c:v>
                </c:pt>
                <c:pt idx="1861">
                  <c:v>40</c:v>
                </c:pt>
                <c:pt idx="1862">
                  <c:v>2077</c:v>
                </c:pt>
                <c:pt idx="1863">
                  <c:v>405</c:v>
                </c:pt>
                <c:pt idx="1864">
                  <c:v>174</c:v>
                </c:pt>
                <c:pt idx="1865">
                  <c:v>96</c:v>
                </c:pt>
                <c:pt idx="1866">
                  <c:v>325</c:v>
                </c:pt>
                <c:pt idx="1867">
                  <c:v>71</c:v>
                </c:pt>
                <c:pt idx="1868">
                  <c:v>556</c:v>
                </c:pt>
                <c:pt idx="1869">
                  <c:v>18</c:v>
                </c:pt>
                <c:pt idx="1870">
                  <c:v>843</c:v>
                </c:pt>
                <c:pt idx="1871">
                  <c:v>23</c:v>
                </c:pt>
                <c:pt idx="1872">
                  <c:v>404</c:v>
                </c:pt>
                <c:pt idx="1873">
                  <c:v>20</c:v>
                </c:pt>
                <c:pt idx="1874">
                  <c:v>1711</c:v>
                </c:pt>
                <c:pt idx="1875">
                  <c:v>122</c:v>
                </c:pt>
                <c:pt idx="1876">
                  <c:v>71</c:v>
                </c:pt>
                <c:pt idx="1877">
                  <c:v>1658</c:v>
                </c:pt>
                <c:pt idx="1878">
                  <c:v>1459</c:v>
                </c:pt>
                <c:pt idx="1879">
                  <c:v>43</c:v>
                </c:pt>
                <c:pt idx="1880">
                  <c:v>1772</c:v>
                </c:pt>
                <c:pt idx="1881">
                  <c:v>23</c:v>
                </c:pt>
                <c:pt idx="1882">
                  <c:v>1738</c:v>
                </c:pt>
                <c:pt idx="1883">
                  <c:v>747</c:v>
                </c:pt>
                <c:pt idx="1884">
                  <c:v>72</c:v>
                </c:pt>
                <c:pt idx="1885">
                  <c:v>131</c:v>
                </c:pt>
                <c:pt idx="1886">
                  <c:v>34</c:v>
                </c:pt>
                <c:pt idx="1887">
                  <c:v>296</c:v>
                </c:pt>
                <c:pt idx="1888">
                  <c:v>198</c:v>
                </c:pt>
                <c:pt idx="1889">
                  <c:v>1919</c:v>
                </c:pt>
                <c:pt idx="1890">
                  <c:v>28</c:v>
                </c:pt>
                <c:pt idx="1891">
                  <c:v>174</c:v>
                </c:pt>
                <c:pt idx="1892">
                  <c:v>1159</c:v>
                </c:pt>
                <c:pt idx="1893">
                  <c:v>30</c:v>
                </c:pt>
                <c:pt idx="1894">
                  <c:v>29</c:v>
                </c:pt>
                <c:pt idx="1895">
                  <c:v>518</c:v>
                </c:pt>
                <c:pt idx="1896">
                  <c:v>235</c:v>
                </c:pt>
                <c:pt idx="1897">
                  <c:v>170</c:v>
                </c:pt>
                <c:pt idx="1898">
                  <c:v>1511</c:v>
                </c:pt>
                <c:pt idx="1899">
                  <c:v>34</c:v>
                </c:pt>
                <c:pt idx="1900">
                  <c:v>794</c:v>
                </c:pt>
                <c:pt idx="1901">
                  <c:v>305</c:v>
                </c:pt>
                <c:pt idx="1902">
                  <c:v>86</c:v>
                </c:pt>
                <c:pt idx="1903">
                  <c:v>44</c:v>
                </c:pt>
                <c:pt idx="1904">
                  <c:v>61</c:v>
                </c:pt>
                <c:pt idx="1905">
                  <c:v>64</c:v>
                </c:pt>
                <c:pt idx="1906">
                  <c:v>1540</c:v>
                </c:pt>
                <c:pt idx="1907">
                  <c:v>805</c:v>
                </c:pt>
                <c:pt idx="1908">
                  <c:v>22</c:v>
                </c:pt>
                <c:pt idx="1909">
                  <c:v>684</c:v>
                </c:pt>
                <c:pt idx="1910">
                  <c:v>902</c:v>
                </c:pt>
                <c:pt idx="1911">
                  <c:v>30</c:v>
                </c:pt>
                <c:pt idx="1912">
                  <c:v>86</c:v>
                </c:pt>
                <c:pt idx="1913">
                  <c:v>16</c:v>
                </c:pt>
                <c:pt idx="1914">
                  <c:v>80</c:v>
                </c:pt>
                <c:pt idx="1915">
                  <c:v>1608</c:v>
                </c:pt>
                <c:pt idx="1916">
                  <c:v>28</c:v>
                </c:pt>
                <c:pt idx="1917">
                  <c:v>367</c:v>
                </c:pt>
                <c:pt idx="1918">
                  <c:v>660</c:v>
                </c:pt>
                <c:pt idx="1919">
                  <c:v>1493</c:v>
                </c:pt>
                <c:pt idx="1920">
                  <c:v>757</c:v>
                </c:pt>
                <c:pt idx="1921">
                  <c:v>1366</c:v>
                </c:pt>
                <c:pt idx="1922">
                  <c:v>642</c:v>
                </c:pt>
                <c:pt idx="1923">
                  <c:v>20</c:v>
                </c:pt>
                <c:pt idx="1924">
                  <c:v>60</c:v>
                </c:pt>
                <c:pt idx="1925">
                  <c:v>101</c:v>
                </c:pt>
                <c:pt idx="1926">
                  <c:v>395</c:v>
                </c:pt>
                <c:pt idx="1927">
                  <c:v>992</c:v>
                </c:pt>
                <c:pt idx="1928">
                  <c:v>1429</c:v>
                </c:pt>
                <c:pt idx="1929">
                  <c:v>41</c:v>
                </c:pt>
                <c:pt idx="1930">
                  <c:v>1789</c:v>
                </c:pt>
                <c:pt idx="1931">
                  <c:v>42</c:v>
                </c:pt>
                <c:pt idx="1932">
                  <c:v>46</c:v>
                </c:pt>
                <c:pt idx="1933">
                  <c:v>680</c:v>
                </c:pt>
                <c:pt idx="1934">
                  <c:v>236</c:v>
                </c:pt>
                <c:pt idx="1935">
                  <c:v>9</c:v>
                </c:pt>
                <c:pt idx="1936">
                  <c:v>751</c:v>
                </c:pt>
                <c:pt idx="1937">
                  <c:v>1165</c:v>
                </c:pt>
                <c:pt idx="1938">
                  <c:v>289</c:v>
                </c:pt>
                <c:pt idx="1939">
                  <c:v>135</c:v>
                </c:pt>
                <c:pt idx="1940">
                  <c:v>67</c:v>
                </c:pt>
                <c:pt idx="1941">
                  <c:v>1395</c:v>
                </c:pt>
                <c:pt idx="1942">
                  <c:v>1049</c:v>
                </c:pt>
                <c:pt idx="1943">
                  <c:v>68</c:v>
                </c:pt>
                <c:pt idx="1944">
                  <c:v>507</c:v>
                </c:pt>
                <c:pt idx="1945">
                  <c:v>22</c:v>
                </c:pt>
                <c:pt idx="1946">
                  <c:v>928</c:v>
                </c:pt>
                <c:pt idx="1947">
                  <c:v>45</c:v>
                </c:pt>
                <c:pt idx="1948">
                  <c:v>41</c:v>
                </c:pt>
                <c:pt idx="1949">
                  <c:v>1662</c:v>
                </c:pt>
                <c:pt idx="1950">
                  <c:v>42</c:v>
                </c:pt>
                <c:pt idx="1951">
                  <c:v>317</c:v>
                </c:pt>
                <c:pt idx="1952">
                  <c:v>1038</c:v>
                </c:pt>
                <c:pt idx="1953">
                  <c:v>15</c:v>
                </c:pt>
                <c:pt idx="1954">
                  <c:v>65</c:v>
                </c:pt>
                <c:pt idx="1955">
                  <c:v>436</c:v>
                </c:pt>
                <c:pt idx="1956">
                  <c:v>75</c:v>
                </c:pt>
                <c:pt idx="1957">
                  <c:v>486</c:v>
                </c:pt>
                <c:pt idx="1958">
                  <c:v>1385</c:v>
                </c:pt>
                <c:pt idx="1959">
                  <c:v>240</c:v>
                </c:pt>
                <c:pt idx="1960">
                  <c:v>57</c:v>
                </c:pt>
                <c:pt idx="1961">
                  <c:v>66</c:v>
                </c:pt>
                <c:pt idx="1962">
                  <c:v>22</c:v>
                </c:pt>
                <c:pt idx="1963">
                  <c:v>1401</c:v>
                </c:pt>
                <c:pt idx="1964">
                  <c:v>1835</c:v>
                </c:pt>
                <c:pt idx="1965">
                  <c:v>1679</c:v>
                </c:pt>
                <c:pt idx="1966">
                  <c:v>1853</c:v>
                </c:pt>
                <c:pt idx="1967">
                  <c:v>46</c:v>
                </c:pt>
                <c:pt idx="1968">
                  <c:v>174</c:v>
                </c:pt>
                <c:pt idx="1969">
                  <c:v>1150</c:v>
                </c:pt>
                <c:pt idx="1970">
                  <c:v>1178</c:v>
                </c:pt>
                <c:pt idx="1971">
                  <c:v>1461</c:v>
                </c:pt>
                <c:pt idx="1972">
                  <c:v>43</c:v>
                </c:pt>
                <c:pt idx="1973">
                  <c:v>1188</c:v>
                </c:pt>
                <c:pt idx="1974">
                  <c:v>61</c:v>
                </c:pt>
                <c:pt idx="1975">
                  <c:v>20</c:v>
                </c:pt>
                <c:pt idx="1976">
                  <c:v>1196</c:v>
                </c:pt>
                <c:pt idx="1977">
                  <c:v>322</c:v>
                </c:pt>
                <c:pt idx="1978">
                  <c:v>137</c:v>
                </c:pt>
                <c:pt idx="1979">
                  <c:v>172</c:v>
                </c:pt>
                <c:pt idx="1980">
                  <c:v>507</c:v>
                </c:pt>
                <c:pt idx="1981">
                  <c:v>454</c:v>
                </c:pt>
                <c:pt idx="1982">
                  <c:v>450</c:v>
                </c:pt>
                <c:pt idx="1983">
                  <c:v>274</c:v>
                </c:pt>
                <c:pt idx="1984">
                  <c:v>458</c:v>
                </c:pt>
                <c:pt idx="1985">
                  <c:v>153</c:v>
                </c:pt>
                <c:pt idx="1986">
                  <c:v>96</c:v>
                </c:pt>
                <c:pt idx="1987">
                  <c:v>902</c:v>
                </c:pt>
                <c:pt idx="1988">
                  <c:v>371</c:v>
                </c:pt>
                <c:pt idx="1989">
                  <c:v>48</c:v>
                </c:pt>
                <c:pt idx="1990">
                  <c:v>564</c:v>
                </c:pt>
                <c:pt idx="1991">
                  <c:v>123</c:v>
                </c:pt>
                <c:pt idx="1992">
                  <c:v>44</c:v>
                </c:pt>
                <c:pt idx="1993">
                  <c:v>1080</c:v>
                </c:pt>
                <c:pt idx="1994">
                  <c:v>542</c:v>
                </c:pt>
                <c:pt idx="1995">
                  <c:v>2126</c:v>
                </c:pt>
                <c:pt idx="1996">
                  <c:v>497</c:v>
                </c:pt>
                <c:pt idx="1997">
                  <c:v>152</c:v>
                </c:pt>
                <c:pt idx="1998">
                  <c:v>272</c:v>
                </c:pt>
                <c:pt idx="1999">
                  <c:v>968</c:v>
                </c:pt>
                <c:pt idx="2000">
                  <c:v>654</c:v>
                </c:pt>
                <c:pt idx="2001">
                  <c:v>69</c:v>
                </c:pt>
                <c:pt idx="2002">
                  <c:v>1097</c:v>
                </c:pt>
                <c:pt idx="2003">
                  <c:v>11</c:v>
                </c:pt>
                <c:pt idx="2004">
                  <c:v>252</c:v>
                </c:pt>
                <c:pt idx="2005">
                  <c:v>702</c:v>
                </c:pt>
                <c:pt idx="2006">
                  <c:v>16</c:v>
                </c:pt>
                <c:pt idx="2007">
                  <c:v>1128</c:v>
                </c:pt>
                <c:pt idx="2008">
                  <c:v>1587</c:v>
                </c:pt>
                <c:pt idx="2009">
                  <c:v>1012</c:v>
                </c:pt>
                <c:pt idx="2010">
                  <c:v>1761</c:v>
                </c:pt>
                <c:pt idx="2011">
                  <c:v>1531</c:v>
                </c:pt>
                <c:pt idx="2012">
                  <c:v>66</c:v>
                </c:pt>
                <c:pt idx="2013">
                  <c:v>730</c:v>
                </c:pt>
                <c:pt idx="2014">
                  <c:v>203</c:v>
                </c:pt>
                <c:pt idx="2015">
                  <c:v>594</c:v>
                </c:pt>
                <c:pt idx="2016">
                  <c:v>859</c:v>
                </c:pt>
                <c:pt idx="2017">
                  <c:v>35</c:v>
                </c:pt>
                <c:pt idx="2018">
                  <c:v>49</c:v>
                </c:pt>
                <c:pt idx="2019">
                  <c:v>1120</c:v>
                </c:pt>
                <c:pt idx="2020">
                  <c:v>37</c:v>
                </c:pt>
                <c:pt idx="2021">
                  <c:v>1141</c:v>
                </c:pt>
                <c:pt idx="2022">
                  <c:v>530</c:v>
                </c:pt>
                <c:pt idx="2023">
                  <c:v>69</c:v>
                </c:pt>
                <c:pt idx="2024">
                  <c:v>24</c:v>
                </c:pt>
                <c:pt idx="2025">
                  <c:v>147</c:v>
                </c:pt>
                <c:pt idx="2026">
                  <c:v>1211</c:v>
                </c:pt>
                <c:pt idx="2027">
                  <c:v>603</c:v>
                </c:pt>
                <c:pt idx="2028">
                  <c:v>120</c:v>
                </c:pt>
                <c:pt idx="2029">
                  <c:v>2346</c:v>
                </c:pt>
                <c:pt idx="2030">
                  <c:v>61</c:v>
                </c:pt>
                <c:pt idx="2031">
                  <c:v>312</c:v>
                </c:pt>
                <c:pt idx="2032">
                  <c:v>1536</c:v>
                </c:pt>
                <c:pt idx="2033">
                  <c:v>84</c:v>
                </c:pt>
                <c:pt idx="2034">
                  <c:v>1867</c:v>
                </c:pt>
                <c:pt idx="2035">
                  <c:v>1555</c:v>
                </c:pt>
                <c:pt idx="2036">
                  <c:v>362</c:v>
                </c:pt>
                <c:pt idx="2037">
                  <c:v>185</c:v>
                </c:pt>
                <c:pt idx="2038">
                  <c:v>73</c:v>
                </c:pt>
                <c:pt idx="2039">
                  <c:v>25</c:v>
                </c:pt>
                <c:pt idx="2040">
                  <c:v>587</c:v>
                </c:pt>
                <c:pt idx="2041">
                  <c:v>343</c:v>
                </c:pt>
                <c:pt idx="2042">
                  <c:v>392</c:v>
                </c:pt>
                <c:pt idx="2043">
                  <c:v>1065</c:v>
                </c:pt>
                <c:pt idx="2044">
                  <c:v>1690</c:v>
                </c:pt>
                <c:pt idx="2045">
                  <c:v>64</c:v>
                </c:pt>
                <c:pt idx="2046">
                  <c:v>91</c:v>
                </c:pt>
                <c:pt idx="2047">
                  <c:v>1478</c:v>
                </c:pt>
                <c:pt idx="2048">
                  <c:v>62</c:v>
                </c:pt>
                <c:pt idx="2049">
                  <c:v>1048</c:v>
                </c:pt>
                <c:pt idx="2050">
                  <c:v>31</c:v>
                </c:pt>
                <c:pt idx="2051">
                  <c:v>882</c:v>
                </c:pt>
                <c:pt idx="2052">
                  <c:v>976</c:v>
                </c:pt>
                <c:pt idx="2053">
                  <c:v>1029</c:v>
                </c:pt>
                <c:pt idx="2054">
                  <c:v>47</c:v>
                </c:pt>
                <c:pt idx="2055">
                  <c:v>89</c:v>
                </c:pt>
                <c:pt idx="2056">
                  <c:v>1029</c:v>
                </c:pt>
                <c:pt idx="2057">
                  <c:v>1121</c:v>
                </c:pt>
                <c:pt idx="2058">
                  <c:v>1564</c:v>
                </c:pt>
                <c:pt idx="2059">
                  <c:v>1678</c:v>
                </c:pt>
                <c:pt idx="2060">
                  <c:v>15</c:v>
                </c:pt>
                <c:pt idx="2061">
                  <c:v>358</c:v>
                </c:pt>
                <c:pt idx="2062">
                  <c:v>551</c:v>
                </c:pt>
                <c:pt idx="2063">
                  <c:v>44</c:v>
                </c:pt>
                <c:pt idx="2064">
                  <c:v>48</c:v>
                </c:pt>
                <c:pt idx="2065">
                  <c:v>1968</c:v>
                </c:pt>
                <c:pt idx="2066">
                  <c:v>1139</c:v>
                </c:pt>
                <c:pt idx="2067">
                  <c:v>18</c:v>
                </c:pt>
                <c:pt idx="2068">
                  <c:v>126</c:v>
                </c:pt>
                <c:pt idx="2069">
                  <c:v>526</c:v>
                </c:pt>
                <c:pt idx="2070">
                  <c:v>1722</c:v>
                </c:pt>
                <c:pt idx="2071">
                  <c:v>415</c:v>
                </c:pt>
                <c:pt idx="2072">
                  <c:v>1001</c:v>
                </c:pt>
                <c:pt idx="2073">
                  <c:v>1706</c:v>
                </c:pt>
                <c:pt idx="2074">
                  <c:v>52</c:v>
                </c:pt>
                <c:pt idx="2075">
                  <c:v>1638</c:v>
                </c:pt>
                <c:pt idx="2076">
                  <c:v>1390</c:v>
                </c:pt>
                <c:pt idx="2077">
                  <c:v>1213</c:v>
                </c:pt>
                <c:pt idx="2078">
                  <c:v>18</c:v>
                </c:pt>
                <c:pt idx="2079">
                  <c:v>907</c:v>
                </c:pt>
                <c:pt idx="2080">
                  <c:v>747</c:v>
                </c:pt>
                <c:pt idx="2081">
                  <c:v>63</c:v>
                </c:pt>
                <c:pt idx="2082">
                  <c:v>15</c:v>
                </c:pt>
                <c:pt idx="2083">
                  <c:v>1382</c:v>
                </c:pt>
                <c:pt idx="2084">
                  <c:v>1798</c:v>
                </c:pt>
                <c:pt idx="2085">
                  <c:v>32</c:v>
                </c:pt>
                <c:pt idx="2086">
                  <c:v>1315</c:v>
                </c:pt>
                <c:pt idx="2087">
                  <c:v>976</c:v>
                </c:pt>
                <c:pt idx="2088">
                  <c:v>29</c:v>
                </c:pt>
                <c:pt idx="2089">
                  <c:v>874</c:v>
                </c:pt>
                <c:pt idx="2090">
                  <c:v>25</c:v>
                </c:pt>
                <c:pt idx="2091">
                  <c:v>636</c:v>
                </c:pt>
                <c:pt idx="2092">
                  <c:v>46</c:v>
                </c:pt>
                <c:pt idx="2093">
                  <c:v>1131</c:v>
                </c:pt>
                <c:pt idx="2094">
                  <c:v>995</c:v>
                </c:pt>
                <c:pt idx="2095">
                  <c:v>316</c:v>
                </c:pt>
                <c:pt idx="2096">
                  <c:v>568</c:v>
                </c:pt>
                <c:pt idx="2097">
                  <c:v>1277</c:v>
                </c:pt>
                <c:pt idx="2098">
                  <c:v>1274</c:v>
                </c:pt>
                <c:pt idx="2099">
                  <c:v>1120</c:v>
                </c:pt>
                <c:pt idx="2100">
                  <c:v>87</c:v>
                </c:pt>
                <c:pt idx="2101">
                  <c:v>606</c:v>
                </c:pt>
                <c:pt idx="2102">
                  <c:v>606</c:v>
                </c:pt>
                <c:pt idx="2103">
                  <c:v>320</c:v>
                </c:pt>
                <c:pt idx="2104">
                  <c:v>17</c:v>
                </c:pt>
                <c:pt idx="2105">
                  <c:v>25</c:v>
                </c:pt>
                <c:pt idx="2106">
                  <c:v>311</c:v>
                </c:pt>
                <c:pt idx="2107">
                  <c:v>1383</c:v>
                </c:pt>
                <c:pt idx="2108">
                  <c:v>172</c:v>
                </c:pt>
                <c:pt idx="2109">
                  <c:v>299</c:v>
                </c:pt>
                <c:pt idx="2110">
                  <c:v>131</c:v>
                </c:pt>
                <c:pt idx="2111">
                  <c:v>46</c:v>
                </c:pt>
                <c:pt idx="2112">
                  <c:v>900</c:v>
                </c:pt>
                <c:pt idx="2113">
                  <c:v>62</c:v>
                </c:pt>
                <c:pt idx="2114">
                  <c:v>393</c:v>
                </c:pt>
                <c:pt idx="2115">
                  <c:v>605</c:v>
                </c:pt>
                <c:pt idx="2116">
                  <c:v>133</c:v>
                </c:pt>
                <c:pt idx="2117">
                  <c:v>1658</c:v>
                </c:pt>
                <c:pt idx="2118">
                  <c:v>210</c:v>
                </c:pt>
                <c:pt idx="2119">
                  <c:v>162</c:v>
                </c:pt>
                <c:pt idx="2120">
                  <c:v>1443</c:v>
                </c:pt>
                <c:pt idx="2121">
                  <c:v>20</c:v>
                </c:pt>
                <c:pt idx="2122">
                  <c:v>544</c:v>
                </c:pt>
                <c:pt idx="2123">
                  <c:v>401</c:v>
                </c:pt>
                <c:pt idx="2124">
                  <c:v>41</c:v>
                </c:pt>
                <c:pt idx="2125">
                  <c:v>68</c:v>
                </c:pt>
                <c:pt idx="2126">
                  <c:v>637</c:v>
                </c:pt>
                <c:pt idx="2127">
                  <c:v>199</c:v>
                </c:pt>
                <c:pt idx="2128">
                  <c:v>66</c:v>
                </c:pt>
                <c:pt idx="2129">
                  <c:v>1808</c:v>
                </c:pt>
                <c:pt idx="2130">
                  <c:v>1149</c:v>
                </c:pt>
                <c:pt idx="2131">
                  <c:v>1616</c:v>
                </c:pt>
                <c:pt idx="2132">
                  <c:v>758</c:v>
                </c:pt>
                <c:pt idx="2133">
                  <c:v>313</c:v>
                </c:pt>
                <c:pt idx="2134">
                  <c:v>1008</c:v>
                </c:pt>
                <c:pt idx="2135">
                  <c:v>434</c:v>
                </c:pt>
                <c:pt idx="2136">
                  <c:v>1229</c:v>
                </c:pt>
                <c:pt idx="2137">
                  <c:v>15</c:v>
                </c:pt>
                <c:pt idx="2138">
                  <c:v>1627</c:v>
                </c:pt>
                <c:pt idx="2139">
                  <c:v>17</c:v>
                </c:pt>
                <c:pt idx="2140">
                  <c:v>102</c:v>
                </c:pt>
                <c:pt idx="2141">
                  <c:v>22</c:v>
                </c:pt>
                <c:pt idx="2142">
                  <c:v>240</c:v>
                </c:pt>
                <c:pt idx="2143">
                  <c:v>15</c:v>
                </c:pt>
                <c:pt idx="2144">
                  <c:v>1034</c:v>
                </c:pt>
                <c:pt idx="2145">
                  <c:v>1674</c:v>
                </c:pt>
                <c:pt idx="2146">
                  <c:v>159</c:v>
                </c:pt>
                <c:pt idx="2147">
                  <c:v>106</c:v>
                </c:pt>
                <c:pt idx="2148">
                  <c:v>1234</c:v>
                </c:pt>
                <c:pt idx="2149">
                  <c:v>33</c:v>
                </c:pt>
                <c:pt idx="2150">
                  <c:v>1574</c:v>
                </c:pt>
                <c:pt idx="2151">
                  <c:v>664</c:v>
                </c:pt>
                <c:pt idx="2152">
                  <c:v>725</c:v>
                </c:pt>
                <c:pt idx="2153">
                  <c:v>1536</c:v>
                </c:pt>
                <c:pt idx="2154">
                  <c:v>860</c:v>
                </c:pt>
                <c:pt idx="2155">
                  <c:v>43</c:v>
                </c:pt>
                <c:pt idx="2156">
                  <c:v>19</c:v>
                </c:pt>
                <c:pt idx="2157">
                  <c:v>963</c:v>
                </c:pt>
                <c:pt idx="2158">
                  <c:v>129</c:v>
                </c:pt>
                <c:pt idx="2159">
                  <c:v>1338</c:v>
                </c:pt>
                <c:pt idx="2160">
                  <c:v>253</c:v>
                </c:pt>
                <c:pt idx="2161">
                  <c:v>590</c:v>
                </c:pt>
                <c:pt idx="2162">
                  <c:v>68</c:v>
                </c:pt>
                <c:pt idx="2163">
                  <c:v>691</c:v>
                </c:pt>
                <c:pt idx="2164">
                  <c:v>361</c:v>
                </c:pt>
                <c:pt idx="2165">
                  <c:v>77</c:v>
                </c:pt>
                <c:pt idx="2166">
                  <c:v>515</c:v>
                </c:pt>
                <c:pt idx="2167">
                  <c:v>69</c:v>
                </c:pt>
                <c:pt idx="2168">
                  <c:v>65</c:v>
                </c:pt>
                <c:pt idx="2169">
                  <c:v>187</c:v>
                </c:pt>
                <c:pt idx="2170">
                  <c:v>726</c:v>
                </c:pt>
                <c:pt idx="2171">
                  <c:v>542</c:v>
                </c:pt>
                <c:pt idx="2172">
                  <c:v>733</c:v>
                </c:pt>
                <c:pt idx="2173">
                  <c:v>312</c:v>
                </c:pt>
                <c:pt idx="2174">
                  <c:v>184</c:v>
                </c:pt>
                <c:pt idx="2175">
                  <c:v>94</c:v>
                </c:pt>
                <c:pt idx="2176">
                  <c:v>1182</c:v>
                </c:pt>
                <c:pt idx="2177">
                  <c:v>792</c:v>
                </c:pt>
                <c:pt idx="2178">
                  <c:v>1016</c:v>
                </c:pt>
                <c:pt idx="2179">
                  <c:v>12</c:v>
                </c:pt>
                <c:pt idx="2180">
                  <c:v>81</c:v>
                </c:pt>
                <c:pt idx="2181">
                  <c:v>615</c:v>
                </c:pt>
                <c:pt idx="2182">
                  <c:v>80</c:v>
                </c:pt>
                <c:pt idx="2183">
                  <c:v>96</c:v>
                </c:pt>
                <c:pt idx="2184">
                  <c:v>100</c:v>
                </c:pt>
                <c:pt idx="2185">
                  <c:v>114</c:v>
                </c:pt>
                <c:pt idx="2186">
                  <c:v>1910</c:v>
                </c:pt>
                <c:pt idx="2187">
                  <c:v>264</c:v>
                </c:pt>
                <c:pt idx="2188">
                  <c:v>1307</c:v>
                </c:pt>
                <c:pt idx="2189">
                  <c:v>1631</c:v>
                </c:pt>
                <c:pt idx="2190">
                  <c:v>1198</c:v>
                </c:pt>
                <c:pt idx="2191">
                  <c:v>414</c:v>
                </c:pt>
                <c:pt idx="2192">
                  <c:v>269</c:v>
                </c:pt>
                <c:pt idx="2193">
                  <c:v>795</c:v>
                </c:pt>
                <c:pt idx="2194">
                  <c:v>112</c:v>
                </c:pt>
                <c:pt idx="2195">
                  <c:v>1334</c:v>
                </c:pt>
                <c:pt idx="2196">
                  <c:v>443</c:v>
                </c:pt>
                <c:pt idx="2197">
                  <c:v>1173</c:v>
                </c:pt>
                <c:pt idx="2198">
                  <c:v>660</c:v>
                </c:pt>
                <c:pt idx="2199">
                  <c:v>1049</c:v>
                </c:pt>
                <c:pt idx="2200">
                  <c:v>2114</c:v>
                </c:pt>
                <c:pt idx="2201">
                  <c:v>78</c:v>
                </c:pt>
                <c:pt idx="2202">
                  <c:v>414</c:v>
                </c:pt>
                <c:pt idx="2203">
                  <c:v>587</c:v>
                </c:pt>
                <c:pt idx="2204">
                  <c:v>19</c:v>
                </c:pt>
                <c:pt idx="2205">
                  <c:v>1020</c:v>
                </c:pt>
                <c:pt idx="2206">
                  <c:v>215</c:v>
                </c:pt>
                <c:pt idx="2207">
                  <c:v>33</c:v>
                </c:pt>
                <c:pt idx="2208">
                  <c:v>1193</c:v>
                </c:pt>
                <c:pt idx="2209">
                  <c:v>1091</c:v>
                </c:pt>
                <c:pt idx="2210">
                  <c:v>1043</c:v>
                </c:pt>
                <c:pt idx="2211">
                  <c:v>255</c:v>
                </c:pt>
                <c:pt idx="2212">
                  <c:v>1013</c:v>
                </c:pt>
                <c:pt idx="2213">
                  <c:v>122</c:v>
                </c:pt>
                <c:pt idx="2214">
                  <c:v>54</c:v>
                </c:pt>
                <c:pt idx="2215">
                  <c:v>92</c:v>
                </c:pt>
                <c:pt idx="2216">
                  <c:v>216</c:v>
                </c:pt>
                <c:pt idx="2217">
                  <c:v>1167</c:v>
                </c:pt>
                <c:pt idx="2218">
                  <c:v>9</c:v>
                </c:pt>
                <c:pt idx="2219">
                  <c:v>576</c:v>
                </c:pt>
                <c:pt idx="2220">
                  <c:v>1600</c:v>
                </c:pt>
                <c:pt idx="2221">
                  <c:v>1009</c:v>
                </c:pt>
                <c:pt idx="2222">
                  <c:v>877</c:v>
                </c:pt>
                <c:pt idx="2223">
                  <c:v>1105</c:v>
                </c:pt>
                <c:pt idx="2224">
                  <c:v>134</c:v>
                </c:pt>
                <c:pt idx="2225">
                  <c:v>769</c:v>
                </c:pt>
                <c:pt idx="2226">
                  <c:v>14</c:v>
                </c:pt>
                <c:pt idx="2227">
                  <c:v>424</c:v>
                </c:pt>
                <c:pt idx="2228">
                  <c:v>447</c:v>
                </c:pt>
                <c:pt idx="2229">
                  <c:v>162</c:v>
                </c:pt>
                <c:pt idx="2230">
                  <c:v>506</c:v>
                </c:pt>
                <c:pt idx="2231">
                  <c:v>46</c:v>
                </c:pt>
                <c:pt idx="2232">
                  <c:v>490</c:v>
                </c:pt>
                <c:pt idx="2233">
                  <c:v>70</c:v>
                </c:pt>
                <c:pt idx="2234">
                  <c:v>734</c:v>
                </c:pt>
                <c:pt idx="2235">
                  <c:v>724</c:v>
                </c:pt>
                <c:pt idx="2236">
                  <c:v>54</c:v>
                </c:pt>
                <c:pt idx="2237">
                  <c:v>860</c:v>
                </c:pt>
                <c:pt idx="2238">
                  <c:v>730</c:v>
                </c:pt>
                <c:pt idx="2239">
                  <c:v>1040</c:v>
                </c:pt>
              </c:numCache>
            </c:numRef>
          </c:xVal>
          <c:yVal>
            <c:numRef>
              <c:f>'RFM Analyis'!$D$2:$D$2241</c:f>
              <c:numCache>
                <c:formatCode>General</c:formatCode>
                <c:ptCount val="2240"/>
                <c:pt idx="0">
                  <c:v>17</c:v>
                </c:pt>
                <c:pt idx="1">
                  <c:v>18</c:v>
                </c:pt>
                <c:pt idx="2">
                  <c:v>27</c:v>
                </c:pt>
                <c:pt idx="3">
                  <c:v>10</c:v>
                </c:pt>
                <c:pt idx="4">
                  <c:v>11</c:v>
                </c:pt>
                <c:pt idx="5">
                  <c:v>4</c:v>
                </c:pt>
                <c:pt idx="6">
                  <c:v>12</c:v>
                </c:pt>
                <c:pt idx="7">
                  <c:v>11</c:v>
                </c:pt>
                <c:pt idx="8">
                  <c:v>5</c:v>
                </c:pt>
                <c:pt idx="9">
                  <c:v>16</c:v>
                </c:pt>
                <c:pt idx="10">
                  <c:v>22</c:v>
                </c:pt>
                <c:pt idx="11">
                  <c:v>25</c:v>
                </c:pt>
                <c:pt idx="12">
                  <c:v>8</c:v>
                </c:pt>
                <c:pt idx="13">
                  <c:v>4</c:v>
                </c:pt>
                <c:pt idx="14">
                  <c:v>5</c:v>
                </c:pt>
                <c:pt idx="15">
                  <c:v>24</c:v>
                </c:pt>
                <c:pt idx="16">
                  <c:v>7</c:v>
                </c:pt>
                <c:pt idx="17">
                  <c:v>29</c:v>
                </c:pt>
                <c:pt idx="18">
                  <c:v>17</c:v>
                </c:pt>
                <c:pt idx="19">
                  <c:v>26</c:v>
                </c:pt>
                <c:pt idx="20">
                  <c:v>20</c:v>
                </c:pt>
                <c:pt idx="21">
                  <c:v>24</c:v>
                </c:pt>
                <c:pt idx="22">
                  <c:v>7</c:v>
                </c:pt>
                <c:pt idx="23">
                  <c:v>22</c:v>
                </c:pt>
                <c:pt idx="24">
                  <c:v>4</c:v>
                </c:pt>
                <c:pt idx="25">
                  <c:v>24</c:v>
                </c:pt>
                <c:pt idx="26">
                  <c:v>12</c:v>
                </c:pt>
                <c:pt idx="27">
                  <c:v>15</c:v>
                </c:pt>
                <c:pt idx="28">
                  <c:v>27</c:v>
                </c:pt>
                <c:pt idx="29">
                  <c:v>21</c:v>
                </c:pt>
                <c:pt idx="30">
                  <c:v>25</c:v>
                </c:pt>
                <c:pt idx="31">
                  <c:v>17</c:v>
                </c:pt>
                <c:pt idx="32">
                  <c:v>4</c:v>
                </c:pt>
                <c:pt idx="33">
                  <c:v>20</c:v>
                </c:pt>
                <c:pt idx="34">
                  <c:v>16</c:v>
                </c:pt>
                <c:pt idx="35">
                  <c:v>5</c:v>
                </c:pt>
                <c:pt idx="36">
                  <c:v>18</c:v>
                </c:pt>
                <c:pt idx="37">
                  <c:v>22</c:v>
                </c:pt>
                <c:pt idx="38">
                  <c:v>20</c:v>
                </c:pt>
                <c:pt idx="39">
                  <c:v>12</c:v>
                </c:pt>
                <c:pt idx="40">
                  <c:v>31</c:v>
                </c:pt>
                <c:pt idx="41">
                  <c:v>7</c:v>
                </c:pt>
                <c:pt idx="42">
                  <c:v>5</c:v>
                </c:pt>
                <c:pt idx="43">
                  <c:v>20</c:v>
                </c:pt>
                <c:pt idx="44">
                  <c:v>16</c:v>
                </c:pt>
                <c:pt idx="45">
                  <c:v>21</c:v>
                </c:pt>
                <c:pt idx="46">
                  <c:v>5</c:v>
                </c:pt>
                <c:pt idx="47">
                  <c:v>23</c:v>
                </c:pt>
                <c:pt idx="48">
                  <c:v>20</c:v>
                </c:pt>
                <c:pt idx="49">
                  <c:v>20</c:v>
                </c:pt>
                <c:pt idx="50">
                  <c:v>19</c:v>
                </c:pt>
                <c:pt idx="51">
                  <c:v>5</c:v>
                </c:pt>
                <c:pt idx="52">
                  <c:v>4</c:v>
                </c:pt>
                <c:pt idx="53">
                  <c:v>7</c:v>
                </c:pt>
                <c:pt idx="54">
                  <c:v>5</c:v>
                </c:pt>
                <c:pt idx="55">
                  <c:v>15</c:v>
                </c:pt>
                <c:pt idx="56">
                  <c:v>7</c:v>
                </c:pt>
                <c:pt idx="57">
                  <c:v>21</c:v>
                </c:pt>
                <c:pt idx="58">
                  <c:v>4</c:v>
                </c:pt>
                <c:pt idx="59">
                  <c:v>8</c:v>
                </c:pt>
                <c:pt idx="60">
                  <c:v>15</c:v>
                </c:pt>
                <c:pt idx="61">
                  <c:v>4</c:v>
                </c:pt>
                <c:pt idx="62">
                  <c:v>6</c:v>
                </c:pt>
                <c:pt idx="63">
                  <c:v>15</c:v>
                </c:pt>
                <c:pt idx="64">
                  <c:v>11</c:v>
                </c:pt>
                <c:pt idx="65">
                  <c:v>6</c:v>
                </c:pt>
                <c:pt idx="66">
                  <c:v>8</c:v>
                </c:pt>
                <c:pt idx="67">
                  <c:v>5</c:v>
                </c:pt>
                <c:pt idx="68">
                  <c:v>19</c:v>
                </c:pt>
                <c:pt idx="69">
                  <c:v>24</c:v>
                </c:pt>
                <c:pt idx="70">
                  <c:v>12</c:v>
                </c:pt>
                <c:pt idx="71">
                  <c:v>25</c:v>
                </c:pt>
                <c:pt idx="72">
                  <c:v>6</c:v>
                </c:pt>
                <c:pt idx="73">
                  <c:v>5</c:v>
                </c:pt>
                <c:pt idx="74">
                  <c:v>19</c:v>
                </c:pt>
                <c:pt idx="75">
                  <c:v>26</c:v>
                </c:pt>
                <c:pt idx="76">
                  <c:v>25</c:v>
                </c:pt>
                <c:pt idx="77">
                  <c:v>16</c:v>
                </c:pt>
                <c:pt idx="78">
                  <c:v>25</c:v>
                </c:pt>
                <c:pt idx="79">
                  <c:v>22</c:v>
                </c:pt>
                <c:pt idx="80">
                  <c:v>13</c:v>
                </c:pt>
                <c:pt idx="81">
                  <c:v>11</c:v>
                </c:pt>
                <c:pt idx="82">
                  <c:v>18</c:v>
                </c:pt>
                <c:pt idx="83">
                  <c:v>10</c:v>
                </c:pt>
                <c:pt idx="84">
                  <c:v>19</c:v>
                </c:pt>
                <c:pt idx="85">
                  <c:v>5</c:v>
                </c:pt>
                <c:pt idx="86">
                  <c:v>9</c:v>
                </c:pt>
                <c:pt idx="87">
                  <c:v>5</c:v>
                </c:pt>
                <c:pt idx="88">
                  <c:v>4</c:v>
                </c:pt>
                <c:pt idx="89">
                  <c:v>15</c:v>
                </c:pt>
                <c:pt idx="90">
                  <c:v>21</c:v>
                </c:pt>
                <c:pt idx="91">
                  <c:v>7</c:v>
                </c:pt>
                <c:pt idx="92">
                  <c:v>4</c:v>
                </c:pt>
                <c:pt idx="93">
                  <c:v>21</c:v>
                </c:pt>
                <c:pt idx="94">
                  <c:v>5</c:v>
                </c:pt>
                <c:pt idx="95">
                  <c:v>18</c:v>
                </c:pt>
                <c:pt idx="96">
                  <c:v>10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9</c:v>
                </c:pt>
                <c:pt idx="101">
                  <c:v>19</c:v>
                </c:pt>
                <c:pt idx="102">
                  <c:v>23</c:v>
                </c:pt>
                <c:pt idx="103">
                  <c:v>10</c:v>
                </c:pt>
                <c:pt idx="104">
                  <c:v>18</c:v>
                </c:pt>
                <c:pt idx="105">
                  <c:v>14</c:v>
                </c:pt>
                <c:pt idx="106">
                  <c:v>5</c:v>
                </c:pt>
                <c:pt idx="107">
                  <c:v>20</c:v>
                </c:pt>
                <c:pt idx="108">
                  <c:v>17</c:v>
                </c:pt>
                <c:pt idx="109">
                  <c:v>18</c:v>
                </c:pt>
                <c:pt idx="110">
                  <c:v>13</c:v>
                </c:pt>
                <c:pt idx="111">
                  <c:v>4</c:v>
                </c:pt>
                <c:pt idx="112">
                  <c:v>7</c:v>
                </c:pt>
                <c:pt idx="113">
                  <c:v>18</c:v>
                </c:pt>
                <c:pt idx="114">
                  <c:v>8</c:v>
                </c:pt>
                <c:pt idx="115">
                  <c:v>20</c:v>
                </c:pt>
                <c:pt idx="116">
                  <c:v>14</c:v>
                </c:pt>
                <c:pt idx="117">
                  <c:v>11</c:v>
                </c:pt>
                <c:pt idx="118">
                  <c:v>7</c:v>
                </c:pt>
                <c:pt idx="119">
                  <c:v>23</c:v>
                </c:pt>
                <c:pt idx="120">
                  <c:v>11</c:v>
                </c:pt>
                <c:pt idx="121">
                  <c:v>10</c:v>
                </c:pt>
                <c:pt idx="122">
                  <c:v>17</c:v>
                </c:pt>
                <c:pt idx="123">
                  <c:v>23</c:v>
                </c:pt>
                <c:pt idx="124">
                  <c:v>14</c:v>
                </c:pt>
                <c:pt idx="125">
                  <c:v>4</c:v>
                </c:pt>
                <c:pt idx="126">
                  <c:v>8</c:v>
                </c:pt>
                <c:pt idx="127">
                  <c:v>9</c:v>
                </c:pt>
                <c:pt idx="128">
                  <c:v>15</c:v>
                </c:pt>
                <c:pt idx="129">
                  <c:v>15</c:v>
                </c:pt>
                <c:pt idx="130">
                  <c:v>8</c:v>
                </c:pt>
                <c:pt idx="131">
                  <c:v>12</c:v>
                </c:pt>
                <c:pt idx="132">
                  <c:v>27</c:v>
                </c:pt>
                <c:pt idx="133">
                  <c:v>12</c:v>
                </c:pt>
                <c:pt idx="134">
                  <c:v>22</c:v>
                </c:pt>
                <c:pt idx="135">
                  <c:v>4</c:v>
                </c:pt>
                <c:pt idx="136">
                  <c:v>16</c:v>
                </c:pt>
                <c:pt idx="137">
                  <c:v>8</c:v>
                </c:pt>
                <c:pt idx="138">
                  <c:v>9</c:v>
                </c:pt>
                <c:pt idx="139">
                  <c:v>24</c:v>
                </c:pt>
                <c:pt idx="140">
                  <c:v>5</c:v>
                </c:pt>
                <c:pt idx="141">
                  <c:v>14</c:v>
                </c:pt>
                <c:pt idx="142">
                  <c:v>17</c:v>
                </c:pt>
                <c:pt idx="143">
                  <c:v>5</c:v>
                </c:pt>
                <c:pt idx="144">
                  <c:v>24</c:v>
                </c:pt>
                <c:pt idx="145">
                  <c:v>18</c:v>
                </c:pt>
                <c:pt idx="146">
                  <c:v>21</c:v>
                </c:pt>
                <c:pt idx="147">
                  <c:v>21</c:v>
                </c:pt>
                <c:pt idx="148">
                  <c:v>24</c:v>
                </c:pt>
                <c:pt idx="149">
                  <c:v>23</c:v>
                </c:pt>
                <c:pt idx="150">
                  <c:v>11</c:v>
                </c:pt>
                <c:pt idx="151">
                  <c:v>6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11</c:v>
                </c:pt>
                <c:pt idx="156">
                  <c:v>8</c:v>
                </c:pt>
                <c:pt idx="157">
                  <c:v>18</c:v>
                </c:pt>
                <c:pt idx="158">
                  <c:v>5</c:v>
                </c:pt>
                <c:pt idx="159">
                  <c:v>9</c:v>
                </c:pt>
                <c:pt idx="160">
                  <c:v>15</c:v>
                </c:pt>
                <c:pt idx="161">
                  <c:v>8</c:v>
                </c:pt>
                <c:pt idx="162">
                  <c:v>5</c:v>
                </c:pt>
                <c:pt idx="163">
                  <c:v>14</c:v>
                </c:pt>
                <c:pt idx="164">
                  <c:v>10</c:v>
                </c:pt>
                <c:pt idx="165">
                  <c:v>5</c:v>
                </c:pt>
                <c:pt idx="166">
                  <c:v>20</c:v>
                </c:pt>
                <c:pt idx="167">
                  <c:v>19</c:v>
                </c:pt>
                <c:pt idx="168">
                  <c:v>19</c:v>
                </c:pt>
                <c:pt idx="169">
                  <c:v>17</c:v>
                </c:pt>
                <c:pt idx="170">
                  <c:v>11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21</c:v>
                </c:pt>
                <c:pt idx="175">
                  <c:v>19</c:v>
                </c:pt>
                <c:pt idx="176">
                  <c:v>20</c:v>
                </c:pt>
                <c:pt idx="177">
                  <c:v>25</c:v>
                </c:pt>
                <c:pt idx="178">
                  <c:v>7</c:v>
                </c:pt>
                <c:pt idx="179">
                  <c:v>26</c:v>
                </c:pt>
                <c:pt idx="180">
                  <c:v>4</c:v>
                </c:pt>
                <c:pt idx="181">
                  <c:v>5</c:v>
                </c:pt>
                <c:pt idx="182">
                  <c:v>8</c:v>
                </c:pt>
                <c:pt idx="183">
                  <c:v>28</c:v>
                </c:pt>
                <c:pt idx="184">
                  <c:v>17</c:v>
                </c:pt>
                <c:pt idx="185">
                  <c:v>11</c:v>
                </c:pt>
                <c:pt idx="186">
                  <c:v>19</c:v>
                </c:pt>
                <c:pt idx="187">
                  <c:v>5</c:v>
                </c:pt>
                <c:pt idx="188">
                  <c:v>26</c:v>
                </c:pt>
                <c:pt idx="189">
                  <c:v>4</c:v>
                </c:pt>
                <c:pt idx="190">
                  <c:v>22</c:v>
                </c:pt>
                <c:pt idx="191">
                  <c:v>8</c:v>
                </c:pt>
                <c:pt idx="192">
                  <c:v>17</c:v>
                </c:pt>
                <c:pt idx="193">
                  <c:v>25</c:v>
                </c:pt>
                <c:pt idx="194">
                  <c:v>5</c:v>
                </c:pt>
                <c:pt idx="195">
                  <c:v>22</c:v>
                </c:pt>
                <c:pt idx="196">
                  <c:v>6</c:v>
                </c:pt>
                <c:pt idx="197">
                  <c:v>16</c:v>
                </c:pt>
                <c:pt idx="198">
                  <c:v>11</c:v>
                </c:pt>
                <c:pt idx="199">
                  <c:v>16</c:v>
                </c:pt>
                <c:pt idx="200">
                  <c:v>9</c:v>
                </c:pt>
                <c:pt idx="201">
                  <c:v>4</c:v>
                </c:pt>
                <c:pt idx="202">
                  <c:v>17</c:v>
                </c:pt>
                <c:pt idx="203">
                  <c:v>21</c:v>
                </c:pt>
                <c:pt idx="204">
                  <c:v>15</c:v>
                </c:pt>
                <c:pt idx="205">
                  <c:v>26</c:v>
                </c:pt>
                <c:pt idx="206">
                  <c:v>5</c:v>
                </c:pt>
                <c:pt idx="207">
                  <c:v>7</c:v>
                </c:pt>
                <c:pt idx="208">
                  <c:v>7</c:v>
                </c:pt>
                <c:pt idx="209">
                  <c:v>19</c:v>
                </c:pt>
                <c:pt idx="210">
                  <c:v>4</c:v>
                </c:pt>
                <c:pt idx="211">
                  <c:v>7</c:v>
                </c:pt>
                <c:pt idx="212">
                  <c:v>6</c:v>
                </c:pt>
                <c:pt idx="213">
                  <c:v>25</c:v>
                </c:pt>
                <c:pt idx="214">
                  <c:v>7</c:v>
                </c:pt>
                <c:pt idx="215">
                  <c:v>25</c:v>
                </c:pt>
                <c:pt idx="216">
                  <c:v>16</c:v>
                </c:pt>
                <c:pt idx="217">
                  <c:v>5</c:v>
                </c:pt>
                <c:pt idx="218">
                  <c:v>11</c:v>
                </c:pt>
                <c:pt idx="219">
                  <c:v>14</c:v>
                </c:pt>
                <c:pt idx="220">
                  <c:v>27</c:v>
                </c:pt>
                <c:pt idx="221">
                  <c:v>6</c:v>
                </c:pt>
                <c:pt idx="222">
                  <c:v>6</c:v>
                </c:pt>
                <c:pt idx="223">
                  <c:v>18</c:v>
                </c:pt>
                <c:pt idx="224">
                  <c:v>22</c:v>
                </c:pt>
                <c:pt idx="225">
                  <c:v>7</c:v>
                </c:pt>
                <c:pt idx="226">
                  <c:v>15</c:v>
                </c:pt>
                <c:pt idx="227">
                  <c:v>5</c:v>
                </c:pt>
                <c:pt idx="228">
                  <c:v>25</c:v>
                </c:pt>
                <c:pt idx="229">
                  <c:v>17</c:v>
                </c:pt>
                <c:pt idx="230">
                  <c:v>19</c:v>
                </c:pt>
                <c:pt idx="231">
                  <c:v>10</c:v>
                </c:pt>
                <c:pt idx="232">
                  <c:v>18</c:v>
                </c:pt>
                <c:pt idx="233">
                  <c:v>20</c:v>
                </c:pt>
                <c:pt idx="234">
                  <c:v>17</c:v>
                </c:pt>
                <c:pt idx="235">
                  <c:v>20</c:v>
                </c:pt>
                <c:pt idx="236">
                  <c:v>32</c:v>
                </c:pt>
                <c:pt idx="237">
                  <c:v>16</c:v>
                </c:pt>
                <c:pt idx="238">
                  <c:v>16</c:v>
                </c:pt>
                <c:pt idx="239">
                  <c:v>20</c:v>
                </c:pt>
                <c:pt idx="240">
                  <c:v>4</c:v>
                </c:pt>
                <c:pt idx="241">
                  <c:v>6</c:v>
                </c:pt>
                <c:pt idx="242">
                  <c:v>20</c:v>
                </c:pt>
                <c:pt idx="243">
                  <c:v>25</c:v>
                </c:pt>
                <c:pt idx="244">
                  <c:v>17</c:v>
                </c:pt>
                <c:pt idx="245">
                  <c:v>16</c:v>
                </c:pt>
                <c:pt idx="246">
                  <c:v>19</c:v>
                </c:pt>
                <c:pt idx="247">
                  <c:v>14</c:v>
                </c:pt>
                <c:pt idx="248">
                  <c:v>14</c:v>
                </c:pt>
                <c:pt idx="249">
                  <c:v>22</c:v>
                </c:pt>
                <c:pt idx="250">
                  <c:v>9</c:v>
                </c:pt>
                <c:pt idx="251">
                  <c:v>26</c:v>
                </c:pt>
                <c:pt idx="252">
                  <c:v>16</c:v>
                </c:pt>
                <c:pt idx="253">
                  <c:v>14</c:v>
                </c:pt>
                <c:pt idx="254">
                  <c:v>18</c:v>
                </c:pt>
                <c:pt idx="255">
                  <c:v>23</c:v>
                </c:pt>
                <c:pt idx="256">
                  <c:v>14</c:v>
                </c:pt>
                <c:pt idx="257">
                  <c:v>26</c:v>
                </c:pt>
                <c:pt idx="258">
                  <c:v>10</c:v>
                </c:pt>
                <c:pt idx="259">
                  <c:v>11</c:v>
                </c:pt>
                <c:pt idx="260">
                  <c:v>7</c:v>
                </c:pt>
                <c:pt idx="261">
                  <c:v>4</c:v>
                </c:pt>
                <c:pt idx="262">
                  <c:v>5</c:v>
                </c:pt>
                <c:pt idx="263">
                  <c:v>9</c:v>
                </c:pt>
                <c:pt idx="264">
                  <c:v>17</c:v>
                </c:pt>
                <c:pt idx="265">
                  <c:v>11</c:v>
                </c:pt>
                <c:pt idx="266">
                  <c:v>20</c:v>
                </c:pt>
                <c:pt idx="267">
                  <c:v>4</c:v>
                </c:pt>
                <c:pt idx="268">
                  <c:v>5</c:v>
                </c:pt>
                <c:pt idx="269">
                  <c:v>13</c:v>
                </c:pt>
                <c:pt idx="270">
                  <c:v>23</c:v>
                </c:pt>
                <c:pt idx="271">
                  <c:v>18</c:v>
                </c:pt>
                <c:pt idx="272">
                  <c:v>16</c:v>
                </c:pt>
                <c:pt idx="273">
                  <c:v>18</c:v>
                </c:pt>
                <c:pt idx="274">
                  <c:v>15</c:v>
                </c:pt>
                <c:pt idx="275">
                  <c:v>17</c:v>
                </c:pt>
                <c:pt idx="276">
                  <c:v>5</c:v>
                </c:pt>
                <c:pt idx="277">
                  <c:v>18</c:v>
                </c:pt>
                <c:pt idx="278">
                  <c:v>4</c:v>
                </c:pt>
                <c:pt idx="279">
                  <c:v>6</c:v>
                </c:pt>
                <c:pt idx="280">
                  <c:v>7</c:v>
                </c:pt>
                <c:pt idx="281">
                  <c:v>12</c:v>
                </c:pt>
                <c:pt idx="282">
                  <c:v>7</c:v>
                </c:pt>
                <c:pt idx="283">
                  <c:v>26</c:v>
                </c:pt>
                <c:pt idx="284">
                  <c:v>4</c:v>
                </c:pt>
                <c:pt idx="285">
                  <c:v>25</c:v>
                </c:pt>
                <c:pt idx="286">
                  <c:v>9</c:v>
                </c:pt>
                <c:pt idx="287">
                  <c:v>11</c:v>
                </c:pt>
                <c:pt idx="288">
                  <c:v>19</c:v>
                </c:pt>
                <c:pt idx="289">
                  <c:v>4</c:v>
                </c:pt>
                <c:pt idx="290">
                  <c:v>14</c:v>
                </c:pt>
                <c:pt idx="291">
                  <c:v>21</c:v>
                </c:pt>
                <c:pt idx="292">
                  <c:v>18</c:v>
                </c:pt>
                <c:pt idx="293">
                  <c:v>5</c:v>
                </c:pt>
                <c:pt idx="294">
                  <c:v>22</c:v>
                </c:pt>
                <c:pt idx="295">
                  <c:v>4</c:v>
                </c:pt>
                <c:pt idx="296">
                  <c:v>9</c:v>
                </c:pt>
                <c:pt idx="297">
                  <c:v>9</c:v>
                </c:pt>
                <c:pt idx="298">
                  <c:v>8</c:v>
                </c:pt>
                <c:pt idx="299">
                  <c:v>20</c:v>
                </c:pt>
                <c:pt idx="300">
                  <c:v>6</c:v>
                </c:pt>
                <c:pt idx="301">
                  <c:v>7</c:v>
                </c:pt>
                <c:pt idx="302">
                  <c:v>12</c:v>
                </c:pt>
                <c:pt idx="303">
                  <c:v>17</c:v>
                </c:pt>
                <c:pt idx="304">
                  <c:v>22</c:v>
                </c:pt>
                <c:pt idx="305">
                  <c:v>16</c:v>
                </c:pt>
                <c:pt idx="306">
                  <c:v>7</c:v>
                </c:pt>
                <c:pt idx="307">
                  <c:v>26</c:v>
                </c:pt>
                <c:pt idx="308">
                  <c:v>17</c:v>
                </c:pt>
                <c:pt idx="309">
                  <c:v>15</c:v>
                </c:pt>
                <c:pt idx="310">
                  <c:v>8</c:v>
                </c:pt>
                <c:pt idx="311">
                  <c:v>10</c:v>
                </c:pt>
                <c:pt idx="312">
                  <c:v>20</c:v>
                </c:pt>
                <c:pt idx="313">
                  <c:v>24</c:v>
                </c:pt>
                <c:pt idx="314">
                  <c:v>21</c:v>
                </c:pt>
                <c:pt idx="315">
                  <c:v>14</c:v>
                </c:pt>
                <c:pt idx="316">
                  <c:v>25</c:v>
                </c:pt>
                <c:pt idx="317">
                  <c:v>13</c:v>
                </c:pt>
                <c:pt idx="318">
                  <c:v>12</c:v>
                </c:pt>
                <c:pt idx="319">
                  <c:v>4</c:v>
                </c:pt>
                <c:pt idx="320">
                  <c:v>11</c:v>
                </c:pt>
                <c:pt idx="321">
                  <c:v>4</c:v>
                </c:pt>
                <c:pt idx="322">
                  <c:v>25</c:v>
                </c:pt>
                <c:pt idx="323">
                  <c:v>30</c:v>
                </c:pt>
                <c:pt idx="324">
                  <c:v>25</c:v>
                </c:pt>
                <c:pt idx="325">
                  <c:v>23</c:v>
                </c:pt>
                <c:pt idx="326">
                  <c:v>19</c:v>
                </c:pt>
                <c:pt idx="327">
                  <c:v>15</c:v>
                </c:pt>
                <c:pt idx="328">
                  <c:v>17</c:v>
                </c:pt>
                <c:pt idx="329">
                  <c:v>6</c:v>
                </c:pt>
                <c:pt idx="330">
                  <c:v>23</c:v>
                </c:pt>
                <c:pt idx="331">
                  <c:v>17</c:v>
                </c:pt>
                <c:pt idx="332">
                  <c:v>7</c:v>
                </c:pt>
                <c:pt idx="333">
                  <c:v>26</c:v>
                </c:pt>
                <c:pt idx="334">
                  <c:v>28</c:v>
                </c:pt>
                <c:pt idx="335">
                  <c:v>16</c:v>
                </c:pt>
                <c:pt idx="336">
                  <c:v>19</c:v>
                </c:pt>
                <c:pt idx="337">
                  <c:v>6</c:v>
                </c:pt>
                <c:pt idx="338">
                  <c:v>10</c:v>
                </c:pt>
                <c:pt idx="339">
                  <c:v>9</c:v>
                </c:pt>
                <c:pt idx="340">
                  <c:v>8</c:v>
                </c:pt>
                <c:pt idx="341">
                  <c:v>20</c:v>
                </c:pt>
                <c:pt idx="342">
                  <c:v>7</c:v>
                </c:pt>
                <c:pt idx="343">
                  <c:v>27</c:v>
                </c:pt>
                <c:pt idx="344">
                  <c:v>22</c:v>
                </c:pt>
                <c:pt idx="345">
                  <c:v>8</c:v>
                </c:pt>
                <c:pt idx="346">
                  <c:v>32</c:v>
                </c:pt>
                <c:pt idx="347">
                  <c:v>19</c:v>
                </c:pt>
                <c:pt idx="348">
                  <c:v>16</c:v>
                </c:pt>
                <c:pt idx="349">
                  <c:v>14</c:v>
                </c:pt>
                <c:pt idx="350">
                  <c:v>16</c:v>
                </c:pt>
                <c:pt idx="351">
                  <c:v>12</c:v>
                </c:pt>
                <c:pt idx="352">
                  <c:v>23</c:v>
                </c:pt>
                <c:pt idx="353">
                  <c:v>11</c:v>
                </c:pt>
                <c:pt idx="354">
                  <c:v>17</c:v>
                </c:pt>
                <c:pt idx="355">
                  <c:v>7</c:v>
                </c:pt>
                <c:pt idx="356">
                  <c:v>4</c:v>
                </c:pt>
                <c:pt idx="357">
                  <c:v>8</c:v>
                </c:pt>
                <c:pt idx="358">
                  <c:v>20</c:v>
                </c:pt>
                <c:pt idx="359">
                  <c:v>21</c:v>
                </c:pt>
                <c:pt idx="360">
                  <c:v>6</c:v>
                </c:pt>
                <c:pt idx="361">
                  <c:v>13</c:v>
                </c:pt>
                <c:pt idx="362">
                  <c:v>22</c:v>
                </c:pt>
                <c:pt idx="363">
                  <c:v>7</c:v>
                </c:pt>
                <c:pt idx="364">
                  <c:v>20</c:v>
                </c:pt>
                <c:pt idx="365">
                  <c:v>16</c:v>
                </c:pt>
                <c:pt idx="366">
                  <c:v>9</c:v>
                </c:pt>
                <c:pt idx="367">
                  <c:v>13</c:v>
                </c:pt>
                <c:pt idx="368">
                  <c:v>25</c:v>
                </c:pt>
                <c:pt idx="369">
                  <c:v>28</c:v>
                </c:pt>
                <c:pt idx="370">
                  <c:v>9</c:v>
                </c:pt>
                <c:pt idx="371">
                  <c:v>27</c:v>
                </c:pt>
                <c:pt idx="372">
                  <c:v>31</c:v>
                </c:pt>
                <c:pt idx="373">
                  <c:v>9</c:v>
                </c:pt>
                <c:pt idx="374">
                  <c:v>14</c:v>
                </c:pt>
                <c:pt idx="375">
                  <c:v>21</c:v>
                </c:pt>
                <c:pt idx="376">
                  <c:v>7</c:v>
                </c:pt>
                <c:pt idx="377">
                  <c:v>4</c:v>
                </c:pt>
                <c:pt idx="378">
                  <c:v>7</c:v>
                </c:pt>
                <c:pt idx="379">
                  <c:v>26</c:v>
                </c:pt>
                <c:pt idx="380">
                  <c:v>16</c:v>
                </c:pt>
                <c:pt idx="381">
                  <c:v>16</c:v>
                </c:pt>
                <c:pt idx="382">
                  <c:v>44</c:v>
                </c:pt>
                <c:pt idx="383">
                  <c:v>7</c:v>
                </c:pt>
                <c:pt idx="384">
                  <c:v>1</c:v>
                </c:pt>
                <c:pt idx="385">
                  <c:v>11</c:v>
                </c:pt>
                <c:pt idx="386">
                  <c:v>22</c:v>
                </c:pt>
                <c:pt idx="387">
                  <c:v>29</c:v>
                </c:pt>
                <c:pt idx="388">
                  <c:v>5</c:v>
                </c:pt>
                <c:pt idx="389">
                  <c:v>5</c:v>
                </c:pt>
                <c:pt idx="390">
                  <c:v>24</c:v>
                </c:pt>
                <c:pt idx="391">
                  <c:v>9</c:v>
                </c:pt>
                <c:pt idx="392">
                  <c:v>8</c:v>
                </c:pt>
                <c:pt idx="393">
                  <c:v>16</c:v>
                </c:pt>
                <c:pt idx="394">
                  <c:v>5</c:v>
                </c:pt>
                <c:pt idx="395">
                  <c:v>20</c:v>
                </c:pt>
                <c:pt idx="396">
                  <c:v>17</c:v>
                </c:pt>
                <c:pt idx="397">
                  <c:v>20</c:v>
                </c:pt>
                <c:pt idx="398">
                  <c:v>23</c:v>
                </c:pt>
                <c:pt idx="399">
                  <c:v>26</c:v>
                </c:pt>
                <c:pt idx="400">
                  <c:v>15</c:v>
                </c:pt>
                <c:pt idx="401">
                  <c:v>17</c:v>
                </c:pt>
                <c:pt idx="402">
                  <c:v>4</c:v>
                </c:pt>
                <c:pt idx="403">
                  <c:v>20</c:v>
                </c:pt>
                <c:pt idx="404">
                  <c:v>15</c:v>
                </c:pt>
                <c:pt idx="405">
                  <c:v>21</c:v>
                </c:pt>
                <c:pt idx="406">
                  <c:v>13</c:v>
                </c:pt>
                <c:pt idx="407">
                  <c:v>4</c:v>
                </c:pt>
                <c:pt idx="408">
                  <c:v>8</c:v>
                </c:pt>
                <c:pt idx="409">
                  <c:v>21</c:v>
                </c:pt>
                <c:pt idx="410">
                  <c:v>17</c:v>
                </c:pt>
                <c:pt idx="411">
                  <c:v>6</c:v>
                </c:pt>
                <c:pt idx="412">
                  <c:v>22</c:v>
                </c:pt>
                <c:pt idx="413">
                  <c:v>17</c:v>
                </c:pt>
                <c:pt idx="414">
                  <c:v>15</c:v>
                </c:pt>
                <c:pt idx="415">
                  <c:v>23</c:v>
                </c:pt>
                <c:pt idx="416">
                  <c:v>13</c:v>
                </c:pt>
                <c:pt idx="417">
                  <c:v>8</c:v>
                </c:pt>
                <c:pt idx="418">
                  <c:v>7</c:v>
                </c:pt>
                <c:pt idx="419">
                  <c:v>27</c:v>
                </c:pt>
                <c:pt idx="420">
                  <c:v>5</c:v>
                </c:pt>
                <c:pt idx="421">
                  <c:v>5</c:v>
                </c:pt>
                <c:pt idx="422">
                  <c:v>18</c:v>
                </c:pt>
                <c:pt idx="423">
                  <c:v>15</c:v>
                </c:pt>
                <c:pt idx="424">
                  <c:v>15</c:v>
                </c:pt>
                <c:pt idx="425">
                  <c:v>23</c:v>
                </c:pt>
                <c:pt idx="426">
                  <c:v>28</c:v>
                </c:pt>
                <c:pt idx="427">
                  <c:v>18</c:v>
                </c:pt>
                <c:pt idx="428">
                  <c:v>7</c:v>
                </c:pt>
                <c:pt idx="429">
                  <c:v>13</c:v>
                </c:pt>
                <c:pt idx="430">
                  <c:v>5</c:v>
                </c:pt>
                <c:pt idx="431">
                  <c:v>20</c:v>
                </c:pt>
                <c:pt idx="432">
                  <c:v>11</c:v>
                </c:pt>
                <c:pt idx="433">
                  <c:v>16</c:v>
                </c:pt>
                <c:pt idx="434">
                  <c:v>11</c:v>
                </c:pt>
                <c:pt idx="435">
                  <c:v>5</c:v>
                </c:pt>
                <c:pt idx="436">
                  <c:v>20</c:v>
                </c:pt>
                <c:pt idx="437">
                  <c:v>22</c:v>
                </c:pt>
                <c:pt idx="438">
                  <c:v>7</c:v>
                </c:pt>
                <c:pt idx="439">
                  <c:v>12</c:v>
                </c:pt>
                <c:pt idx="440">
                  <c:v>29</c:v>
                </c:pt>
                <c:pt idx="441">
                  <c:v>15</c:v>
                </c:pt>
                <c:pt idx="442">
                  <c:v>19</c:v>
                </c:pt>
                <c:pt idx="443">
                  <c:v>6</c:v>
                </c:pt>
                <c:pt idx="444">
                  <c:v>6</c:v>
                </c:pt>
                <c:pt idx="445">
                  <c:v>26</c:v>
                </c:pt>
                <c:pt idx="446">
                  <c:v>21</c:v>
                </c:pt>
                <c:pt idx="447">
                  <c:v>5</c:v>
                </c:pt>
                <c:pt idx="448">
                  <c:v>17</c:v>
                </c:pt>
                <c:pt idx="449">
                  <c:v>15</c:v>
                </c:pt>
                <c:pt idx="450">
                  <c:v>21</c:v>
                </c:pt>
                <c:pt idx="451">
                  <c:v>9</c:v>
                </c:pt>
                <c:pt idx="452">
                  <c:v>6</c:v>
                </c:pt>
                <c:pt idx="453">
                  <c:v>8</c:v>
                </c:pt>
                <c:pt idx="454">
                  <c:v>7</c:v>
                </c:pt>
                <c:pt idx="455">
                  <c:v>19</c:v>
                </c:pt>
                <c:pt idx="456">
                  <c:v>19</c:v>
                </c:pt>
                <c:pt idx="457">
                  <c:v>6</c:v>
                </c:pt>
                <c:pt idx="458">
                  <c:v>6</c:v>
                </c:pt>
                <c:pt idx="459">
                  <c:v>8</c:v>
                </c:pt>
                <c:pt idx="460">
                  <c:v>4</c:v>
                </c:pt>
                <c:pt idx="461">
                  <c:v>16</c:v>
                </c:pt>
                <c:pt idx="462">
                  <c:v>26</c:v>
                </c:pt>
                <c:pt idx="463">
                  <c:v>29</c:v>
                </c:pt>
                <c:pt idx="464">
                  <c:v>20</c:v>
                </c:pt>
                <c:pt idx="465">
                  <c:v>19</c:v>
                </c:pt>
                <c:pt idx="466">
                  <c:v>8</c:v>
                </c:pt>
                <c:pt idx="467">
                  <c:v>7</c:v>
                </c:pt>
                <c:pt idx="468">
                  <c:v>17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4</c:v>
                </c:pt>
                <c:pt idx="473">
                  <c:v>21</c:v>
                </c:pt>
                <c:pt idx="474">
                  <c:v>14</c:v>
                </c:pt>
                <c:pt idx="475">
                  <c:v>27</c:v>
                </c:pt>
                <c:pt idx="476">
                  <c:v>25</c:v>
                </c:pt>
                <c:pt idx="477">
                  <c:v>18</c:v>
                </c:pt>
                <c:pt idx="478">
                  <c:v>26</c:v>
                </c:pt>
                <c:pt idx="479">
                  <c:v>4</c:v>
                </c:pt>
                <c:pt idx="480">
                  <c:v>7</c:v>
                </c:pt>
                <c:pt idx="481">
                  <c:v>7</c:v>
                </c:pt>
                <c:pt idx="482">
                  <c:v>13</c:v>
                </c:pt>
                <c:pt idx="483">
                  <c:v>17</c:v>
                </c:pt>
                <c:pt idx="484">
                  <c:v>7</c:v>
                </c:pt>
                <c:pt idx="485">
                  <c:v>16</c:v>
                </c:pt>
                <c:pt idx="486">
                  <c:v>17</c:v>
                </c:pt>
                <c:pt idx="487">
                  <c:v>4</c:v>
                </c:pt>
                <c:pt idx="488">
                  <c:v>7</c:v>
                </c:pt>
                <c:pt idx="489">
                  <c:v>8</c:v>
                </c:pt>
                <c:pt idx="490">
                  <c:v>17</c:v>
                </c:pt>
                <c:pt idx="491">
                  <c:v>17</c:v>
                </c:pt>
                <c:pt idx="492">
                  <c:v>8</c:v>
                </c:pt>
                <c:pt idx="493">
                  <c:v>19</c:v>
                </c:pt>
                <c:pt idx="494">
                  <c:v>17</c:v>
                </c:pt>
                <c:pt idx="495">
                  <c:v>33</c:v>
                </c:pt>
                <c:pt idx="496">
                  <c:v>22</c:v>
                </c:pt>
                <c:pt idx="497">
                  <c:v>17</c:v>
                </c:pt>
                <c:pt idx="498">
                  <c:v>6</c:v>
                </c:pt>
                <c:pt idx="499">
                  <c:v>7</c:v>
                </c:pt>
                <c:pt idx="500">
                  <c:v>7</c:v>
                </c:pt>
                <c:pt idx="501">
                  <c:v>21</c:v>
                </c:pt>
                <c:pt idx="502">
                  <c:v>16</c:v>
                </c:pt>
                <c:pt idx="503">
                  <c:v>22</c:v>
                </c:pt>
                <c:pt idx="504">
                  <c:v>24</c:v>
                </c:pt>
                <c:pt idx="505">
                  <c:v>4</c:v>
                </c:pt>
                <c:pt idx="506">
                  <c:v>5</c:v>
                </c:pt>
                <c:pt idx="507">
                  <c:v>28</c:v>
                </c:pt>
                <c:pt idx="508">
                  <c:v>26</c:v>
                </c:pt>
                <c:pt idx="509">
                  <c:v>7</c:v>
                </c:pt>
                <c:pt idx="510">
                  <c:v>20</c:v>
                </c:pt>
                <c:pt idx="511">
                  <c:v>16</c:v>
                </c:pt>
                <c:pt idx="512">
                  <c:v>10</c:v>
                </c:pt>
                <c:pt idx="513">
                  <c:v>8</c:v>
                </c:pt>
                <c:pt idx="514">
                  <c:v>23</c:v>
                </c:pt>
                <c:pt idx="515">
                  <c:v>22</c:v>
                </c:pt>
                <c:pt idx="516">
                  <c:v>8</c:v>
                </c:pt>
                <c:pt idx="517">
                  <c:v>23</c:v>
                </c:pt>
                <c:pt idx="518">
                  <c:v>22</c:v>
                </c:pt>
                <c:pt idx="519">
                  <c:v>8</c:v>
                </c:pt>
                <c:pt idx="520">
                  <c:v>10</c:v>
                </c:pt>
                <c:pt idx="521">
                  <c:v>10</c:v>
                </c:pt>
                <c:pt idx="522">
                  <c:v>18</c:v>
                </c:pt>
                <c:pt idx="523">
                  <c:v>4</c:v>
                </c:pt>
                <c:pt idx="524">
                  <c:v>23</c:v>
                </c:pt>
                <c:pt idx="525">
                  <c:v>5</c:v>
                </c:pt>
                <c:pt idx="526">
                  <c:v>6</c:v>
                </c:pt>
                <c:pt idx="527">
                  <c:v>16</c:v>
                </c:pt>
                <c:pt idx="528">
                  <c:v>14</c:v>
                </c:pt>
                <c:pt idx="529">
                  <c:v>22</c:v>
                </c:pt>
                <c:pt idx="530">
                  <c:v>14</c:v>
                </c:pt>
                <c:pt idx="531">
                  <c:v>6</c:v>
                </c:pt>
                <c:pt idx="532">
                  <c:v>12</c:v>
                </c:pt>
                <c:pt idx="533">
                  <c:v>4</c:v>
                </c:pt>
                <c:pt idx="534">
                  <c:v>33</c:v>
                </c:pt>
                <c:pt idx="535">
                  <c:v>21</c:v>
                </c:pt>
                <c:pt idx="536">
                  <c:v>11</c:v>
                </c:pt>
                <c:pt idx="537">
                  <c:v>10</c:v>
                </c:pt>
                <c:pt idx="538">
                  <c:v>10</c:v>
                </c:pt>
                <c:pt idx="539">
                  <c:v>8</c:v>
                </c:pt>
                <c:pt idx="540">
                  <c:v>6</c:v>
                </c:pt>
                <c:pt idx="541">
                  <c:v>21</c:v>
                </c:pt>
                <c:pt idx="542">
                  <c:v>6</c:v>
                </c:pt>
                <c:pt idx="543">
                  <c:v>5</c:v>
                </c:pt>
                <c:pt idx="544">
                  <c:v>4</c:v>
                </c:pt>
                <c:pt idx="545">
                  <c:v>15</c:v>
                </c:pt>
                <c:pt idx="546">
                  <c:v>27</c:v>
                </c:pt>
                <c:pt idx="547">
                  <c:v>8</c:v>
                </c:pt>
                <c:pt idx="548">
                  <c:v>4</c:v>
                </c:pt>
                <c:pt idx="549">
                  <c:v>15</c:v>
                </c:pt>
                <c:pt idx="550">
                  <c:v>8</c:v>
                </c:pt>
                <c:pt idx="551">
                  <c:v>5</c:v>
                </c:pt>
                <c:pt idx="552">
                  <c:v>22</c:v>
                </c:pt>
                <c:pt idx="553">
                  <c:v>4</c:v>
                </c:pt>
                <c:pt idx="554">
                  <c:v>23</c:v>
                </c:pt>
                <c:pt idx="555">
                  <c:v>14</c:v>
                </c:pt>
                <c:pt idx="556">
                  <c:v>7</c:v>
                </c:pt>
                <c:pt idx="557">
                  <c:v>6</c:v>
                </c:pt>
                <c:pt idx="558">
                  <c:v>17</c:v>
                </c:pt>
                <c:pt idx="559">
                  <c:v>23</c:v>
                </c:pt>
                <c:pt idx="560">
                  <c:v>31</c:v>
                </c:pt>
                <c:pt idx="561">
                  <c:v>6</c:v>
                </c:pt>
                <c:pt idx="562">
                  <c:v>9</c:v>
                </c:pt>
                <c:pt idx="563">
                  <c:v>6</c:v>
                </c:pt>
                <c:pt idx="564">
                  <c:v>17</c:v>
                </c:pt>
                <c:pt idx="565">
                  <c:v>20</c:v>
                </c:pt>
                <c:pt idx="566">
                  <c:v>10</c:v>
                </c:pt>
                <c:pt idx="567">
                  <c:v>9</c:v>
                </c:pt>
                <c:pt idx="568">
                  <c:v>4</c:v>
                </c:pt>
                <c:pt idx="569">
                  <c:v>14</c:v>
                </c:pt>
                <c:pt idx="570">
                  <c:v>39</c:v>
                </c:pt>
                <c:pt idx="571">
                  <c:v>17</c:v>
                </c:pt>
                <c:pt idx="572">
                  <c:v>8</c:v>
                </c:pt>
                <c:pt idx="573">
                  <c:v>12</c:v>
                </c:pt>
                <c:pt idx="574">
                  <c:v>14</c:v>
                </c:pt>
                <c:pt idx="575">
                  <c:v>19</c:v>
                </c:pt>
                <c:pt idx="576">
                  <c:v>20</c:v>
                </c:pt>
                <c:pt idx="577">
                  <c:v>32</c:v>
                </c:pt>
                <c:pt idx="578">
                  <c:v>20</c:v>
                </c:pt>
                <c:pt idx="579">
                  <c:v>16</c:v>
                </c:pt>
                <c:pt idx="580">
                  <c:v>16</c:v>
                </c:pt>
                <c:pt idx="581">
                  <c:v>20</c:v>
                </c:pt>
                <c:pt idx="582">
                  <c:v>29</c:v>
                </c:pt>
                <c:pt idx="583">
                  <c:v>9</c:v>
                </c:pt>
                <c:pt idx="584">
                  <c:v>20</c:v>
                </c:pt>
                <c:pt idx="585">
                  <c:v>6</c:v>
                </c:pt>
                <c:pt idx="586">
                  <c:v>24</c:v>
                </c:pt>
                <c:pt idx="587">
                  <c:v>6</c:v>
                </c:pt>
                <c:pt idx="588">
                  <c:v>7</c:v>
                </c:pt>
                <c:pt idx="589">
                  <c:v>17</c:v>
                </c:pt>
                <c:pt idx="590">
                  <c:v>23</c:v>
                </c:pt>
                <c:pt idx="591">
                  <c:v>13</c:v>
                </c:pt>
                <c:pt idx="592">
                  <c:v>6</c:v>
                </c:pt>
                <c:pt idx="593">
                  <c:v>19</c:v>
                </c:pt>
                <c:pt idx="594">
                  <c:v>6</c:v>
                </c:pt>
                <c:pt idx="595">
                  <c:v>19</c:v>
                </c:pt>
                <c:pt idx="596">
                  <c:v>12</c:v>
                </c:pt>
                <c:pt idx="597">
                  <c:v>6</c:v>
                </c:pt>
                <c:pt idx="598">
                  <c:v>10</c:v>
                </c:pt>
                <c:pt idx="599">
                  <c:v>18</c:v>
                </c:pt>
                <c:pt idx="600">
                  <c:v>22</c:v>
                </c:pt>
                <c:pt idx="601">
                  <c:v>18</c:v>
                </c:pt>
                <c:pt idx="602">
                  <c:v>21</c:v>
                </c:pt>
                <c:pt idx="603">
                  <c:v>7</c:v>
                </c:pt>
                <c:pt idx="604">
                  <c:v>4</c:v>
                </c:pt>
                <c:pt idx="605">
                  <c:v>17</c:v>
                </c:pt>
                <c:pt idx="606">
                  <c:v>5</c:v>
                </c:pt>
                <c:pt idx="607">
                  <c:v>18</c:v>
                </c:pt>
                <c:pt idx="608">
                  <c:v>13</c:v>
                </c:pt>
                <c:pt idx="609">
                  <c:v>10</c:v>
                </c:pt>
                <c:pt idx="610">
                  <c:v>20</c:v>
                </c:pt>
                <c:pt idx="611">
                  <c:v>18</c:v>
                </c:pt>
                <c:pt idx="612">
                  <c:v>7</c:v>
                </c:pt>
                <c:pt idx="613">
                  <c:v>7</c:v>
                </c:pt>
                <c:pt idx="614">
                  <c:v>6</c:v>
                </c:pt>
                <c:pt idx="615">
                  <c:v>5</c:v>
                </c:pt>
                <c:pt idx="616">
                  <c:v>6</c:v>
                </c:pt>
                <c:pt idx="617">
                  <c:v>24</c:v>
                </c:pt>
                <c:pt idx="618">
                  <c:v>5</c:v>
                </c:pt>
                <c:pt idx="619">
                  <c:v>23</c:v>
                </c:pt>
                <c:pt idx="620">
                  <c:v>6</c:v>
                </c:pt>
                <c:pt idx="621">
                  <c:v>10</c:v>
                </c:pt>
                <c:pt idx="622">
                  <c:v>20</c:v>
                </c:pt>
                <c:pt idx="623">
                  <c:v>5</c:v>
                </c:pt>
                <c:pt idx="624">
                  <c:v>20</c:v>
                </c:pt>
                <c:pt idx="625">
                  <c:v>25</c:v>
                </c:pt>
                <c:pt idx="626">
                  <c:v>21</c:v>
                </c:pt>
                <c:pt idx="627">
                  <c:v>26</c:v>
                </c:pt>
                <c:pt idx="628">
                  <c:v>7</c:v>
                </c:pt>
                <c:pt idx="629">
                  <c:v>8</c:v>
                </c:pt>
                <c:pt idx="630">
                  <c:v>15</c:v>
                </c:pt>
                <c:pt idx="631">
                  <c:v>24</c:v>
                </c:pt>
                <c:pt idx="632">
                  <c:v>19</c:v>
                </c:pt>
                <c:pt idx="633">
                  <c:v>25</c:v>
                </c:pt>
                <c:pt idx="634">
                  <c:v>12</c:v>
                </c:pt>
                <c:pt idx="635">
                  <c:v>4</c:v>
                </c:pt>
                <c:pt idx="636">
                  <c:v>14</c:v>
                </c:pt>
                <c:pt idx="637">
                  <c:v>8</c:v>
                </c:pt>
                <c:pt idx="638">
                  <c:v>17</c:v>
                </c:pt>
                <c:pt idx="639">
                  <c:v>20</c:v>
                </c:pt>
                <c:pt idx="640">
                  <c:v>9</c:v>
                </c:pt>
                <c:pt idx="641">
                  <c:v>9</c:v>
                </c:pt>
                <c:pt idx="642">
                  <c:v>5</c:v>
                </c:pt>
                <c:pt idx="643">
                  <c:v>10</c:v>
                </c:pt>
                <c:pt idx="644">
                  <c:v>23</c:v>
                </c:pt>
                <c:pt idx="645">
                  <c:v>16</c:v>
                </c:pt>
                <c:pt idx="646">
                  <c:v>16</c:v>
                </c:pt>
                <c:pt idx="647">
                  <c:v>15</c:v>
                </c:pt>
                <c:pt idx="648">
                  <c:v>11</c:v>
                </c:pt>
                <c:pt idx="649">
                  <c:v>19</c:v>
                </c:pt>
                <c:pt idx="650">
                  <c:v>26</c:v>
                </c:pt>
                <c:pt idx="651">
                  <c:v>4</c:v>
                </c:pt>
                <c:pt idx="652">
                  <c:v>21</c:v>
                </c:pt>
                <c:pt idx="653">
                  <c:v>5</c:v>
                </c:pt>
                <c:pt idx="654">
                  <c:v>17</c:v>
                </c:pt>
                <c:pt idx="655">
                  <c:v>15</c:v>
                </c:pt>
                <c:pt idx="656">
                  <c:v>5</c:v>
                </c:pt>
                <c:pt idx="657">
                  <c:v>20</c:v>
                </c:pt>
                <c:pt idx="658">
                  <c:v>11</c:v>
                </c:pt>
                <c:pt idx="659">
                  <c:v>4</c:v>
                </c:pt>
                <c:pt idx="660">
                  <c:v>13</c:v>
                </c:pt>
                <c:pt idx="661">
                  <c:v>13</c:v>
                </c:pt>
                <c:pt idx="662">
                  <c:v>18</c:v>
                </c:pt>
                <c:pt idx="663">
                  <c:v>23</c:v>
                </c:pt>
                <c:pt idx="664">
                  <c:v>7</c:v>
                </c:pt>
                <c:pt idx="665">
                  <c:v>11</c:v>
                </c:pt>
                <c:pt idx="666">
                  <c:v>20</c:v>
                </c:pt>
                <c:pt idx="667">
                  <c:v>17</c:v>
                </c:pt>
                <c:pt idx="668">
                  <c:v>17</c:v>
                </c:pt>
                <c:pt idx="669">
                  <c:v>26</c:v>
                </c:pt>
                <c:pt idx="670">
                  <c:v>4</c:v>
                </c:pt>
                <c:pt idx="671">
                  <c:v>26</c:v>
                </c:pt>
                <c:pt idx="672">
                  <c:v>26</c:v>
                </c:pt>
                <c:pt idx="673">
                  <c:v>18</c:v>
                </c:pt>
                <c:pt idx="674">
                  <c:v>11</c:v>
                </c:pt>
                <c:pt idx="675">
                  <c:v>27</c:v>
                </c:pt>
                <c:pt idx="676">
                  <c:v>7</c:v>
                </c:pt>
                <c:pt idx="677">
                  <c:v>5</c:v>
                </c:pt>
                <c:pt idx="678">
                  <c:v>9</c:v>
                </c:pt>
                <c:pt idx="679">
                  <c:v>7</c:v>
                </c:pt>
                <c:pt idx="680">
                  <c:v>22</c:v>
                </c:pt>
                <c:pt idx="681">
                  <c:v>26</c:v>
                </c:pt>
                <c:pt idx="682">
                  <c:v>4</c:v>
                </c:pt>
                <c:pt idx="683">
                  <c:v>31</c:v>
                </c:pt>
                <c:pt idx="684">
                  <c:v>12</c:v>
                </c:pt>
                <c:pt idx="685">
                  <c:v>12</c:v>
                </c:pt>
                <c:pt idx="686">
                  <c:v>4</c:v>
                </c:pt>
                <c:pt idx="687">
                  <c:v>21</c:v>
                </c:pt>
                <c:pt idx="688">
                  <c:v>8</c:v>
                </c:pt>
                <c:pt idx="689">
                  <c:v>20</c:v>
                </c:pt>
                <c:pt idx="690">
                  <c:v>5</c:v>
                </c:pt>
                <c:pt idx="691">
                  <c:v>24</c:v>
                </c:pt>
                <c:pt idx="692">
                  <c:v>26</c:v>
                </c:pt>
                <c:pt idx="693">
                  <c:v>15</c:v>
                </c:pt>
                <c:pt idx="694">
                  <c:v>16</c:v>
                </c:pt>
                <c:pt idx="695">
                  <c:v>32</c:v>
                </c:pt>
                <c:pt idx="696">
                  <c:v>23</c:v>
                </c:pt>
                <c:pt idx="697">
                  <c:v>21</c:v>
                </c:pt>
                <c:pt idx="698">
                  <c:v>11</c:v>
                </c:pt>
                <c:pt idx="699">
                  <c:v>5</c:v>
                </c:pt>
                <c:pt idx="700">
                  <c:v>20</c:v>
                </c:pt>
                <c:pt idx="701">
                  <c:v>13</c:v>
                </c:pt>
                <c:pt idx="702">
                  <c:v>9</c:v>
                </c:pt>
                <c:pt idx="703">
                  <c:v>16</c:v>
                </c:pt>
                <c:pt idx="704">
                  <c:v>23</c:v>
                </c:pt>
                <c:pt idx="705">
                  <c:v>16</c:v>
                </c:pt>
                <c:pt idx="706">
                  <c:v>8</c:v>
                </c:pt>
                <c:pt idx="707">
                  <c:v>20</c:v>
                </c:pt>
                <c:pt idx="708">
                  <c:v>22</c:v>
                </c:pt>
                <c:pt idx="709">
                  <c:v>5</c:v>
                </c:pt>
                <c:pt idx="710">
                  <c:v>25</c:v>
                </c:pt>
                <c:pt idx="711">
                  <c:v>15</c:v>
                </c:pt>
                <c:pt idx="712">
                  <c:v>15</c:v>
                </c:pt>
                <c:pt idx="713">
                  <c:v>5</c:v>
                </c:pt>
                <c:pt idx="714">
                  <c:v>10</c:v>
                </c:pt>
                <c:pt idx="715">
                  <c:v>22</c:v>
                </c:pt>
                <c:pt idx="716">
                  <c:v>8</c:v>
                </c:pt>
                <c:pt idx="717">
                  <c:v>10</c:v>
                </c:pt>
                <c:pt idx="718">
                  <c:v>15</c:v>
                </c:pt>
                <c:pt idx="719">
                  <c:v>21</c:v>
                </c:pt>
                <c:pt idx="720">
                  <c:v>5</c:v>
                </c:pt>
                <c:pt idx="721">
                  <c:v>24</c:v>
                </c:pt>
                <c:pt idx="722">
                  <c:v>24</c:v>
                </c:pt>
                <c:pt idx="723">
                  <c:v>10</c:v>
                </c:pt>
                <c:pt idx="724">
                  <c:v>4</c:v>
                </c:pt>
                <c:pt idx="725">
                  <c:v>17</c:v>
                </c:pt>
                <c:pt idx="726">
                  <c:v>23</c:v>
                </c:pt>
                <c:pt idx="727">
                  <c:v>5</c:v>
                </c:pt>
                <c:pt idx="728">
                  <c:v>6</c:v>
                </c:pt>
                <c:pt idx="729">
                  <c:v>15</c:v>
                </c:pt>
                <c:pt idx="730">
                  <c:v>20</c:v>
                </c:pt>
                <c:pt idx="731">
                  <c:v>11</c:v>
                </c:pt>
                <c:pt idx="732">
                  <c:v>15</c:v>
                </c:pt>
                <c:pt idx="733">
                  <c:v>11</c:v>
                </c:pt>
                <c:pt idx="734">
                  <c:v>11</c:v>
                </c:pt>
                <c:pt idx="735">
                  <c:v>16</c:v>
                </c:pt>
                <c:pt idx="736">
                  <c:v>9</c:v>
                </c:pt>
                <c:pt idx="737">
                  <c:v>16</c:v>
                </c:pt>
                <c:pt idx="738">
                  <c:v>29</c:v>
                </c:pt>
                <c:pt idx="739">
                  <c:v>12</c:v>
                </c:pt>
                <c:pt idx="740">
                  <c:v>6</c:v>
                </c:pt>
                <c:pt idx="741">
                  <c:v>18</c:v>
                </c:pt>
                <c:pt idx="742">
                  <c:v>15</c:v>
                </c:pt>
                <c:pt idx="743">
                  <c:v>22</c:v>
                </c:pt>
                <c:pt idx="744">
                  <c:v>4</c:v>
                </c:pt>
                <c:pt idx="745">
                  <c:v>18</c:v>
                </c:pt>
                <c:pt idx="746">
                  <c:v>19</c:v>
                </c:pt>
                <c:pt idx="747">
                  <c:v>21</c:v>
                </c:pt>
                <c:pt idx="748">
                  <c:v>16</c:v>
                </c:pt>
                <c:pt idx="749">
                  <c:v>21</c:v>
                </c:pt>
                <c:pt idx="750">
                  <c:v>5</c:v>
                </c:pt>
                <c:pt idx="751">
                  <c:v>21</c:v>
                </c:pt>
                <c:pt idx="752">
                  <c:v>13</c:v>
                </c:pt>
                <c:pt idx="753">
                  <c:v>5</c:v>
                </c:pt>
                <c:pt idx="754">
                  <c:v>15</c:v>
                </c:pt>
                <c:pt idx="755">
                  <c:v>4</c:v>
                </c:pt>
                <c:pt idx="756">
                  <c:v>6</c:v>
                </c:pt>
                <c:pt idx="757">
                  <c:v>22</c:v>
                </c:pt>
                <c:pt idx="758">
                  <c:v>10</c:v>
                </c:pt>
                <c:pt idx="759">
                  <c:v>22</c:v>
                </c:pt>
                <c:pt idx="760">
                  <c:v>22</c:v>
                </c:pt>
                <c:pt idx="761">
                  <c:v>19</c:v>
                </c:pt>
                <c:pt idx="762">
                  <c:v>9</c:v>
                </c:pt>
                <c:pt idx="763">
                  <c:v>4</c:v>
                </c:pt>
                <c:pt idx="764">
                  <c:v>5</c:v>
                </c:pt>
                <c:pt idx="765">
                  <c:v>15</c:v>
                </c:pt>
                <c:pt idx="766">
                  <c:v>20</c:v>
                </c:pt>
                <c:pt idx="767">
                  <c:v>19</c:v>
                </c:pt>
                <c:pt idx="768">
                  <c:v>15</c:v>
                </c:pt>
                <c:pt idx="769">
                  <c:v>19</c:v>
                </c:pt>
                <c:pt idx="770">
                  <c:v>20</c:v>
                </c:pt>
                <c:pt idx="771">
                  <c:v>19</c:v>
                </c:pt>
                <c:pt idx="772">
                  <c:v>7</c:v>
                </c:pt>
                <c:pt idx="773">
                  <c:v>9</c:v>
                </c:pt>
                <c:pt idx="774">
                  <c:v>14</c:v>
                </c:pt>
                <c:pt idx="775">
                  <c:v>5</c:v>
                </c:pt>
                <c:pt idx="776">
                  <c:v>29</c:v>
                </c:pt>
                <c:pt idx="777">
                  <c:v>14</c:v>
                </c:pt>
                <c:pt idx="778">
                  <c:v>16</c:v>
                </c:pt>
                <c:pt idx="779">
                  <c:v>25</c:v>
                </c:pt>
                <c:pt idx="780">
                  <c:v>5</c:v>
                </c:pt>
                <c:pt idx="781">
                  <c:v>7</c:v>
                </c:pt>
                <c:pt idx="782">
                  <c:v>20</c:v>
                </c:pt>
                <c:pt idx="783">
                  <c:v>11</c:v>
                </c:pt>
                <c:pt idx="784">
                  <c:v>7</c:v>
                </c:pt>
                <c:pt idx="785">
                  <c:v>15</c:v>
                </c:pt>
                <c:pt idx="786">
                  <c:v>19</c:v>
                </c:pt>
                <c:pt idx="787">
                  <c:v>22</c:v>
                </c:pt>
                <c:pt idx="788">
                  <c:v>7</c:v>
                </c:pt>
                <c:pt idx="789">
                  <c:v>31</c:v>
                </c:pt>
                <c:pt idx="790">
                  <c:v>9</c:v>
                </c:pt>
                <c:pt idx="791">
                  <c:v>16</c:v>
                </c:pt>
                <c:pt idx="792">
                  <c:v>11</c:v>
                </c:pt>
                <c:pt idx="793">
                  <c:v>14</c:v>
                </c:pt>
                <c:pt idx="794">
                  <c:v>20</c:v>
                </c:pt>
                <c:pt idx="795">
                  <c:v>12</c:v>
                </c:pt>
                <c:pt idx="796">
                  <c:v>21</c:v>
                </c:pt>
                <c:pt idx="797">
                  <c:v>14</c:v>
                </c:pt>
                <c:pt idx="798">
                  <c:v>20</c:v>
                </c:pt>
                <c:pt idx="799">
                  <c:v>5</c:v>
                </c:pt>
                <c:pt idx="800">
                  <c:v>11</c:v>
                </c:pt>
                <c:pt idx="801">
                  <c:v>8</c:v>
                </c:pt>
                <c:pt idx="802">
                  <c:v>8</c:v>
                </c:pt>
                <c:pt idx="803">
                  <c:v>17</c:v>
                </c:pt>
                <c:pt idx="804">
                  <c:v>34</c:v>
                </c:pt>
                <c:pt idx="805">
                  <c:v>18</c:v>
                </c:pt>
                <c:pt idx="806">
                  <c:v>19</c:v>
                </c:pt>
                <c:pt idx="807">
                  <c:v>21</c:v>
                </c:pt>
                <c:pt idx="808">
                  <c:v>16</c:v>
                </c:pt>
                <c:pt idx="809">
                  <c:v>15</c:v>
                </c:pt>
                <c:pt idx="810">
                  <c:v>17</c:v>
                </c:pt>
                <c:pt idx="811">
                  <c:v>22</c:v>
                </c:pt>
                <c:pt idx="812">
                  <c:v>10</c:v>
                </c:pt>
                <c:pt idx="813">
                  <c:v>26</c:v>
                </c:pt>
                <c:pt idx="814">
                  <c:v>26</c:v>
                </c:pt>
                <c:pt idx="815">
                  <c:v>24</c:v>
                </c:pt>
                <c:pt idx="816">
                  <c:v>21</c:v>
                </c:pt>
                <c:pt idx="817">
                  <c:v>19</c:v>
                </c:pt>
                <c:pt idx="818">
                  <c:v>5</c:v>
                </c:pt>
                <c:pt idx="819">
                  <c:v>15</c:v>
                </c:pt>
                <c:pt idx="820">
                  <c:v>23</c:v>
                </c:pt>
                <c:pt idx="821">
                  <c:v>27</c:v>
                </c:pt>
                <c:pt idx="822">
                  <c:v>9</c:v>
                </c:pt>
                <c:pt idx="823">
                  <c:v>17</c:v>
                </c:pt>
                <c:pt idx="824">
                  <c:v>30</c:v>
                </c:pt>
                <c:pt idx="825">
                  <c:v>6</c:v>
                </c:pt>
                <c:pt idx="826">
                  <c:v>25</c:v>
                </c:pt>
                <c:pt idx="827">
                  <c:v>29</c:v>
                </c:pt>
                <c:pt idx="828">
                  <c:v>25</c:v>
                </c:pt>
                <c:pt idx="829">
                  <c:v>10</c:v>
                </c:pt>
                <c:pt idx="830">
                  <c:v>15</c:v>
                </c:pt>
                <c:pt idx="831">
                  <c:v>14</c:v>
                </c:pt>
                <c:pt idx="832">
                  <c:v>9</c:v>
                </c:pt>
                <c:pt idx="833">
                  <c:v>10</c:v>
                </c:pt>
                <c:pt idx="834">
                  <c:v>5</c:v>
                </c:pt>
                <c:pt idx="835">
                  <c:v>14</c:v>
                </c:pt>
                <c:pt idx="836">
                  <c:v>19</c:v>
                </c:pt>
                <c:pt idx="837">
                  <c:v>10</c:v>
                </c:pt>
                <c:pt idx="838">
                  <c:v>4</c:v>
                </c:pt>
                <c:pt idx="839">
                  <c:v>6</c:v>
                </c:pt>
                <c:pt idx="840">
                  <c:v>13</c:v>
                </c:pt>
                <c:pt idx="841">
                  <c:v>7</c:v>
                </c:pt>
                <c:pt idx="842">
                  <c:v>10</c:v>
                </c:pt>
                <c:pt idx="843">
                  <c:v>7</c:v>
                </c:pt>
                <c:pt idx="844">
                  <c:v>10</c:v>
                </c:pt>
                <c:pt idx="845">
                  <c:v>9</c:v>
                </c:pt>
                <c:pt idx="846">
                  <c:v>20</c:v>
                </c:pt>
                <c:pt idx="847">
                  <c:v>9</c:v>
                </c:pt>
                <c:pt idx="848">
                  <c:v>13</c:v>
                </c:pt>
                <c:pt idx="849">
                  <c:v>19</c:v>
                </c:pt>
                <c:pt idx="850">
                  <c:v>12</c:v>
                </c:pt>
                <c:pt idx="851">
                  <c:v>22</c:v>
                </c:pt>
                <c:pt idx="852">
                  <c:v>19</c:v>
                </c:pt>
                <c:pt idx="853">
                  <c:v>32</c:v>
                </c:pt>
                <c:pt idx="854">
                  <c:v>28</c:v>
                </c:pt>
                <c:pt idx="855">
                  <c:v>22</c:v>
                </c:pt>
                <c:pt idx="856">
                  <c:v>23</c:v>
                </c:pt>
                <c:pt idx="857">
                  <c:v>11</c:v>
                </c:pt>
                <c:pt idx="858">
                  <c:v>4</c:v>
                </c:pt>
                <c:pt idx="859">
                  <c:v>17</c:v>
                </c:pt>
                <c:pt idx="860">
                  <c:v>10</c:v>
                </c:pt>
                <c:pt idx="861">
                  <c:v>7</c:v>
                </c:pt>
                <c:pt idx="862">
                  <c:v>9</c:v>
                </c:pt>
                <c:pt idx="863">
                  <c:v>20</c:v>
                </c:pt>
                <c:pt idx="864">
                  <c:v>7</c:v>
                </c:pt>
                <c:pt idx="865">
                  <c:v>14</c:v>
                </c:pt>
                <c:pt idx="866">
                  <c:v>9</c:v>
                </c:pt>
                <c:pt idx="867">
                  <c:v>11</c:v>
                </c:pt>
                <c:pt idx="868">
                  <c:v>19</c:v>
                </c:pt>
                <c:pt idx="869">
                  <c:v>9</c:v>
                </c:pt>
                <c:pt idx="870">
                  <c:v>25</c:v>
                </c:pt>
                <c:pt idx="871">
                  <c:v>20</c:v>
                </c:pt>
                <c:pt idx="872">
                  <c:v>26</c:v>
                </c:pt>
                <c:pt idx="873">
                  <c:v>29</c:v>
                </c:pt>
                <c:pt idx="874">
                  <c:v>14</c:v>
                </c:pt>
                <c:pt idx="875">
                  <c:v>22</c:v>
                </c:pt>
                <c:pt idx="876">
                  <c:v>7</c:v>
                </c:pt>
                <c:pt idx="877">
                  <c:v>9</c:v>
                </c:pt>
                <c:pt idx="878">
                  <c:v>19</c:v>
                </c:pt>
                <c:pt idx="879">
                  <c:v>7</c:v>
                </c:pt>
                <c:pt idx="880">
                  <c:v>7</c:v>
                </c:pt>
                <c:pt idx="881">
                  <c:v>20</c:v>
                </c:pt>
                <c:pt idx="882">
                  <c:v>12</c:v>
                </c:pt>
                <c:pt idx="883">
                  <c:v>18</c:v>
                </c:pt>
                <c:pt idx="884">
                  <c:v>7</c:v>
                </c:pt>
                <c:pt idx="885">
                  <c:v>16</c:v>
                </c:pt>
                <c:pt idx="886">
                  <c:v>4</c:v>
                </c:pt>
                <c:pt idx="887">
                  <c:v>27</c:v>
                </c:pt>
                <c:pt idx="888">
                  <c:v>8</c:v>
                </c:pt>
                <c:pt idx="889">
                  <c:v>24</c:v>
                </c:pt>
                <c:pt idx="890">
                  <c:v>16</c:v>
                </c:pt>
                <c:pt idx="891">
                  <c:v>26</c:v>
                </c:pt>
                <c:pt idx="892">
                  <c:v>17</c:v>
                </c:pt>
                <c:pt idx="893">
                  <c:v>21</c:v>
                </c:pt>
                <c:pt idx="894">
                  <c:v>24</c:v>
                </c:pt>
                <c:pt idx="895">
                  <c:v>5</c:v>
                </c:pt>
                <c:pt idx="896">
                  <c:v>21</c:v>
                </c:pt>
                <c:pt idx="897">
                  <c:v>9</c:v>
                </c:pt>
                <c:pt idx="898">
                  <c:v>4</c:v>
                </c:pt>
                <c:pt idx="899">
                  <c:v>9</c:v>
                </c:pt>
                <c:pt idx="900">
                  <c:v>23</c:v>
                </c:pt>
                <c:pt idx="901">
                  <c:v>29</c:v>
                </c:pt>
                <c:pt idx="902">
                  <c:v>23</c:v>
                </c:pt>
                <c:pt idx="903">
                  <c:v>28</c:v>
                </c:pt>
                <c:pt idx="904">
                  <c:v>5</c:v>
                </c:pt>
                <c:pt idx="905">
                  <c:v>16</c:v>
                </c:pt>
                <c:pt idx="906">
                  <c:v>23</c:v>
                </c:pt>
                <c:pt idx="907">
                  <c:v>12</c:v>
                </c:pt>
                <c:pt idx="908">
                  <c:v>15</c:v>
                </c:pt>
                <c:pt idx="909">
                  <c:v>5</c:v>
                </c:pt>
                <c:pt idx="910">
                  <c:v>27</c:v>
                </c:pt>
                <c:pt idx="911">
                  <c:v>8</c:v>
                </c:pt>
                <c:pt idx="912">
                  <c:v>26</c:v>
                </c:pt>
                <c:pt idx="913">
                  <c:v>26</c:v>
                </c:pt>
                <c:pt idx="914">
                  <c:v>7</c:v>
                </c:pt>
                <c:pt idx="915">
                  <c:v>26</c:v>
                </c:pt>
                <c:pt idx="916">
                  <c:v>6</c:v>
                </c:pt>
                <c:pt idx="917">
                  <c:v>24</c:v>
                </c:pt>
                <c:pt idx="918">
                  <c:v>5</c:v>
                </c:pt>
                <c:pt idx="919">
                  <c:v>5</c:v>
                </c:pt>
                <c:pt idx="920">
                  <c:v>7</c:v>
                </c:pt>
                <c:pt idx="921">
                  <c:v>5</c:v>
                </c:pt>
                <c:pt idx="922">
                  <c:v>21</c:v>
                </c:pt>
                <c:pt idx="923">
                  <c:v>17</c:v>
                </c:pt>
                <c:pt idx="924">
                  <c:v>25</c:v>
                </c:pt>
                <c:pt idx="925">
                  <c:v>20</c:v>
                </c:pt>
                <c:pt idx="926">
                  <c:v>10</c:v>
                </c:pt>
                <c:pt idx="927">
                  <c:v>28</c:v>
                </c:pt>
                <c:pt idx="928">
                  <c:v>24</c:v>
                </c:pt>
                <c:pt idx="929">
                  <c:v>18</c:v>
                </c:pt>
                <c:pt idx="930">
                  <c:v>25</c:v>
                </c:pt>
                <c:pt idx="931">
                  <c:v>4</c:v>
                </c:pt>
                <c:pt idx="932">
                  <c:v>24</c:v>
                </c:pt>
                <c:pt idx="933">
                  <c:v>27</c:v>
                </c:pt>
                <c:pt idx="934">
                  <c:v>7</c:v>
                </c:pt>
                <c:pt idx="935">
                  <c:v>19</c:v>
                </c:pt>
                <c:pt idx="936">
                  <c:v>17</c:v>
                </c:pt>
                <c:pt idx="937">
                  <c:v>22</c:v>
                </c:pt>
                <c:pt idx="938">
                  <c:v>27</c:v>
                </c:pt>
                <c:pt idx="939">
                  <c:v>23</c:v>
                </c:pt>
                <c:pt idx="940">
                  <c:v>10</c:v>
                </c:pt>
                <c:pt idx="941">
                  <c:v>4</c:v>
                </c:pt>
                <c:pt idx="942">
                  <c:v>11</c:v>
                </c:pt>
                <c:pt idx="943">
                  <c:v>20</c:v>
                </c:pt>
                <c:pt idx="944">
                  <c:v>17</c:v>
                </c:pt>
                <c:pt idx="945">
                  <c:v>8</c:v>
                </c:pt>
                <c:pt idx="946">
                  <c:v>8</c:v>
                </c:pt>
                <c:pt idx="947">
                  <c:v>22</c:v>
                </c:pt>
                <c:pt idx="948">
                  <c:v>16</c:v>
                </c:pt>
                <c:pt idx="949">
                  <c:v>7</c:v>
                </c:pt>
                <c:pt idx="950">
                  <c:v>18</c:v>
                </c:pt>
                <c:pt idx="951">
                  <c:v>28</c:v>
                </c:pt>
                <c:pt idx="952">
                  <c:v>23</c:v>
                </c:pt>
                <c:pt idx="953">
                  <c:v>5</c:v>
                </c:pt>
                <c:pt idx="954">
                  <c:v>10</c:v>
                </c:pt>
                <c:pt idx="955">
                  <c:v>19</c:v>
                </c:pt>
                <c:pt idx="956">
                  <c:v>15</c:v>
                </c:pt>
                <c:pt idx="957">
                  <c:v>21</c:v>
                </c:pt>
                <c:pt idx="958">
                  <c:v>12</c:v>
                </c:pt>
                <c:pt idx="959">
                  <c:v>9</c:v>
                </c:pt>
                <c:pt idx="960">
                  <c:v>5</c:v>
                </c:pt>
                <c:pt idx="961">
                  <c:v>4</c:v>
                </c:pt>
                <c:pt idx="962">
                  <c:v>16</c:v>
                </c:pt>
                <c:pt idx="963">
                  <c:v>29</c:v>
                </c:pt>
                <c:pt idx="964">
                  <c:v>11</c:v>
                </c:pt>
                <c:pt idx="965">
                  <c:v>13</c:v>
                </c:pt>
                <c:pt idx="966">
                  <c:v>16</c:v>
                </c:pt>
                <c:pt idx="967">
                  <c:v>34</c:v>
                </c:pt>
                <c:pt idx="968">
                  <c:v>20</c:v>
                </c:pt>
                <c:pt idx="969">
                  <c:v>11</c:v>
                </c:pt>
                <c:pt idx="970">
                  <c:v>16</c:v>
                </c:pt>
                <c:pt idx="971">
                  <c:v>23</c:v>
                </c:pt>
                <c:pt idx="972">
                  <c:v>21</c:v>
                </c:pt>
                <c:pt idx="973">
                  <c:v>19</c:v>
                </c:pt>
                <c:pt idx="974">
                  <c:v>21</c:v>
                </c:pt>
                <c:pt idx="975">
                  <c:v>23</c:v>
                </c:pt>
                <c:pt idx="976">
                  <c:v>8</c:v>
                </c:pt>
                <c:pt idx="977">
                  <c:v>6</c:v>
                </c:pt>
                <c:pt idx="978">
                  <c:v>12</c:v>
                </c:pt>
                <c:pt idx="979">
                  <c:v>9</c:v>
                </c:pt>
                <c:pt idx="980">
                  <c:v>14</c:v>
                </c:pt>
                <c:pt idx="981">
                  <c:v>4</c:v>
                </c:pt>
                <c:pt idx="982">
                  <c:v>15</c:v>
                </c:pt>
                <c:pt idx="983">
                  <c:v>19</c:v>
                </c:pt>
                <c:pt idx="984">
                  <c:v>25</c:v>
                </c:pt>
                <c:pt idx="985">
                  <c:v>7</c:v>
                </c:pt>
                <c:pt idx="986">
                  <c:v>26</c:v>
                </c:pt>
                <c:pt idx="987">
                  <c:v>7</c:v>
                </c:pt>
                <c:pt idx="988">
                  <c:v>9</c:v>
                </c:pt>
                <c:pt idx="989">
                  <c:v>7</c:v>
                </c:pt>
                <c:pt idx="990">
                  <c:v>2</c:v>
                </c:pt>
                <c:pt idx="991">
                  <c:v>19</c:v>
                </c:pt>
                <c:pt idx="992">
                  <c:v>22</c:v>
                </c:pt>
                <c:pt idx="993">
                  <c:v>12</c:v>
                </c:pt>
                <c:pt idx="994">
                  <c:v>4</c:v>
                </c:pt>
                <c:pt idx="995">
                  <c:v>26</c:v>
                </c:pt>
                <c:pt idx="996">
                  <c:v>9</c:v>
                </c:pt>
                <c:pt idx="997">
                  <c:v>17</c:v>
                </c:pt>
                <c:pt idx="998">
                  <c:v>19</c:v>
                </c:pt>
                <c:pt idx="999">
                  <c:v>7</c:v>
                </c:pt>
                <c:pt idx="1000">
                  <c:v>22</c:v>
                </c:pt>
                <c:pt idx="1001">
                  <c:v>4</c:v>
                </c:pt>
                <c:pt idx="1002">
                  <c:v>7</c:v>
                </c:pt>
                <c:pt idx="1003">
                  <c:v>4</c:v>
                </c:pt>
                <c:pt idx="1004">
                  <c:v>34</c:v>
                </c:pt>
                <c:pt idx="1005">
                  <c:v>5</c:v>
                </c:pt>
                <c:pt idx="1006">
                  <c:v>1</c:v>
                </c:pt>
                <c:pt idx="1007">
                  <c:v>21</c:v>
                </c:pt>
                <c:pt idx="1008">
                  <c:v>23</c:v>
                </c:pt>
                <c:pt idx="1009">
                  <c:v>20</c:v>
                </c:pt>
                <c:pt idx="1010">
                  <c:v>21</c:v>
                </c:pt>
                <c:pt idx="1011">
                  <c:v>8</c:v>
                </c:pt>
                <c:pt idx="1012">
                  <c:v>6</c:v>
                </c:pt>
                <c:pt idx="1013">
                  <c:v>23</c:v>
                </c:pt>
                <c:pt idx="1014">
                  <c:v>21</c:v>
                </c:pt>
                <c:pt idx="1015">
                  <c:v>10</c:v>
                </c:pt>
                <c:pt idx="1016">
                  <c:v>5</c:v>
                </c:pt>
                <c:pt idx="1017">
                  <c:v>28</c:v>
                </c:pt>
                <c:pt idx="1018">
                  <c:v>4</c:v>
                </c:pt>
                <c:pt idx="1019">
                  <c:v>5</c:v>
                </c:pt>
                <c:pt idx="1020">
                  <c:v>14</c:v>
                </c:pt>
                <c:pt idx="1021">
                  <c:v>8</c:v>
                </c:pt>
                <c:pt idx="1022">
                  <c:v>17</c:v>
                </c:pt>
                <c:pt idx="1023">
                  <c:v>23</c:v>
                </c:pt>
                <c:pt idx="1024">
                  <c:v>9</c:v>
                </c:pt>
                <c:pt idx="1025">
                  <c:v>7</c:v>
                </c:pt>
                <c:pt idx="1026">
                  <c:v>15</c:v>
                </c:pt>
                <c:pt idx="1027">
                  <c:v>17</c:v>
                </c:pt>
                <c:pt idx="1028">
                  <c:v>8</c:v>
                </c:pt>
                <c:pt idx="1029">
                  <c:v>23</c:v>
                </c:pt>
                <c:pt idx="1030">
                  <c:v>22</c:v>
                </c:pt>
                <c:pt idx="1031">
                  <c:v>23</c:v>
                </c:pt>
                <c:pt idx="1032">
                  <c:v>16</c:v>
                </c:pt>
                <c:pt idx="1033">
                  <c:v>23</c:v>
                </c:pt>
                <c:pt idx="1034">
                  <c:v>25</c:v>
                </c:pt>
                <c:pt idx="1035">
                  <c:v>8</c:v>
                </c:pt>
                <c:pt idx="1036">
                  <c:v>25</c:v>
                </c:pt>
                <c:pt idx="1037">
                  <c:v>21</c:v>
                </c:pt>
                <c:pt idx="1038">
                  <c:v>28</c:v>
                </c:pt>
                <c:pt idx="1039">
                  <c:v>7</c:v>
                </c:pt>
                <c:pt idx="1040">
                  <c:v>8</c:v>
                </c:pt>
                <c:pt idx="1041">
                  <c:v>12</c:v>
                </c:pt>
                <c:pt idx="1042">
                  <c:v>18</c:v>
                </c:pt>
                <c:pt idx="1043">
                  <c:v>9</c:v>
                </c:pt>
                <c:pt idx="1044">
                  <c:v>6</c:v>
                </c:pt>
                <c:pt idx="1045">
                  <c:v>17</c:v>
                </c:pt>
                <c:pt idx="1046">
                  <c:v>5</c:v>
                </c:pt>
                <c:pt idx="1047">
                  <c:v>8</c:v>
                </c:pt>
                <c:pt idx="1048">
                  <c:v>6</c:v>
                </c:pt>
                <c:pt idx="1049">
                  <c:v>25</c:v>
                </c:pt>
                <c:pt idx="1050">
                  <c:v>18</c:v>
                </c:pt>
                <c:pt idx="1051">
                  <c:v>26</c:v>
                </c:pt>
                <c:pt idx="1052">
                  <c:v>21</c:v>
                </c:pt>
                <c:pt idx="1053">
                  <c:v>19</c:v>
                </c:pt>
                <c:pt idx="1054">
                  <c:v>19</c:v>
                </c:pt>
                <c:pt idx="1055">
                  <c:v>7</c:v>
                </c:pt>
                <c:pt idx="1056">
                  <c:v>28</c:v>
                </c:pt>
                <c:pt idx="1057">
                  <c:v>12</c:v>
                </c:pt>
                <c:pt idx="1058">
                  <c:v>24</c:v>
                </c:pt>
                <c:pt idx="1059">
                  <c:v>20</c:v>
                </c:pt>
                <c:pt idx="1060">
                  <c:v>22</c:v>
                </c:pt>
                <c:pt idx="1061">
                  <c:v>19</c:v>
                </c:pt>
                <c:pt idx="1062">
                  <c:v>5</c:v>
                </c:pt>
                <c:pt idx="1063">
                  <c:v>27</c:v>
                </c:pt>
                <c:pt idx="1064">
                  <c:v>7</c:v>
                </c:pt>
                <c:pt idx="1065">
                  <c:v>23</c:v>
                </c:pt>
                <c:pt idx="1066">
                  <c:v>28</c:v>
                </c:pt>
                <c:pt idx="1067">
                  <c:v>12</c:v>
                </c:pt>
                <c:pt idx="1068">
                  <c:v>19</c:v>
                </c:pt>
                <c:pt idx="1069">
                  <c:v>6</c:v>
                </c:pt>
                <c:pt idx="1070">
                  <c:v>5</c:v>
                </c:pt>
                <c:pt idx="1071">
                  <c:v>10</c:v>
                </c:pt>
                <c:pt idx="1072">
                  <c:v>6</c:v>
                </c:pt>
                <c:pt idx="1073">
                  <c:v>12</c:v>
                </c:pt>
                <c:pt idx="1074">
                  <c:v>17</c:v>
                </c:pt>
                <c:pt idx="1075">
                  <c:v>8</c:v>
                </c:pt>
                <c:pt idx="1076">
                  <c:v>7</c:v>
                </c:pt>
                <c:pt idx="1077">
                  <c:v>26</c:v>
                </c:pt>
                <c:pt idx="1078">
                  <c:v>12</c:v>
                </c:pt>
                <c:pt idx="1079">
                  <c:v>19</c:v>
                </c:pt>
                <c:pt idx="1080">
                  <c:v>21</c:v>
                </c:pt>
                <c:pt idx="1081">
                  <c:v>17</c:v>
                </c:pt>
                <c:pt idx="1082">
                  <c:v>21</c:v>
                </c:pt>
                <c:pt idx="1083">
                  <c:v>17</c:v>
                </c:pt>
                <c:pt idx="1084">
                  <c:v>27</c:v>
                </c:pt>
                <c:pt idx="1085">
                  <c:v>18</c:v>
                </c:pt>
                <c:pt idx="1086">
                  <c:v>30</c:v>
                </c:pt>
                <c:pt idx="1087">
                  <c:v>27</c:v>
                </c:pt>
                <c:pt idx="1088">
                  <c:v>25</c:v>
                </c:pt>
                <c:pt idx="1089">
                  <c:v>26</c:v>
                </c:pt>
                <c:pt idx="1090">
                  <c:v>9</c:v>
                </c:pt>
                <c:pt idx="1091">
                  <c:v>25</c:v>
                </c:pt>
                <c:pt idx="1092">
                  <c:v>12</c:v>
                </c:pt>
                <c:pt idx="1093">
                  <c:v>19</c:v>
                </c:pt>
                <c:pt idx="1094">
                  <c:v>24</c:v>
                </c:pt>
                <c:pt idx="1095">
                  <c:v>21</c:v>
                </c:pt>
                <c:pt idx="1096">
                  <c:v>10</c:v>
                </c:pt>
                <c:pt idx="1097">
                  <c:v>21</c:v>
                </c:pt>
                <c:pt idx="1098">
                  <c:v>25</c:v>
                </c:pt>
                <c:pt idx="1099">
                  <c:v>28</c:v>
                </c:pt>
                <c:pt idx="1100">
                  <c:v>13</c:v>
                </c:pt>
                <c:pt idx="1101">
                  <c:v>24</c:v>
                </c:pt>
                <c:pt idx="1102">
                  <c:v>24</c:v>
                </c:pt>
                <c:pt idx="1103">
                  <c:v>21</c:v>
                </c:pt>
                <c:pt idx="1104">
                  <c:v>12</c:v>
                </c:pt>
                <c:pt idx="1105">
                  <c:v>16</c:v>
                </c:pt>
                <c:pt idx="1106">
                  <c:v>16</c:v>
                </c:pt>
                <c:pt idx="1107">
                  <c:v>17</c:v>
                </c:pt>
                <c:pt idx="1108">
                  <c:v>5</c:v>
                </c:pt>
                <c:pt idx="1109">
                  <c:v>7</c:v>
                </c:pt>
                <c:pt idx="1110">
                  <c:v>9</c:v>
                </c:pt>
                <c:pt idx="1111">
                  <c:v>7</c:v>
                </c:pt>
                <c:pt idx="1112">
                  <c:v>19</c:v>
                </c:pt>
                <c:pt idx="1113">
                  <c:v>28</c:v>
                </c:pt>
                <c:pt idx="1114">
                  <c:v>22</c:v>
                </c:pt>
                <c:pt idx="1115">
                  <c:v>7</c:v>
                </c:pt>
                <c:pt idx="1116">
                  <c:v>25</c:v>
                </c:pt>
                <c:pt idx="1117">
                  <c:v>12</c:v>
                </c:pt>
                <c:pt idx="1118">
                  <c:v>20</c:v>
                </c:pt>
                <c:pt idx="1119">
                  <c:v>23</c:v>
                </c:pt>
                <c:pt idx="1120">
                  <c:v>22</c:v>
                </c:pt>
                <c:pt idx="1121">
                  <c:v>22</c:v>
                </c:pt>
                <c:pt idx="1122">
                  <c:v>29</c:v>
                </c:pt>
                <c:pt idx="1123">
                  <c:v>18</c:v>
                </c:pt>
                <c:pt idx="1124">
                  <c:v>13</c:v>
                </c:pt>
                <c:pt idx="1125">
                  <c:v>5</c:v>
                </c:pt>
                <c:pt idx="1126">
                  <c:v>5</c:v>
                </c:pt>
                <c:pt idx="1127">
                  <c:v>10</c:v>
                </c:pt>
                <c:pt idx="1128">
                  <c:v>4</c:v>
                </c:pt>
                <c:pt idx="1129">
                  <c:v>4</c:v>
                </c:pt>
                <c:pt idx="1130">
                  <c:v>20</c:v>
                </c:pt>
                <c:pt idx="1131">
                  <c:v>21</c:v>
                </c:pt>
                <c:pt idx="1132">
                  <c:v>8</c:v>
                </c:pt>
                <c:pt idx="1133">
                  <c:v>28</c:v>
                </c:pt>
                <c:pt idx="1134">
                  <c:v>4</c:v>
                </c:pt>
                <c:pt idx="1135">
                  <c:v>19</c:v>
                </c:pt>
                <c:pt idx="1136">
                  <c:v>6</c:v>
                </c:pt>
                <c:pt idx="1137">
                  <c:v>25</c:v>
                </c:pt>
                <c:pt idx="1138">
                  <c:v>18</c:v>
                </c:pt>
                <c:pt idx="1139">
                  <c:v>5</c:v>
                </c:pt>
                <c:pt idx="1140">
                  <c:v>12</c:v>
                </c:pt>
                <c:pt idx="1141">
                  <c:v>21</c:v>
                </c:pt>
                <c:pt idx="1142">
                  <c:v>11</c:v>
                </c:pt>
                <c:pt idx="1143">
                  <c:v>5</c:v>
                </c:pt>
                <c:pt idx="1144">
                  <c:v>6</c:v>
                </c:pt>
                <c:pt idx="1145">
                  <c:v>5</c:v>
                </c:pt>
                <c:pt idx="1146">
                  <c:v>30</c:v>
                </c:pt>
                <c:pt idx="1147">
                  <c:v>23</c:v>
                </c:pt>
                <c:pt idx="1148">
                  <c:v>19</c:v>
                </c:pt>
                <c:pt idx="1149">
                  <c:v>9</c:v>
                </c:pt>
                <c:pt idx="1150">
                  <c:v>28</c:v>
                </c:pt>
                <c:pt idx="1151">
                  <c:v>5</c:v>
                </c:pt>
                <c:pt idx="1152">
                  <c:v>13</c:v>
                </c:pt>
                <c:pt idx="1153">
                  <c:v>16</c:v>
                </c:pt>
                <c:pt idx="1154">
                  <c:v>17</c:v>
                </c:pt>
                <c:pt idx="1155">
                  <c:v>28</c:v>
                </c:pt>
                <c:pt idx="1156">
                  <c:v>24</c:v>
                </c:pt>
                <c:pt idx="1157">
                  <c:v>17</c:v>
                </c:pt>
                <c:pt idx="1158">
                  <c:v>11</c:v>
                </c:pt>
                <c:pt idx="1159">
                  <c:v>18</c:v>
                </c:pt>
                <c:pt idx="1160">
                  <c:v>15</c:v>
                </c:pt>
                <c:pt idx="1161">
                  <c:v>10</c:v>
                </c:pt>
                <c:pt idx="1162">
                  <c:v>5</c:v>
                </c:pt>
                <c:pt idx="1163">
                  <c:v>29</c:v>
                </c:pt>
                <c:pt idx="1164">
                  <c:v>7</c:v>
                </c:pt>
                <c:pt idx="1165">
                  <c:v>9</c:v>
                </c:pt>
                <c:pt idx="1166">
                  <c:v>21</c:v>
                </c:pt>
                <c:pt idx="1167">
                  <c:v>9</c:v>
                </c:pt>
                <c:pt idx="1168">
                  <c:v>26</c:v>
                </c:pt>
                <c:pt idx="1169">
                  <c:v>14</c:v>
                </c:pt>
                <c:pt idx="1170">
                  <c:v>24</c:v>
                </c:pt>
                <c:pt idx="1171">
                  <c:v>6</c:v>
                </c:pt>
                <c:pt idx="1172">
                  <c:v>23</c:v>
                </c:pt>
                <c:pt idx="1173">
                  <c:v>5</c:v>
                </c:pt>
                <c:pt idx="1174">
                  <c:v>9</c:v>
                </c:pt>
                <c:pt idx="1175">
                  <c:v>8</c:v>
                </c:pt>
                <c:pt idx="1176">
                  <c:v>4</c:v>
                </c:pt>
                <c:pt idx="1177">
                  <c:v>7</c:v>
                </c:pt>
                <c:pt idx="1178">
                  <c:v>26</c:v>
                </c:pt>
                <c:pt idx="1179">
                  <c:v>14</c:v>
                </c:pt>
                <c:pt idx="1180">
                  <c:v>13</c:v>
                </c:pt>
                <c:pt idx="1181">
                  <c:v>25</c:v>
                </c:pt>
                <c:pt idx="1182">
                  <c:v>7</c:v>
                </c:pt>
                <c:pt idx="1183">
                  <c:v>6</c:v>
                </c:pt>
                <c:pt idx="1184">
                  <c:v>20</c:v>
                </c:pt>
                <c:pt idx="1185">
                  <c:v>5</c:v>
                </c:pt>
                <c:pt idx="1186">
                  <c:v>12</c:v>
                </c:pt>
                <c:pt idx="1187">
                  <c:v>21</c:v>
                </c:pt>
                <c:pt idx="1188">
                  <c:v>5</c:v>
                </c:pt>
                <c:pt idx="1189">
                  <c:v>5</c:v>
                </c:pt>
                <c:pt idx="1190">
                  <c:v>24</c:v>
                </c:pt>
                <c:pt idx="1191">
                  <c:v>10</c:v>
                </c:pt>
                <c:pt idx="1192">
                  <c:v>17</c:v>
                </c:pt>
                <c:pt idx="1193">
                  <c:v>5</c:v>
                </c:pt>
                <c:pt idx="1194">
                  <c:v>24</c:v>
                </c:pt>
                <c:pt idx="1195">
                  <c:v>19</c:v>
                </c:pt>
                <c:pt idx="1196">
                  <c:v>9</c:v>
                </c:pt>
                <c:pt idx="1197">
                  <c:v>6</c:v>
                </c:pt>
                <c:pt idx="1198">
                  <c:v>16</c:v>
                </c:pt>
                <c:pt idx="1199">
                  <c:v>16</c:v>
                </c:pt>
                <c:pt idx="1200">
                  <c:v>18</c:v>
                </c:pt>
                <c:pt idx="1201">
                  <c:v>19</c:v>
                </c:pt>
                <c:pt idx="1202">
                  <c:v>20</c:v>
                </c:pt>
                <c:pt idx="1203">
                  <c:v>7</c:v>
                </c:pt>
                <c:pt idx="1204">
                  <c:v>26</c:v>
                </c:pt>
                <c:pt idx="1205">
                  <c:v>28</c:v>
                </c:pt>
                <c:pt idx="1206">
                  <c:v>5</c:v>
                </c:pt>
                <c:pt idx="1207">
                  <c:v>21</c:v>
                </c:pt>
                <c:pt idx="1208">
                  <c:v>27</c:v>
                </c:pt>
                <c:pt idx="1209">
                  <c:v>7</c:v>
                </c:pt>
                <c:pt idx="1210">
                  <c:v>34</c:v>
                </c:pt>
                <c:pt idx="1211">
                  <c:v>6</c:v>
                </c:pt>
                <c:pt idx="1212">
                  <c:v>26</c:v>
                </c:pt>
                <c:pt idx="1213">
                  <c:v>17</c:v>
                </c:pt>
                <c:pt idx="1214">
                  <c:v>5</c:v>
                </c:pt>
                <c:pt idx="1215">
                  <c:v>16</c:v>
                </c:pt>
                <c:pt idx="1216">
                  <c:v>10</c:v>
                </c:pt>
                <c:pt idx="1217">
                  <c:v>4</c:v>
                </c:pt>
                <c:pt idx="1218">
                  <c:v>4</c:v>
                </c:pt>
                <c:pt idx="1219">
                  <c:v>13</c:v>
                </c:pt>
                <c:pt idx="1220">
                  <c:v>22</c:v>
                </c:pt>
                <c:pt idx="1221">
                  <c:v>4</c:v>
                </c:pt>
                <c:pt idx="1222">
                  <c:v>22</c:v>
                </c:pt>
                <c:pt idx="1223">
                  <c:v>29</c:v>
                </c:pt>
                <c:pt idx="1224">
                  <c:v>19</c:v>
                </c:pt>
                <c:pt idx="1225">
                  <c:v>18</c:v>
                </c:pt>
                <c:pt idx="1226">
                  <c:v>26</c:v>
                </c:pt>
                <c:pt idx="1227">
                  <c:v>8</c:v>
                </c:pt>
                <c:pt idx="1228">
                  <c:v>5</c:v>
                </c:pt>
                <c:pt idx="1229">
                  <c:v>7</c:v>
                </c:pt>
                <c:pt idx="1230">
                  <c:v>5</c:v>
                </c:pt>
                <c:pt idx="1231">
                  <c:v>11</c:v>
                </c:pt>
                <c:pt idx="1232">
                  <c:v>7</c:v>
                </c:pt>
                <c:pt idx="1233">
                  <c:v>21</c:v>
                </c:pt>
                <c:pt idx="1234">
                  <c:v>9</c:v>
                </c:pt>
                <c:pt idx="1235">
                  <c:v>6</c:v>
                </c:pt>
                <c:pt idx="1236">
                  <c:v>7</c:v>
                </c:pt>
                <c:pt idx="1237">
                  <c:v>22</c:v>
                </c:pt>
                <c:pt idx="1238">
                  <c:v>6</c:v>
                </c:pt>
                <c:pt idx="1239">
                  <c:v>16</c:v>
                </c:pt>
                <c:pt idx="1240">
                  <c:v>27</c:v>
                </c:pt>
                <c:pt idx="1241">
                  <c:v>5</c:v>
                </c:pt>
                <c:pt idx="1242">
                  <c:v>5</c:v>
                </c:pt>
                <c:pt idx="1243">
                  <c:v>7</c:v>
                </c:pt>
                <c:pt idx="1244">
                  <c:v>20</c:v>
                </c:pt>
                <c:pt idx="1245">
                  <c:v>21</c:v>
                </c:pt>
                <c:pt idx="1246">
                  <c:v>20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6</c:v>
                </c:pt>
                <c:pt idx="1251">
                  <c:v>16</c:v>
                </c:pt>
                <c:pt idx="1252">
                  <c:v>10</c:v>
                </c:pt>
                <c:pt idx="1253">
                  <c:v>25</c:v>
                </c:pt>
                <c:pt idx="1254">
                  <c:v>6</c:v>
                </c:pt>
                <c:pt idx="1255">
                  <c:v>16</c:v>
                </c:pt>
                <c:pt idx="1256">
                  <c:v>20</c:v>
                </c:pt>
                <c:pt idx="1257">
                  <c:v>6</c:v>
                </c:pt>
                <c:pt idx="1258">
                  <c:v>33</c:v>
                </c:pt>
                <c:pt idx="1259">
                  <c:v>9</c:v>
                </c:pt>
                <c:pt idx="1260">
                  <c:v>20</c:v>
                </c:pt>
                <c:pt idx="1261">
                  <c:v>7</c:v>
                </c:pt>
                <c:pt idx="1262">
                  <c:v>12</c:v>
                </c:pt>
                <c:pt idx="1263">
                  <c:v>19</c:v>
                </c:pt>
                <c:pt idx="1264">
                  <c:v>4</c:v>
                </c:pt>
                <c:pt idx="1265">
                  <c:v>17</c:v>
                </c:pt>
                <c:pt idx="1266">
                  <c:v>17</c:v>
                </c:pt>
                <c:pt idx="1267">
                  <c:v>2</c:v>
                </c:pt>
                <c:pt idx="1268">
                  <c:v>14</c:v>
                </c:pt>
                <c:pt idx="1269">
                  <c:v>6</c:v>
                </c:pt>
                <c:pt idx="1270">
                  <c:v>9</c:v>
                </c:pt>
                <c:pt idx="1271">
                  <c:v>27</c:v>
                </c:pt>
                <c:pt idx="1272">
                  <c:v>18</c:v>
                </c:pt>
                <c:pt idx="1273">
                  <c:v>18</c:v>
                </c:pt>
                <c:pt idx="1274">
                  <c:v>8</c:v>
                </c:pt>
                <c:pt idx="1275">
                  <c:v>43</c:v>
                </c:pt>
                <c:pt idx="1276">
                  <c:v>7</c:v>
                </c:pt>
                <c:pt idx="1277">
                  <c:v>18</c:v>
                </c:pt>
                <c:pt idx="1278">
                  <c:v>16</c:v>
                </c:pt>
                <c:pt idx="1279">
                  <c:v>5</c:v>
                </c:pt>
                <c:pt idx="1280">
                  <c:v>10</c:v>
                </c:pt>
                <c:pt idx="1281">
                  <c:v>30</c:v>
                </c:pt>
                <c:pt idx="1282">
                  <c:v>28</c:v>
                </c:pt>
                <c:pt idx="1283">
                  <c:v>4</c:v>
                </c:pt>
                <c:pt idx="1284">
                  <c:v>9</c:v>
                </c:pt>
                <c:pt idx="1285">
                  <c:v>10</c:v>
                </c:pt>
                <c:pt idx="1286">
                  <c:v>31</c:v>
                </c:pt>
                <c:pt idx="1287">
                  <c:v>14</c:v>
                </c:pt>
                <c:pt idx="1288">
                  <c:v>15</c:v>
                </c:pt>
                <c:pt idx="1289">
                  <c:v>24</c:v>
                </c:pt>
                <c:pt idx="1290">
                  <c:v>6</c:v>
                </c:pt>
                <c:pt idx="1291">
                  <c:v>10</c:v>
                </c:pt>
                <c:pt idx="1292">
                  <c:v>32</c:v>
                </c:pt>
                <c:pt idx="1293">
                  <c:v>12</c:v>
                </c:pt>
                <c:pt idx="1294">
                  <c:v>16</c:v>
                </c:pt>
                <c:pt idx="1295">
                  <c:v>4</c:v>
                </c:pt>
                <c:pt idx="1296">
                  <c:v>22</c:v>
                </c:pt>
                <c:pt idx="1297">
                  <c:v>21</c:v>
                </c:pt>
                <c:pt idx="1298">
                  <c:v>16</c:v>
                </c:pt>
                <c:pt idx="1299">
                  <c:v>17</c:v>
                </c:pt>
                <c:pt idx="1300">
                  <c:v>6</c:v>
                </c:pt>
                <c:pt idx="1301">
                  <c:v>5</c:v>
                </c:pt>
                <c:pt idx="1302">
                  <c:v>20</c:v>
                </c:pt>
                <c:pt idx="1303">
                  <c:v>25</c:v>
                </c:pt>
                <c:pt idx="1304">
                  <c:v>7</c:v>
                </c:pt>
                <c:pt idx="1305">
                  <c:v>22</c:v>
                </c:pt>
                <c:pt idx="1306">
                  <c:v>10</c:v>
                </c:pt>
                <c:pt idx="1307">
                  <c:v>20</c:v>
                </c:pt>
                <c:pt idx="1308">
                  <c:v>17</c:v>
                </c:pt>
                <c:pt idx="1309">
                  <c:v>25</c:v>
                </c:pt>
                <c:pt idx="1310">
                  <c:v>22</c:v>
                </c:pt>
                <c:pt idx="1311">
                  <c:v>14</c:v>
                </c:pt>
                <c:pt idx="1312">
                  <c:v>20</c:v>
                </c:pt>
                <c:pt idx="1313">
                  <c:v>17</c:v>
                </c:pt>
                <c:pt idx="1314">
                  <c:v>4</c:v>
                </c:pt>
                <c:pt idx="1315">
                  <c:v>15</c:v>
                </c:pt>
                <c:pt idx="1316">
                  <c:v>21</c:v>
                </c:pt>
                <c:pt idx="1317">
                  <c:v>20</c:v>
                </c:pt>
                <c:pt idx="1318">
                  <c:v>4</c:v>
                </c:pt>
                <c:pt idx="1319">
                  <c:v>7</c:v>
                </c:pt>
                <c:pt idx="1320">
                  <c:v>24</c:v>
                </c:pt>
                <c:pt idx="1321">
                  <c:v>21</c:v>
                </c:pt>
                <c:pt idx="1322">
                  <c:v>28</c:v>
                </c:pt>
                <c:pt idx="1323">
                  <c:v>6</c:v>
                </c:pt>
                <c:pt idx="1324">
                  <c:v>17</c:v>
                </c:pt>
                <c:pt idx="1325">
                  <c:v>5</c:v>
                </c:pt>
                <c:pt idx="1326">
                  <c:v>16</c:v>
                </c:pt>
                <c:pt idx="1327">
                  <c:v>24</c:v>
                </c:pt>
                <c:pt idx="1328">
                  <c:v>18</c:v>
                </c:pt>
                <c:pt idx="1329">
                  <c:v>17</c:v>
                </c:pt>
                <c:pt idx="1330">
                  <c:v>8</c:v>
                </c:pt>
                <c:pt idx="1331">
                  <c:v>30</c:v>
                </c:pt>
                <c:pt idx="1332">
                  <c:v>12</c:v>
                </c:pt>
                <c:pt idx="1333">
                  <c:v>15</c:v>
                </c:pt>
                <c:pt idx="1334">
                  <c:v>7</c:v>
                </c:pt>
                <c:pt idx="1335">
                  <c:v>26</c:v>
                </c:pt>
                <c:pt idx="1336">
                  <c:v>22</c:v>
                </c:pt>
                <c:pt idx="1337">
                  <c:v>5</c:v>
                </c:pt>
                <c:pt idx="1338">
                  <c:v>30</c:v>
                </c:pt>
                <c:pt idx="1339">
                  <c:v>7</c:v>
                </c:pt>
                <c:pt idx="1340">
                  <c:v>27</c:v>
                </c:pt>
                <c:pt idx="1341">
                  <c:v>19</c:v>
                </c:pt>
                <c:pt idx="1342">
                  <c:v>5</c:v>
                </c:pt>
                <c:pt idx="1343">
                  <c:v>9</c:v>
                </c:pt>
                <c:pt idx="1344">
                  <c:v>23</c:v>
                </c:pt>
                <c:pt idx="1345">
                  <c:v>24</c:v>
                </c:pt>
                <c:pt idx="1346">
                  <c:v>8</c:v>
                </c:pt>
                <c:pt idx="1347">
                  <c:v>10</c:v>
                </c:pt>
                <c:pt idx="1348">
                  <c:v>5</c:v>
                </c:pt>
                <c:pt idx="1349">
                  <c:v>7</c:v>
                </c:pt>
                <c:pt idx="1350">
                  <c:v>18</c:v>
                </c:pt>
                <c:pt idx="1351">
                  <c:v>7</c:v>
                </c:pt>
                <c:pt idx="1352">
                  <c:v>7</c:v>
                </c:pt>
                <c:pt idx="1353">
                  <c:v>16</c:v>
                </c:pt>
                <c:pt idx="1354">
                  <c:v>5</c:v>
                </c:pt>
                <c:pt idx="1355">
                  <c:v>7</c:v>
                </c:pt>
                <c:pt idx="1356">
                  <c:v>28</c:v>
                </c:pt>
                <c:pt idx="1357">
                  <c:v>18</c:v>
                </c:pt>
                <c:pt idx="1358">
                  <c:v>6</c:v>
                </c:pt>
                <c:pt idx="1359">
                  <c:v>22</c:v>
                </c:pt>
                <c:pt idx="1360">
                  <c:v>12</c:v>
                </c:pt>
                <c:pt idx="1361">
                  <c:v>7</c:v>
                </c:pt>
                <c:pt idx="1362">
                  <c:v>18</c:v>
                </c:pt>
                <c:pt idx="1363">
                  <c:v>23</c:v>
                </c:pt>
                <c:pt idx="1364">
                  <c:v>15</c:v>
                </c:pt>
                <c:pt idx="1365">
                  <c:v>7</c:v>
                </c:pt>
                <c:pt idx="1366">
                  <c:v>7</c:v>
                </c:pt>
                <c:pt idx="1367">
                  <c:v>4</c:v>
                </c:pt>
                <c:pt idx="1368">
                  <c:v>11</c:v>
                </c:pt>
                <c:pt idx="1369">
                  <c:v>22</c:v>
                </c:pt>
                <c:pt idx="1370">
                  <c:v>18</c:v>
                </c:pt>
                <c:pt idx="1371">
                  <c:v>21</c:v>
                </c:pt>
                <c:pt idx="1372">
                  <c:v>9</c:v>
                </c:pt>
                <c:pt idx="1373">
                  <c:v>22</c:v>
                </c:pt>
                <c:pt idx="1374">
                  <c:v>26</c:v>
                </c:pt>
                <c:pt idx="1375">
                  <c:v>4</c:v>
                </c:pt>
                <c:pt idx="1376">
                  <c:v>23</c:v>
                </c:pt>
                <c:pt idx="1377">
                  <c:v>19</c:v>
                </c:pt>
                <c:pt idx="1378">
                  <c:v>21</c:v>
                </c:pt>
                <c:pt idx="1379">
                  <c:v>12</c:v>
                </c:pt>
                <c:pt idx="1380">
                  <c:v>6</c:v>
                </c:pt>
                <c:pt idx="1381">
                  <c:v>16</c:v>
                </c:pt>
                <c:pt idx="1382">
                  <c:v>22</c:v>
                </c:pt>
                <c:pt idx="1383">
                  <c:v>21</c:v>
                </c:pt>
                <c:pt idx="1384">
                  <c:v>16</c:v>
                </c:pt>
                <c:pt idx="1385">
                  <c:v>17</c:v>
                </c:pt>
                <c:pt idx="1386">
                  <c:v>15</c:v>
                </c:pt>
                <c:pt idx="1387">
                  <c:v>2</c:v>
                </c:pt>
                <c:pt idx="1388">
                  <c:v>16</c:v>
                </c:pt>
                <c:pt idx="1389">
                  <c:v>4</c:v>
                </c:pt>
                <c:pt idx="1390">
                  <c:v>20</c:v>
                </c:pt>
                <c:pt idx="1391">
                  <c:v>20</c:v>
                </c:pt>
                <c:pt idx="1392">
                  <c:v>12</c:v>
                </c:pt>
                <c:pt idx="1393">
                  <c:v>7</c:v>
                </c:pt>
                <c:pt idx="1394">
                  <c:v>23</c:v>
                </c:pt>
                <c:pt idx="1395">
                  <c:v>11</c:v>
                </c:pt>
                <c:pt idx="1396">
                  <c:v>12</c:v>
                </c:pt>
                <c:pt idx="1397">
                  <c:v>11</c:v>
                </c:pt>
                <c:pt idx="1398">
                  <c:v>16</c:v>
                </c:pt>
                <c:pt idx="1399">
                  <c:v>16</c:v>
                </c:pt>
                <c:pt idx="1400">
                  <c:v>15</c:v>
                </c:pt>
                <c:pt idx="1401">
                  <c:v>5</c:v>
                </c:pt>
                <c:pt idx="1402">
                  <c:v>15</c:v>
                </c:pt>
                <c:pt idx="1403">
                  <c:v>9</c:v>
                </c:pt>
                <c:pt idx="1404">
                  <c:v>6</c:v>
                </c:pt>
                <c:pt idx="1405">
                  <c:v>10</c:v>
                </c:pt>
                <c:pt idx="1406">
                  <c:v>7</c:v>
                </c:pt>
                <c:pt idx="1407">
                  <c:v>24</c:v>
                </c:pt>
                <c:pt idx="1408">
                  <c:v>13</c:v>
                </c:pt>
                <c:pt idx="1409">
                  <c:v>20</c:v>
                </c:pt>
                <c:pt idx="1410">
                  <c:v>25</c:v>
                </c:pt>
                <c:pt idx="1411">
                  <c:v>6</c:v>
                </c:pt>
                <c:pt idx="1412">
                  <c:v>18</c:v>
                </c:pt>
                <c:pt idx="1413">
                  <c:v>19</c:v>
                </c:pt>
                <c:pt idx="1414">
                  <c:v>27</c:v>
                </c:pt>
                <c:pt idx="1415">
                  <c:v>26</c:v>
                </c:pt>
                <c:pt idx="1416">
                  <c:v>19</c:v>
                </c:pt>
                <c:pt idx="1417">
                  <c:v>25</c:v>
                </c:pt>
                <c:pt idx="1418">
                  <c:v>4</c:v>
                </c:pt>
                <c:pt idx="1419">
                  <c:v>22</c:v>
                </c:pt>
                <c:pt idx="1420">
                  <c:v>22</c:v>
                </c:pt>
                <c:pt idx="1421">
                  <c:v>20</c:v>
                </c:pt>
                <c:pt idx="1422">
                  <c:v>24</c:v>
                </c:pt>
                <c:pt idx="1423">
                  <c:v>24</c:v>
                </c:pt>
                <c:pt idx="1424">
                  <c:v>23</c:v>
                </c:pt>
                <c:pt idx="1425">
                  <c:v>7</c:v>
                </c:pt>
                <c:pt idx="1426">
                  <c:v>6</c:v>
                </c:pt>
                <c:pt idx="1427">
                  <c:v>4</c:v>
                </c:pt>
                <c:pt idx="1428">
                  <c:v>16</c:v>
                </c:pt>
                <c:pt idx="1429">
                  <c:v>14</c:v>
                </c:pt>
                <c:pt idx="1430">
                  <c:v>14</c:v>
                </c:pt>
                <c:pt idx="1431">
                  <c:v>4</c:v>
                </c:pt>
                <c:pt idx="1432">
                  <c:v>11</c:v>
                </c:pt>
                <c:pt idx="1433">
                  <c:v>6</c:v>
                </c:pt>
                <c:pt idx="1434">
                  <c:v>24</c:v>
                </c:pt>
                <c:pt idx="1435">
                  <c:v>10</c:v>
                </c:pt>
                <c:pt idx="1436">
                  <c:v>22</c:v>
                </c:pt>
                <c:pt idx="1437">
                  <c:v>27</c:v>
                </c:pt>
                <c:pt idx="1438">
                  <c:v>8</c:v>
                </c:pt>
                <c:pt idx="1439">
                  <c:v>8</c:v>
                </c:pt>
                <c:pt idx="1440">
                  <c:v>15</c:v>
                </c:pt>
                <c:pt idx="1441">
                  <c:v>9</c:v>
                </c:pt>
                <c:pt idx="1442">
                  <c:v>23</c:v>
                </c:pt>
                <c:pt idx="1443">
                  <c:v>7</c:v>
                </c:pt>
                <c:pt idx="1444">
                  <c:v>26</c:v>
                </c:pt>
                <c:pt idx="1445">
                  <c:v>26</c:v>
                </c:pt>
                <c:pt idx="1446">
                  <c:v>9</c:v>
                </c:pt>
                <c:pt idx="1447">
                  <c:v>5</c:v>
                </c:pt>
                <c:pt idx="1448">
                  <c:v>6</c:v>
                </c:pt>
                <c:pt idx="1449">
                  <c:v>6</c:v>
                </c:pt>
                <c:pt idx="1450">
                  <c:v>17</c:v>
                </c:pt>
                <c:pt idx="1451">
                  <c:v>7</c:v>
                </c:pt>
                <c:pt idx="1452">
                  <c:v>14</c:v>
                </c:pt>
                <c:pt idx="1453">
                  <c:v>27</c:v>
                </c:pt>
                <c:pt idx="1454">
                  <c:v>25</c:v>
                </c:pt>
                <c:pt idx="1455">
                  <c:v>4</c:v>
                </c:pt>
                <c:pt idx="1456">
                  <c:v>18</c:v>
                </c:pt>
                <c:pt idx="1457">
                  <c:v>23</c:v>
                </c:pt>
                <c:pt idx="1458">
                  <c:v>27</c:v>
                </c:pt>
                <c:pt idx="1459">
                  <c:v>24</c:v>
                </c:pt>
                <c:pt idx="1460">
                  <c:v>13</c:v>
                </c:pt>
                <c:pt idx="1461">
                  <c:v>17</c:v>
                </c:pt>
                <c:pt idx="1462">
                  <c:v>5</c:v>
                </c:pt>
                <c:pt idx="1463">
                  <c:v>27</c:v>
                </c:pt>
                <c:pt idx="1464">
                  <c:v>18</c:v>
                </c:pt>
                <c:pt idx="1465">
                  <c:v>22</c:v>
                </c:pt>
                <c:pt idx="1466">
                  <c:v>9</c:v>
                </c:pt>
                <c:pt idx="1467">
                  <c:v>6</c:v>
                </c:pt>
                <c:pt idx="1468">
                  <c:v>25</c:v>
                </c:pt>
                <c:pt idx="1469">
                  <c:v>16</c:v>
                </c:pt>
                <c:pt idx="1470">
                  <c:v>22</c:v>
                </c:pt>
                <c:pt idx="1471">
                  <c:v>5</c:v>
                </c:pt>
                <c:pt idx="1472">
                  <c:v>10</c:v>
                </c:pt>
                <c:pt idx="1473">
                  <c:v>18</c:v>
                </c:pt>
                <c:pt idx="1474">
                  <c:v>26</c:v>
                </c:pt>
                <c:pt idx="1475">
                  <c:v>24</c:v>
                </c:pt>
                <c:pt idx="1476">
                  <c:v>22</c:v>
                </c:pt>
                <c:pt idx="1477">
                  <c:v>7</c:v>
                </c:pt>
                <c:pt idx="1478">
                  <c:v>30</c:v>
                </c:pt>
                <c:pt idx="1479">
                  <c:v>30</c:v>
                </c:pt>
                <c:pt idx="1480">
                  <c:v>23</c:v>
                </c:pt>
                <c:pt idx="1481">
                  <c:v>17</c:v>
                </c:pt>
                <c:pt idx="1482">
                  <c:v>10</c:v>
                </c:pt>
                <c:pt idx="1483">
                  <c:v>6</c:v>
                </c:pt>
                <c:pt idx="1484">
                  <c:v>23</c:v>
                </c:pt>
                <c:pt idx="1485">
                  <c:v>5</c:v>
                </c:pt>
                <c:pt idx="1486">
                  <c:v>19</c:v>
                </c:pt>
                <c:pt idx="1487">
                  <c:v>25</c:v>
                </c:pt>
                <c:pt idx="1488">
                  <c:v>6</c:v>
                </c:pt>
                <c:pt idx="1489">
                  <c:v>9</c:v>
                </c:pt>
                <c:pt idx="1490">
                  <c:v>18</c:v>
                </c:pt>
                <c:pt idx="1491">
                  <c:v>6</c:v>
                </c:pt>
                <c:pt idx="1492">
                  <c:v>16</c:v>
                </c:pt>
                <c:pt idx="1493">
                  <c:v>19</c:v>
                </c:pt>
                <c:pt idx="1494">
                  <c:v>9</c:v>
                </c:pt>
                <c:pt idx="1495">
                  <c:v>5</c:v>
                </c:pt>
                <c:pt idx="1496">
                  <c:v>8</c:v>
                </c:pt>
                <c:pt idx="1497">
                  <c:v>21</c:v>
                </c:pt>
                <c:pt idx="1498">
                  <c:v>9</c:v>
                </c:pt>
                <c:pt idx="1499">
                  <c:v>8</c:v>
                </c:pt>
                <c:pt idx="1500">
                  <c:v>25</c:v>
                </c:pt>
                <c:pt idx="1501">
                  <c:v>16</c:v>
                </c:pt>
                <c:pt idx="1502">
                  <c:v>21</c:v>
                </c:pt>
                <c:pt idx="1503">
                  <c:v>20</c:v>
                </c:pt>
                <c:pt idx="1504">
                  <c:v>7</c:v>
                </c:pt>
                <c:pt idx="1505">
                  <c:v>24</c:v>
                </c:pt>
                <c:pt idx="1506">
                  <c:v>8</c:v>
                </c:pt>
                <c:pt idx="1507">
                  <c:v>21</c:v>
                </c:pt>
                <c:pt idx="1508">
                  <c:v>17</c:v>
                </c:pt>
                <c:pt idx="1509">
                  <c:v>5</c:v>
                </c:pt>
                <c:pt idx="1510">
                  <c:v>17</c:v>
                </c:pt>
                <c:pt idx="1511">
                  <c:v>7</c:v>
                </c:pt>
                <c:pt idx="1512">
                  <c:v>6</c:v>
                </c:pt>
                <c:pt idx="1513">
                  <c:v>31</c:v>
                </c:pt>
                <c:pt idx="1514">
                  <c:v>16</c:v>
                </c:pt>
                <c:pt idx="1515">
                  <c:v>24</c:v>
                </c:pt>
                <c:pt idx="1516">
                  <c:v>7</c:v>
                </c:pt>
                <c:pt idx="1517">
                  <c:v>23</c:v>
                </c:pt>
                <c:pt idx="1518">
                  <c:v>10</c:v>
                </c:pt>
                <c:pt idx="1519">
                  <c:v>7</c:v>
                </c:pt>
                <c:pt idx="1520">
                  <c:v>8</c:v>
                </c:pt>
                <c:pt idx="1521">
                  <c:v>17</c:v>
                </c:pt>
                <c:pt idx="1522">
                  <c:v>9</c:v>
                </c:pt>
                <c:pt idx="1523">
                  <c:v>8</c:v>
                </c:pt>
                <c:pt idx="1524">
                  <c:v>6</c:v>
                </c:pt>
                <c:pt idx="1525">
                  <c:v>4</c:v>
                </c:pt>
                <c:pt idx="1526">
                  <c:v>19</c:v>
                </c:pt>
                <c:pt idx="1527">
                  <c:v>20</c:v>
                </c:pt>
                <c:pt idx="1528">
                  <c:v>4</c:v>
                </c:pt>
                <c:pt idx="1529">
                  <c:v>6</c:v>
                </c:pt>
                <c:pt idx="1530">
                  <c:v>14</c:v>
                </c:pt>
                <c:pt idx="1531">
                  <c:v>27</c:v>
                </c:pt>
                <c:pt idx="1532">
                  <c:v>26</c:v>
                </c:pt>
                <c:pt idx="1533">
                  <c:v>28</c:v>
                </c:pt>
                <c:pt idx="1534">
                  <c:v>6</c:v>
                </c:pt>
                <c:pt idx="1535">
                  <c:v>25</c:v>
                </c:pt>
                <c:pt idx="1536">
                  <c:v>21</c:v>
                </c:pt>
                <c:pt idx="1537">
                  <c:v>20</c:v>
                </c:pt>
                <c:pt idx="1538">
                  <c:v>19</c:v>
                </c:pt>
                <c:pt idx="1539">
                  <c:v>7</c:v>
                </c:pt>
                <c:pt idx="1540">
                  <c:v>26</c:v>
                </c:pt>
                <c:pt idx="1541">
                  <c:v>16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15</c:v>
                </c:pt>
                <c:pt idx="1546">
                  <c:v>11</c:v>
                </c:pt>
                <c:pt idx="1547">
                  <c:v>5</c:v>
                </c:pt>
                <c:pt idx="1548">
                  <c:v>17</c:v>
                </c:pt>
                <c:pt idx="1549">
                  <c:v>18</c:v>
                </c:pt>
                <c:pt idx="1550">
                  <c:v>32</c:v>
                </c:pt>
                <c:pt idx="1551">
                  <c:v>32</c:v>
                </c:pt>
                <c:pt idx="1552">
                  <c:v>9</c:v>
                </c:pt>
                <c:pt idx="1553">
                  <c:v>7</c:v>
                </c:pt>
                <c:pt idx="1554">
                  <c:v>9</c:v>
                </c:pt>
                <c:pt idx="1555">
                  <c:v>4</c:v>
                </c:pt>
                <c:pt idx="1556">
                  <c:v>5</c:v>
                </c:pt>
                <c:pt idx="1557">
                  <c:v>11</c:v>
                </c:pt>
                <c:pt idx="1558">
                  <c:v>25</c:v>
                </c:pt>
                <c:pt idx="1559">
                  <c:v>9</c:v>
                </c:pt>
                <c:pt idx="1560">
                  <c:v>7</c:v>
                </c:pt>
                <c:pt idx="1561">
                  <c:v>25</c:v>
                </c:pt>
                <c:pt idx="1562">
                  <c:v>17</c:v>
                </c:pt>
                <c:pt idx="1563">
                  <c:v>17</c:v>
                </c:pt>
                <c:pt idx="1564">
                  <c:v>23</c:v>
                </c:pt>
                <c:pt idx="1565">
                  <c:v>6</c:v>
                </c:pt>
                <c:pt idx="1566">
                  <c:v>21</c:v>
                </c:pt>
                <c:pt idx="1567">
                  <c:v>8</c:v>
                </c:pt>
                <c:pt idx="1568">
                  <c:v>4</c:v>
                </c:pt>
                <c:pt idx="1569">
                  <c:v>18</c:v>
                </c:pt>
                <c:pt idx="1570">
                  <c:v>16</c:v>
                </c:pt>
                <c:pt idx="1571">
                  <c:v>6</c:v>
                </c:pt>
                <c:pt idx="1572">
                  <c:v>7</c:v>
                </c:pt>
                <c:pt idx="1573">
                  <c:v>6</c:v>
                </c:pt>
                <c:pt idx="1574">
                  <c:v>23</c:v>
                </c:pt>
                <c:pt idx="1575">
                  <c:v>12</c:v>
                </c:pt>
                <c:pt idx="1576">
                  <c:v>21</c:v>
                </c:pt>
                <c:pt idx="1577">
                  <c:v>16</c:v>
                </c:pt>
                <c:pt idx="1578">
                  <c:v>4</c:v>
                </c:pt>
                <c:pt idx="1579">
                  <c:v>21</c:v>
                </c:pt>
                <c:pt idx="1580">
                  <c:v>9</c:v>
                </c:pt>
                <c:pt idx="1581">
                  <c:v>9</c:v>
                </c:pt>
                <c:pt idx="1582">
                  <c:v>15</c:v>
                </c:pt>
                <c:pt idx="1583">
                  <c:v>8</c:v>
                </c:pt>
                <c:pt idx="1584">
                  <c:v>5</c:v>
                </c:pt>
                <c:pt idx="1585">
                  <c:v>12</c:v>
                </c:pt>
                <c:pt idx="1586">
                  <c:v>16</c:v>
                </c:pt>
                <c:pt idx="1587">
                  <c:v>17</c:v>
                </c:pt>
                <c:pt idx="1588">
                  <c:v>14</c:v>
                </c:pt>
                <c:pt idx="1589">
                  <c:v>6</c:v>
                </c:pt>
                <c:pt idx="1590">
                  <c:v>19</c:v>
                </c:pt>
                <c:pt idx="1591">
                  <c:v>28</c:v>
                </c:pt>
                <c:pt idx="1592">
                  <c:v>21</c:v>
                </c:pt>
                <c:pt idx="1593">
                  <c:v>18</c:v>
                </c:pt>
                <c:pt idx="1594">
                  <c:v>22</c:v>
                </c:pt>
                <c:pt idx="1595">
                  <c:v>5</c:v>
                </c:pt>
                <c:pt idx="1596">
                  <c:v>9</c:v>
                </c:pt>
                <c:pt idx="1597">
                  <c:v>4</c:v>
                </c:pt>
                <c:pt idx="1598">
                  <c:v>19</c:v>
                </c:pt>
                <c:pt idx="1599">
                  <c:v>16</c:v>
                </c:pt>
                <c:pt idx="1600">
                  <c:v>22</c:v>
                </c:pt>
                <c:pt idx="1601">
                  <c:v>25</c:v>
                </c:pt>
                <c:pt idx="1602">
                  <c:v>12</c:v>
                </c:pt>
                <c:pt idx="1603">
                  <c:v>6</c:v>
                </c:pt>
                <c:pt idx="1604">
                  <c:v>32</c:v>
                </c:pt>
                <c:pt idx="1605">
                  <c:v>7</c:v>
                </c:pt>
                <c:pt idx="1606">
                  <c:v>5</c:v>
                </c:pt>
                <c:pt idx="1607">
                  <c:v>4</c:v>
                </c:pt>
                <c:pt idx="1608">
                  <c:v>18</c:v>
                </c:pt>
                <c:pt idx="1609">
                  <c:v>13</c:v>
                </c:pt>
                <c:pt idx="1610">
                  <c:v>21</c:v>
                </c:pt>
                <c:pt idx="1611">
                  <c:v>22</c:v>
                </c:pt>
                <c:pt idx="1612">
                  <c:v>29</c:v>
                </c:pt>
                <c:pt idx="1613">
                  <c:v>24</c:v>
                </c:pt>
                <c:pt idx="1614">
                  <c:v>7</c:v>
                </c:pt>
                <c:pt idx="1615">
                  <c:v>22</c:v>
                </c:pt>
                <c:pt idx="1616">
                  <c:v>20</c:v>
                </c:pt>
                <c:pt idx="1617">
                  <c:v>23</c:v>
                </c:pt>
                <c:pt idx="1618">
                  <c:v>23</c:v>
                </c:pt>
                <c:pt idx="1619">
                  <c:v>14</c:v>
                </c:pt>
                <c:pt idx="1620">
                  <c:v>9</c:v>
                </c:pt>
                <c:pt idx="1621">
                  <c:v>21</c:v>
                </c:pt>
                <c:pt idx="1622">
                  <c:v>8</c:v>
                </c:pt>
                <c:pt idx="1623">
                  <c:v>18</c:v>
                </c:pt>
                <c:pt idx="1624">
                  <c:v>20</c:v>
                </c:pt>
                <c:pt idx="1625">
                  <c:v>10</c:v>
                </c:pt>
                <c:pt idx="1626">
                  <c:v>13</c:v>
                </c:pt>
                <c:pt idx="1627">
                  <c:v>19</c:v>
                </c:pt>
                <c:pt idx="1628">
                  <c:v>21</c:v>
                </c:pt>
                <c:pt idx="1629">
                  <c:v>15</c:v>
                </c:pt>
                <c:pt idx="1630">
                  <c:v>35</c:v>
                </c:pt>
                <c:pt idx="1631">
                  <c:v>7</c:v>
                </c:pt>
                <c:pt idx="1632">
                  <c:v>17</c:v>
                </c:pt>
                <c:pt idx="1633">
                  <c:v>6</c:v>
                </c:pt>
                <c:pt idx="1634">
                  <c:v>22</c:v>
                </c:pt>
                <c:pt idx="1635">
                  <c:v>26</c:v>
                </c:pt>
                <c:pt idx="1636">
                  <c:v>19</c:v>
                </c:pt>
                <c:pt idx="1637">
                  <c:v>19</c:v>
                </c:pt>
                <c:pt idx="1638">
                  <c:v>32</c:v>
                </c:pt>
                <c:pt idx="1639">
                  <c:v>18</c:v>
                </c:pt>
                <c:pt idx="1640">
                  <c:v>4</c:v>
                </c:pt>
                <c:pt idx="1641">
                  <c:v>24</c:v>
                </c:pt>
                <c:pt idx="1642">
                  <c:v>31</c:v>
                </c:pt>
                <c:pt idx="1643">
                  <c:v>19</c:v>
                </c:pt>
                <c:pt idx="1644">
                  <c:v>18</c:v>
                </c:pt>
                <c:pt idx="1645">
                  <c:v>22</c:v>
                </c:pt>
                <c:pt idx="1646">
                  <c:v>12</c:v>
                </c:pt>
                <c:pt idx="1647">
                  <c:v>12</c:v>
                </c:pt>
                <c:pt idx="1648">
                  <c:v>4</c:v>
                </c:pt>
                <c:pt idx="1649">
                  <c:v>31</c:v>
                </c:pt>
                <c:pt idx="1650">
                  <c:v>15</c:v>
                </c:pt>
                <c:pt idx="1651">
                  <c:v>12</c:v>
                </c:pt>
                <c:pt idx="1652">
                  <c:v>26</c:v>
                </c:pt>
                <c:pt idx="1653">
                  <c:v>5</c:v>
                </c:pt>
                <c:pt idx="1654">
                  <c:v>27</c:v>
                </c:pt>
                <c:pt idx="1655">
                  <c:v>22</c:v>
                </c:pt>
                <c:pt idx="1656">
                  <c:v>7</c:v>
                </c:pt>
                <c:pt idx="1657">
                  <c:v>6</c:v>
                </c:pt>
                <c:pt idx="1658">
                  <c:v>25</c:v>
                </c:pt>
                <c:pt idx="1659">
                  <c:v>18</c:v>
                </c:pt>
                <c:pt idx="1660">
                  <c:v>4</c:v>
                </c:pt>
                <c:pt idx="1661">
                  <c:v>6</c:v>
                </c:pt>
                <c:pt idx="1662">
                  <c:v>18</c:v>
                </c:pt>
                <c:pt idx="1663">
                  <c:v>27</c:v>
                </c:pt>
                <c:pt idx="1664">
                  <c:v>6</c:v>
                </c:pt>
                <c:pt idx="1665">
                  <c:v>22</c:v>
                </c:pt>
                <c:pt idx="1666">
                  <c:v>7</c:v>
                </c:pt>
                <c:pt idx="1667">
                  <c:v>16</c:v>
                </c:pt>
                <c:pt idx="1668">
                  <c:v>9</c:v>
                </c:pt>
                <c:pt idx="1669">
                  <c:v>10</c:v>
                </c:pt>
                <c:pt idx="1670">
                  <c:v>22</c:v>
                </c:pt>
                <c:pt idx="1671">
                  <c:v>25</c:v>
                </c:pt>
                <c:pt idx="1672">
                  <c:v>10</c:v>
                </c:pt>
                <c:pt idx="1673">
                  <c:v>17</c:v>
                </c:pt>
                <c:pt idx="1674">
                  <c:v>4</c:v>
                </c:pt>
                <c:pt idx="1675">
                  <c:v>19</c:v>
                </c:pt>
                <c:pt idx="1676">
                  <c:v>22</c:v>
                </c:pt>
                <c:pt idx="1677">
                  <c:v>10</c:v>
                </c:pt>
                <c:pt idx="1678">
                  <c:v>15</c:v>
                </c:pt>
                <c:pt idx="1679">
                  <c:v>9</c:v>
                </c:pt>
                <c:pt idx="1680">
                  <c:v>4</c:v>
                </c:pt>
                <c:pt idx="1681">
                  <c:v>5</c:v>
                </c:pt>
                <c:pt idx="1682">
                  <c:v>21</c:v>
                </c:pt>
                <c:pt idx="1683">
                  <c:v>11</c:v>
                </c:pt>
                <c:pt idx="1684">
                  <c:v>4</c:v>
                </c:pt>
                <c:pt idx="1685">
                  <c:v>19</c:v>
                </c:pt>
                <c:pt idx="1686">
                  <c:v>8</c:v>
                </c:pt>
                <c:pt idx="1687">
                  <c:v>23</c:v>
                </c:pt>
                <c:pt idx="1688">
                  <c:v>14</c:v>
                </c:pt>
                <c:pt idx="1689">
                  <c:v>5</c:v>
                </c:pt>
                <c:pt idx="1690">
                  <c:v>6</c:v>
                </c:pt>
                <c:pt idx="1691">
                  <c:v>9</c:v>
                </c:pt>
                <c:pt idx="1692">
                  <c:v>27</c:v>
                </c:pt>
                <c:pt idx="1693">
                  <c:v>17</c:v>
                </c:pt>
                <c:pt idx="1694">
                  <c:v>11</c:v>
                </c:pt>
                <c:pt idx="1695">
                  <c:v>17</c:v>
                </c:pt>
                <c:pt idx="1696">
                  <c:v>7</c:v>
                </c:pt>
                <c:pt idx="1697">
                  <c:v>21</c:v>
                </c:pt>
                <c:pt idx="1698">
                  <c:v>7</c:v>
                </c:pt>
                <c:pt idx="1699">
                  <c:v>15</c:v>
                </c:pt>
                <c:pt idx="1700">
                  <c:v>17</c:v>
                </c:pt>
                <c:pt idx="1701">
                  <c:v>16</c:v>
                </c:pt>
                <c:pt idx="1702">
                  <c:v>22</c:v>
                </c:pt>
                <c:pt idx="1703">
                  <c:v>12</c:v>
                </c:pt>
                <c:pt idx="1704">
                  <c:v>22</c:v>
                </c:pt>
                <c:pt idx="1705">
                  <c:v>17</c:v>
                </c:pt>
                <c:pt idx="1706">
                  <c:v>5</c:v>
                </c:pt>
                <c:pt idx="1707">
                  <c:v>9</c:v>
                </c:pt>
                <c:pt idx="1708">
                  <c:v>26</c:v>
                </c:pt>
                <c:pt idx="1709">
                  <c:v>21</c:v>
                </c:pt>
                <c:pt idx="1710">
                  <c:v>12</c:v>
                </c:pt>
                <c:pt idx="1711">
                  <c:v>13</c:v>
                </c:pt>
                <c:pt idx="1712">
                  <c:v>6</c:v>
                </c:pt>
                <c:pt idx="1713">
                  <c:v>12</c:v>
                </c:pt>
                <c:pt idx="1714">
                  <c:v>7</c:v>
                </c:pt>
                <c:pt idx="1715">
                  <c:v>16</c:v>
                </c:pt>
                <c:pt idx="1716">
                  <c:v>12</c:v>
                </c:pt>
                <c:pt idx="1717">
                  <c:v>19</c:v>
                </c:pt>
                <c:pt idx="1718">
                  <c:v>17</c:v>
                </c:pt>
                <c:pt idx="1719">
                  <c:v>12</c:v>
                </c:pt>
                <c:pt idx="1720">
                  <c:v>6</c:v>
                </c:pt>
                <c:pt idx="1721">
                  <c:v>27</c:v>
                </c:pt>
                <c:pt idx="1722">
                  <c:v>6</c:v>
                </c:pt>
                <c:pt idx="1723">
                  <c:v>22</c:v>
                </c:pt>
                <c:pt idx="1724">
                  <c:v>19</c:v>
                </c:pt>
                <c:pt idx="1725">
                  <c:v>21</c:v>
                </c:pt>
                <c:pt idx="1726">
                  <c:v>8</c:v>
                </c:pt>
                <c:pt idx="1727">
                  <c:v>19</c:v>
                </c:pt>
                <c:pt idx="1728">
                  <c:v>23</c:v>
                </c:pt>
                <c:pt idx="1729">
                  <c:v>10</c:v>
                </c:pt>
                <c:pt idx="1730">
                  <c:v>24</c:v>
                </c:pt>
                <c:pt idx="1731">
                  <c:v>9</c:v>
                </c:pt>
                <c:pt idx="1732">
                  <c:v>15</c:v>
                </c:pt>
                <c:pt idx="1733">
                  <c:v>10</c:v>
                </c:pt>
                <c:pt idx="1734">
                  <c:v>15</c:v>
                </c:pt>
                <c:pt idx="1735">
                  <c:v>19</c:v>
                </c:pt>
                <c:pt idx="1736">
                  <c:v>22</c:v>
                </c:pt>
                <c:pt idx="1737">
                  <c:v>5</c:v>
                </c:pt>
                <c:pt idx="1738">
                  <c:v>12</c:v>
                </c:pt>
                <c:pt idx="1739">
                  <c:v>6</c:v>
                </c:pt>
                <c:pt idx="1740">
                  <c:v>20</c:v>
                </c:pt>
                <c:pt idx="1741">
                  <c:v>9</c:v>
                </c:pt>
                <c:pt idx="1742">
                  <c:v>10</c:v>
                </c:pt>
                <c:pt idx="1743">
                  <c:v>10</c:v>
                </c:pt>
                <c:pt idx="1744">
                  <c:v>13</c:v>
                </c:pt>
                <c:pt idx="1745">
                  <c:v>13</c:v>
                </c:pt>
                <c:pt idx="1746">
                  <c:v>6</c:v>
                </c:pt>
                <c:pt idx="1747">
                  <c:v>6</c:v>
                </c:pt>
                <c:pt idx="1748">
                  <c:v>10</c:v>
                </c:pt>
                <c:pt idx="1749">
                  <c:v>23</c:v>
                </c:pt>
                <c:pt idx="1750">
                  <c:v>6</c:v>
                </c:pt>
                <c:pt idx="1751">
                  <c:v>19</c:v>
                </c:pt>
                <c:pt idx="1752">
                  <c:v>14</c:v>
                </c:pt>
                <c:pt idx="1753">
                  <c:v>13</c:v>
                </c:pt>
                <c:pt idx="1754">
                  <c:v>21</c:v>
                </c:pt>
                <c:pt idx="1755">
                  <c:v>8</c:v>
                </c:pt>
                <c:pt idx="1756">
                  <c:v>21</c:v>
                </c:pt>
                <c:pt idx="1757">
                  <c:v>8</c:v>
                </c:pt>
                <c:pt idx="1758">
                  <c:v>7</c:v>
                </c:pt>
                <c:pt idx="1759">
                  <c:v>23</c:v>
                </c:pt>
                <c:pt idx="1760">
                  <c:v>24</c:v>
                </c:pt>
                <c:pt idx="1761">
                  <c:v>6</c:v>
                </c:pt>
                <c:pt idx="1762">
                  <c:v>6</c:v>
                </c:pt>
                <c:pt idx="1763">
                  <c:v>23</c:v>
                </c:pt>
                <c:pt idx="1764">
                  <c:v>7</c:v>
                </c:pt>
                <c:pt idx="1765">
                  <c:v>10</c:v>
                </c:pt>
                <c:pt idx="1766">
                  <c:v>15</c:v>
                </c:pt>
                <c:pt idx="1767">
                  <c:v>30</c:v>
                </c:pt>
                <c:pt idx="1768">
                  <c:v>10</c:v>
                </c:pt>
                <c:pt idx="1769">
                  <c:v>19</c:v>
                </c:pt>
                <c:pt idx="1770">
                  <c:v>10</c:v>
                </c:pt>
                <c:pt idx="1771">
                  <c:v>21</c:v>
                </c:pt>
                <c:pt idx="1772">
                  <c:v>16</c:v>
                </c:pt>
                <c:pt idx="1773">
                  <c:v>23</c:v>
                </c:pt>
                <c:pt idx="1774">
                  <c:v>20</c:v>
                </c:pt>
                <c:pt idx="1775">
                  <c:v>22</c:v>
                </c:pt>
                <c:pt idx="1776">
                  <c:v>7</c:v>
                </c:pt>
                <c:pt idx="1777">
                  <c:v>16</c:v>
                </c:pt>
                <c:pt idx="1778">
                  <c:v>9</c:v>
                </c:pt>
                <c:pt idx="1779">
                  <c:v>12</c:v>
                </c:pt>
                <c:pt idx="1780">
                  <c:v>23</c:v>
                </c:pt>
                <c:pt idx="1781">
                  <c:v>4</c:v>
                </c:pt>
                <c:pt idx="1782">
                  <c:v>26</c:v>
                </c:pt>
                <c:pt idx="1783">
                  <c:v>6</c:v>
                </c:pt>
                <c:pt idx="1784">
                  <c:v>24</c:v>
                </c:pt>
                <c:pt idx="1785">
                  <c:v>17</c:v>
                </c:pt>
                <c:pt idx="1786">
                  <c:v>5</c:v>
                </c:pt>
                <c:pt idx="1787">
                  <c:v>21</c:v>
                </c:pt>
                <c:pt idx="1788">
                  <c:v>16</c:v>
                </c:pt>
                <c:pt idx="1789">
                  <c:v>20</c:v>
                </c:pt>
                <c:pt idx="1790">
                  <c:v>12</c:v>
                </c:pt>
                <c:pt idx="1791">
                  <c:v>6</c:v>
                </c:pt>
                <c:pt idx="1792">
                  <c:v>23</c:v>
                </c:pt>
                <c:pt idx="1793">
                  <c:v>9</c:v>
                </c:pt>
                <c:pt idx="1794">
                  <c:v>13</c:v>
                </c:pt>
                <c:pt idx="1795">
                  <c:v>25</c:v>
                </c:pt>
                <c:pt idx="1796">
                  <c:v>22</c:v>
                </c:pt>
                <c:pt idx="1797">
                  <c:v>19</c:v>
                </c:pt>
                <c:pt idx="1798">
                  <c:v>23</c:v>
                </c:pt>
                <c:pt idx="1799">
                  <c:v>16</c:v>
                </c:pt>
                <c:pt idx="1800">
                  <c:v>26</c:v>
                </c:pt>
                <c:pt idx="1801">
                  <c:v>24</c:v>
                </c:pt>
                <c:pt idx="1802">
                  <c:v>8</c:v>
                </c:pt>
                <c:pt idx="1803">
                  <c:v>17</c:v>
                </c:pt>
                <c:pt idx="1804">
                  <c:v>4</c:v>
                </c:pt>
                <c:pt idx="1805">
                  <c:v>8</c:v>
                </c:pt>
                <c:pt idx="1806">
                  <c:v>23</c:v>
                </c:pt>
                <c:pt idx="1807">
                  <c:v>25</c:v>
                </c:pt>
                <c:pt idx="1808">
                  <c:v>6</c:v>
                </c:pt>
                <c:pt idx="1809">
                  <c:v>12</c:v>
                </c:pt>
                <c:pt idx="1810">
                  <c:v>7</c:v>
                </c:pt>
                <c:pt idx="1811">
                  <c:v>17</c:v>
                </c:pt>
                <c:pt idx="1812">
                  <c:v>6</c:v>
                </c:pt>
                <c:pt idx="1813">
                  <c:v>5</c:v>
                </c:pt>
                <c:pt idx="1814">
                  <c:v>11</c:v>
                </c:pt>
                <c:pt idx="1815">
                  <c:v>26</c:v>
                </c:pt>
                <c:pt idx="1816">
                  <c:v>26</c:v>
                </c:pt>
                <c:pt idx="1817">
                  <c:v>12</c:v>
                </c:pt>
                <c:pt idx="1818">
                  <c:v>30</c:v>
                </c:pt>
                <c:pt idx="1819">
                  <c:v>17</c:v>
                </c:pt>
                <c:pt idx="1820">
                  <c:v>5</c:v>
                </c:pt>
                <c:pt idx="1821">
                  <c:v>19</c:v>
                </c:pt>
                <c:pt idx="1822">
                  <c:v>4</c:v>
                </c:pt>
                <c:pt idx="1823">
                  <c:v>9</c:v>
                </c:pt>
                <c:pt idx="1824">
                  <c:v>17</c:v>
                </c:pt>
                <c:pt idx="1825">
                  <c:v>6</c:v>
                </c:pt>
                <c:pt idx="1826">
                  <c:v>7</c:v>
                </c:pt>
                <c:pt idx="1827">
                  <c:v>20</c:v>
                </c:pt>
                <c:pt idx="1828">
                  <c:v>7</c:v>
                </c:pt>
                <c:pt idx="1829">
                  <c:v>19</c:v>
                </c:pt>
                <c:pt idx="1830">
                  <c:v>15</c:v>
                </c:pt>
                <c:pt idx="1831">
                  <c:v>4</c:v>
                </c:pt>
                <c:pt idx="1832">
                  <c:v>11</c:v>
                </c:pt>
                <c:pt idx="1833">
                  <c:v>21</c:v>
                </c:pt>
                <c:pt idx="1834">
                  <c:v>17</c:v>
                </c:pt>
                <c:pt idx="1835">
                  <c:v>12</c:v>
                </c:pt>
                <c:pt idx="1836">
                  <c:v>9</c:v>
                </c:pt>
                <c:pt idx="1837">
                  <c:v>4</c:v>
                </c:pt>
                <c:pt idx="1838">
                  <c:v>5</c:v>
                </c:pt>
                <c:pt idx="1839">
                  <c:v>7</c:v>
                </c:pt>
                <c:pt idx="1840">
                  <c:v>17</c:v>
                </c:pt>
                <c:pt idx="1841">
                  <c:v>14</c:v>
                </c:pt>
                <c:pt idx="1842">
                  <c:v>19</c:v>
                </c:pt>
                <c:pt idx="1843">
                  <c:v>12</c:v>
                </c:pt>
                <c:pt idx="1844">
                  <c:v>24</c:v>
                </c:pt>
                <c:pt idx="1845">
                  <c:v>5</c:v>
                </c:pt>
                <c:pt idx="1846">
                  <c:v>10</c:v>
                </c:pt>
                <c:pt idx="1847">
                  <c:v>13</c:v>
                </c:pt>
                <c:pt idx="1848">
                  <c:v>5</c:v>
                </c:pt>
                <c:pt idx="1849">
                  <c:v>8</c:v>
                </c:pt>
                <c:pt idx="1850">
                  <c:v>33</c:v>
                </c:pt>
                <c:pt idx="1851">
                  <c:v>9</c:v>
                </c:pt>
                <c:pt idx="1852">
                  <c:v>11</c:v>
                </c:pt>
                <c:pt idx="1853">
                  <c:v>5</c:v>
                </c:pt>
                <c:pt idx="1854">
                  <c:v>19</c:v>
                </c:pt>
                <c:pt idx="1855">
                  <c:v>8</c:v>
                </c:pt>
                <c:pt idx="1856">
                  <c:v>15</c:v>
                </c:pt>
                <c:pt idx="1857">
                  <c:v>11</c:v>
                </c:pt>
                <c:pt idx="1858">
                  <c:v>11</c:v>
                </c:pt>
                <c:pt idx="1859">
                  <c:v>25</c:v>
                </c:pt>
                <c:pt idx="1860">
                  <c:v>18</c:v>
                </c:pt>
                <c:pt idx="1861">
                  <c:v>5</c:v>
                </c:pt>
                <c:pt idx="1862">
                  <c:v>22</c:v>
                </c:pt>
                <c:pt idx="1863">
                  <c:v>18</c:v>
                </c:pt>
                <c:pt idx="1864">
                  <c:v>10</c:v>
                </c:pt>
                <c:pt idx="1865">
                  <c:v>11</c:v>
                </c:pt>
                <c:pt idx="1866">
                  <c:v>17</c:v>
                </c:pt>
                <c:pt idx="1867">
                  <c:v>6</c:v>
                </c:pt>
                <c:pt idx="1868">
                  <c:v>21</c:v>
                </c:pt>
                <c:pt idx="1869">
                  <c:v>4</c:v>
                </c:pt>
                <c:pt idx="1870">
                  <c:v>23</c:v>
                </c:pt>
                <c:pt idx="1871">
                  <c:v>4</c:v>
                </c:pt>
                <c:pt idx="1872">
                  <c:v>17</c:v>
                </c:pt>
                <c:pt idx="1873">
                  <c:v>4</c:v>
                </c:pt>
                <c:pt idx="1874">
                  <c:v>16</c:v>
                </c:pt>
                <c:pt idx="1875">
                  <c:v>8</c:v>
                </c:pt>
                <c:pt idx="1876">
                  <c:v>6</c:v>
                </c:pt>
                <c:pt idx="1877">
                  <c:v>15</c:v>
                </c:pt>
                <c:pt idx="1878">
                  <c:v>24</c:v>
                </c:pt>
                <c:pt idx="1879">
                  <c:v>6</c:v>
                </c:pt>
                <c:pt idx="1880">
                  <c:v>19</c:v>
                </c:pt>
                <c:pt idx="1881">
                  <c:v>4</c:v>
                </c:pt>
                <c:pt idx="1882">
                  <c:v>19</c:v>
                </c:pt>
                <c:pt idx="1883">
                  <c:v>23</c:v>
                </c:pt>
                <c:pt idx="1884">
                  <c:v>9</c:v>
                </c:pt>
                <c:pt idx="1885">
                  <c:v>10</c:v>
                </c:pt>
                <c:pt idx="1886">
                  <c:v>6</c:v>
                </c:pt>
                <c:pt idx="1887">
                  <c:v>12</c:v>
                </c:pt>
                <c:pt idx="1888">
                  <c:v>12</c:v>
                </c:pt>
                <c:pt idx="1889">
                  <c:v>20</c:v>
                </c:pt>
                <c:pt idx="1890">
                  <c:v>4</c:v>
                </c:pt>
                <c:pt idx="1891">
                  <c:v>12</c:v>
                </c:pt>
                <c:pt idx="1892">
                  <c:v>18</c:v>
                </c:pt>
                <c:pt idx="1893">
                  <c:v>4</c:v>
                </c:pt>
                <c:pt idx="1894">
                  <c:v>5</c:v>
                </c:pt>
                <c:pt idx="1895">
                  <c:v>19</c:v>
                </c:pt>
                <c:pt idx="1896">
                  <c:v>11</c:v>
                </c:pt>
                <c:pt idx="1897">
                  <c:v>9</c:v>
                </c:pt>
                <c:pt idx="1898">
                  <c:v>22</c:v>
                </c:pt>
                <c:pt idx="1899">
                  <c:v>6</c:v>
                </c:pt>
                <c:pt idx="1900">
                  <c:v>22</c:v>
                </c:pt>
                <c:pt idx="1901">
                  <c:v>13</c:v>
                </c:pt>
                <c:pt idx="1902">
                  <c:v>8</c:v>
                </c:pt>
                <c:pt idx="1903">
                  <c:v>7</c:v>
                </c:pt>
                <c:pt idx="1904">
                  <c:v>7</c:v>
                </c:pt>
                <c:pt idx="1905">
                  <c:v>8</c:v>
                </c:pt>
                <c:pt idx="1906">
                  <c:v>23</c:v>
                </c:pt>
                <c:pt idx="1907">
                  <c:v>25</c:v>
                </c:pt>
                <c:pt idx="1908">
                  <c:v>4</c:v>
                </c:pt>
                <c:pt idx="1909">
                  <c:v>31</c:v>
                </c:pt>
                <c:pt idx="1910">
                  <c:v>15</c:v>
                </c:pt>
                <c:pt idx="1911">
                  <c:v>6</c:v>
                </c:pt>
                <c:pt idx="1912">
                  <c:v>9</c:v>
                </c:pt>
                <c:pt idx="1913">
                  <c:v>4</c:v>
                </c:pt>
                <c:pt idx="1914">
                  <c:v>5</c:v>
                </c:pt>
                <c:pt idx="1915">
                  <c:v>37</c:v>
                </c:pt>
                <c:pt idx="1916">
                  <c:v>5</c:v>
                </c:pt>
                <c:pt idx="1917">
                  <c:v>17</c:v>
                </c:pt>
                <c:pt idx="1918">
                  <c:v>22</c:v>
                </c:pt>
                <c:pt idx="1919">
                  <c:v>23</c:v>
                </c:pt>
                <c:pt idx="1920">
                  <c:v>22</c:v>
                </c:pt>
                <c:pt idx="1921">
                  <c:v>19</c:v>
                </c:pt>
                <c:pt idx="1922">
                  <c:v>26</c:v>
                </c:pt>
                <c:pt idx="1923">
                  <c:v>5</c:v>
                </c:pt>
                <c:pt idx="1924">
                  <c:v>10</c:v>
                </c:pt>
                <c:pt idx="1925">
                  <c:v>9</c:v>
                </c:pt>
                <c:pt idx="1926">
                  <c:v>19</c:v>
                </c:pt>
                <c:pt idx="1927">
                  <c:v>28</c:v>
                </c:pt>
                <c:pt idx="1928">
                  <c:v>21</c:v>
                </c:pt>
                <c:pt idx="1929">
                  <c:v>8</c:v>
                </c:pt>
                <c:pt idx="1930">
                  <c:v>17</c:v>
                </c:pt>
                <c:pt idx="1931">
                  <c:v>6</c:v>
                </c:pt>
                <c:pt idx="1932">
                  <c:v>7</c:v>
                </c:pt>
                <c:pt idx="1933">
                  <c:v>18</c:v>
                </c:pt>
                <c:pt idx="1934">
                  <c:v>11</c:v>
                </c:pt>
                <c:pt idx="1935">
                  <c:v>4</c:v>
                </c:pt>
                <c:pt idx="1936">
                  <c:v>29</c:v>
                </c:pt>
                <c:pt idx="1937">
                  <c:v>17</c:v>
                </c:pt>
                <c:pt idx="1938">
                  <c:v>15</c:v>
                </c:pt>
                <c:pt idx="1939">
                  <c:v>9</c:v>
                </c:pt>
                <c:pt idx="1940">
                  <c:v>7</c:v>
                </c:pt>
                <c:pt idx="1941">
                  <c:v>21</c:v>
                </c:pt>
                <c:pt idx="1942">
                  <c:v>26</c:v>
                </c:pt>
                <c:pt idx="1943">
                  <c:v>7</c:v>
                </c:pt>
                <c:pt idx="1944">
                  <c:v>17</c:v>
                </c:pt>
                <c:pt idx="1945">
                  <c:v>4</c:v>
                </c:pt>
                <c:pt idx="1946">
                  <c:v>18</c:v>
                </c:pt>
                <c:pt idx="1947">
                  <c:v>9</c:v>
                </c:pt>
                <c:pt idx="1948">
                  <c:v>5</c:v>
                </c:pt>
                <c:pt idx="1949">
                  <c:v>22</c:v>
                </c:pt>
                <c:pt idx="1950">
                  <c:v>5</c:v>
                </c:pt>
                <c:pt idx="1951">
                  <c:v>13</c:v>
                </c:pt>
                <c:pt idx="1952">
                  <c:v>27</c:v>
                </c:pt>
                <c:pt idx="1953">
                  <c:v>4</c:v>
                </c:pt>
                <c:pt idx="1954">
                  <c:v>6</c:v>
                </c:pt>
                <c:pt idx="1955">
                  <c:v>20</c:v>
                </c:pt>
                <c:pt idx="1956">
                  <c:v>7</c:v>
                </c:pt>
                <c:pt idx="1957">
                  <c:v>16</c:v>
                </c:pt>
                <c:pt idx="1958">
                  <c:v>23</c:v>
                </c:pt>
                <c:pt idx="1959">
                  <c:v>16</c:v>
                </c:pt>
                <c:pt idx="1960">
                  <c:v>7</c:v>
                </c:pt>
                <c:pt idx="1961">
                  <c:v>9</c:v>
                </c:pt>
                <c:pt idx="1962">
                  <c:v>6</c:v>
                </c:pt>
                <c:pt idx="1963">
                  <c:v>16</c:v>
                </c:pt>
                <c:pt idx="1964">
                  <c:v>28</c:v>
                </c:pt>
                <c:pt idx="1965">
                  <c:v>1</c:v>
                </c:pt>
                <c:pt idx="1966">
                  <c:v>25</c:v>
                </c:pt>
                <c:pt idx="1967">
                  <c:v>7</c:v>
                </c:pt>
                <c:pt idx="1968">
                  <c:v>13</c:v>
                </c:pt>
                <c:pt idx="1969">
                  <c:v>29</c:v>
                </c:pt>
                <c:pt idx="1970">
                  <c:v>28</c:v>
                </c:pt>
                <c:pt idx="1971">
                  <c:v>25</c:v>
                </c:pt>
                <c:pt idx="1972">
                  <c:v>6</c:v>
                </c:pt>
                <c:pt idx="1973">
                  <c:v>19</c:v>
                </c:pt>
                <c:pt idx="1974">
                  <c:v>5</c:v>
                </c:pt>
                <c:pt idx="1975">
                  <c:v>4</c:v>
                </c:pt>
                <c:pt idx="1976">
                  <c:v>18</c:v>
                </c:pt>
                <c:pt idx="1977">
                  <c:v>15</c:v>
                </c:pt>
                <c:pt idx="1978">
                  <c:v>10</c:v>
                </c:pt>
                <c:pt idx="1979">
                  <c:v>12</c:v>
                </c:pt>
                <c:pt idx="1980">
                  <c:v>18</c:v>
                </c:pt>
                <c:pt idx="1981">
                  <c:v>18</c:v>
                </c:pt>
                <c:pt idx="1982">
                  <c:v>18</c:v>
                </c:pt>
                <c:pt idx="1983">
                  <c:v>14</c:v>
                </c:pt>
                <c:pt idx="1984">
                  <c:v>21</c:v>
                </c:pt>
                <c:pt idx="1985">
                  <c:v>11</c:v>
                </c:pt>
                <c:pt idx="1986">
                  <c:v>6</c:v>
                </c:pt>
                <c:pt idx="1987">
                  <c:v>24</c:v>
                </c:pt>
                <c:pt idx="1988">
                  <c:v>17</c:v>
                </c:pt>
                <c:pt idx="1989">
                  <c:v>7</c:v>
                </c:pt>
                <c:pt idx="1990">
                  <c:v>24</c:v>
                </c:pt>
                <c:pt idx="1991">
                  <c:v>9</c:v>
                </c:pt>
                <c:pt idx="1992">
                  <c:v>8</c:v>
                </c:pt>
                <c:pt idx="1993">
                  <c:v>28</c:v>
                </c:pt>
                <c:pt idx="1994">
                  <c:v>21</c:v>
                </c:pt>
                <c:pt idx="1995">
                  <c:v>20</c:v>
                </c:pt>
                <c:pt idx="1996">
                  <c:v>18</c:v>
                </c:pt>
                <c:pt idx="1997">
                  <c:v>13</c:v>
                </c:pt>
                <c:pt idx="1998">
                  <c:v>14</c:v>
                </c:pt>
                <c:pt idx="1999">
                  <c:v>21</c:v>
                </c:pt>
                <c:pt idx="2000">
                  <c:v>25</c:v>
                </c:pt>
                <c:pt idx="2001">
                  <c:v>8</c:v>
                </c:pt>
                <c:pt idx="2002">
                  <c:v>20</c:v>
                </c:pt>
                <c:pt idx="2003">
                  <c:v>4</c:v>
                </c:pt>
                <c:pt idx="2004">
                  <c:v>16</c:v>
                </c:pt>
                <c:pt idx="2005">
                  <c:v>21</c:v>
                </c:pt>
                <c:pt idx="2006">
                  <c:v>4</c:v>
                </c:pt>
                <c:pt idx="2007">
                  <c:v>28</c:v>
                </c:pt>
                <c:pt idx="2008">
                  <c:v>21</c:v>
                </c:pt>
                <c:pt idx="2009">
                  <c:v>26</c:v>
                </c:pt>
                <c:pt idx="2010">
                  <c:v>26</c:v>
                </c:pt>
                <c:pt idx="2011">
                  <c:v>25</c:v>
                </c:pt>
                <c:pt idx="2012">
                  <c:v>8</c:v>
                </c:pt>
                <c:pt idx="2013">
                  <c:v>25</c:v>
                </c:pt>
                <c:pt idx="2014">
                  <c:v>11</c:v>
                </c:pt>
                <c:pt idx="2015">
                  <c:v>20</c:v>
                </c:pt>
                <c:pt idx="2016">
                  <c:v>23</c:v>
                </c:pt>
                <c:pt idx="2017">
                  <c:v>6</c:v>
                </c:pt>
                <c:pt idx="2018">
                  <c:v>5</c:v>
                </c:pt>
                <c:pt idx="2019">
                  <c:v>22</c:v>
                </c:pt>
                <c:pt idx="2020">
                  <c:v>7</c:v>
                </c:pt>
                <c:pt idx="2021">
                  <c:v>25</c:v>
                </c:pt>
                <c:pt idx="2022">
                  <c:v>19</c:v>
                </c:pt>
                <c:pt idx="2023">
                  <c:v>10</c:v>
                </c:pt>
                <c:pt idx="2024">
                  <c:v>4</c:v>
                </c:pt>
                <c:pt idx="2025">
                  <c:v>10</c:v>
                </c:pt>
                <c:pt idx="2026">
                  <c:v>32</c:v>
                </c:pt>
                <c:pt idx="2027">
                  <c:v>29</c:v>
                </c:pt>
                <c:pt idx="2028">
                  <c:v>11</c:v>
                </c:pt>
                <c:pt idx="2029">
                  <c:v>23</c:v>
                </c:pt>
                <c:pt idx="2030">
                  <c:v>10</c:v>
                </c:pt>
                <c:pt idx="2031">
                  <c:v>13</c:v>
                </c:pt>
                <c:pt idx="2032">
                  <c:v>23</c:v>
                </c:pt>
                <c:pt idx="2033">
                  <c:v>11</c:v>
                </c:pt>
                <c:pt idx="2034">
                  <c:v>22</c:v>
                </c:pt>
                <c:pt idx="2035">
                  <c:v>20</c:v>
                </c:pt>
                <c:pt idx="2036">
                  <c:v>18</c:v>
                </c:pt>
                <c:pt idx="2037">
                  <c:v>13</c:v>
                </c:pt>
                <c:pt idx="2038">
                  <c:v>9</c:v>
                </c:pt>
                <c:pt idx="2039">
                  <c:v>5</c:v>
                </c:pt>
                <c:pt idx="2040">
                  <c:v>16</c:v>
                </c:pt>
                <c:pt idx="2041">
                  <c:v>16</c:v>
                </c:pt>
                <c:pt idx="2042">
                  <c:v>15</c:v>
                </c:pt>
                <c:pt idx="2043">
                  <c:v>19</c:v>
                </c:pt>
                <c:pt idx="2044">
                  <c:v>16</c:v>
                </c:pt>
                <c:pt idx="2045">
                  <c:v>6</c:v>
                </c:pt>
                <c:pt idx="2046">
                  <c:v>8</c:v>
                </c:pt>
                <c:pt idx="2047">
                  <c:v>22</c:v>
                </c:pt>
                <c:pt idx="2048">
                  <c:v>7</c:v>
                </c:pt>
                <c:pt idx="2049">
                  <c:v>28</c:v>
                </c:pt>
                <c:pt idx="2050">
                  <c:v>6</c:v>
                </c:pt>
                <c:pt idx="2051">
                  <c:v>23</c:v>
                </c:pt>
                <c:pt idx="2052">
                  <c:v>26</c:v>
                </c:pt>
                <c:pt idx="2053">
                  <c:v>18</c:v>
                </c:pt>
                <c:pt idx="2054">
                  <c:v>7</c:v>
                </c:pt>
                <c:pt idx="2055">
                  <c:v>11</c:v>
                </c:pt>
                <c:pt idx="2056">
                  <c:v>17</c:v>
                </c:pt>
                <c:pt idx="2057">
                  <c:v>26</c:v>
                </c:pt>
                <c:pt idx="2058">
                  <c:v>24</c:v>
                </c:pt>
                <c:pt idx="2059">
                  <c:v>28</c:v>
                </c:pt>
                <c:pt idx="2060">
                  <c:v>4</c:v>
                </c:pt>
                <c:pt idx="2061">
                  <c:v>13</c:v>
                </c:pt>
                <c:pt idx="2062">
                  <c:v>21</c:v>
                </c:pt>
                <c:pt idx="2063">
                  <c:v>7</c:v>
                </c:pt>
                <c:pt idx="2064">
                  <c:v>6</c:v>
                </c:pt>
                <c:pt idx="2065">
                  <c:v>20</c:v>
                </c:pt>
                <c:pt idx="2066">
                  <c:v>25</c:v>
                </c:pt>
                <c:pt idx="2067">
                  <c:v>4</c:v>
                </c:pt>
                <c:pt idx="2068">
                  <c:v>8</c:v>
                </c:pt>
                <c:pt idx="2069">
                  <c:v>18</c:v>
                </c:pt>
                <c:pt idx="2070">
                  <c:v>19</c:v>
                </c:pt>
                <c:pt idx="2071">
                  <c:v>17</c:v>
                </c:pt>
                <c:pt idx="2072">
                  <c:v>27</c:v>
                </c:pt>
                <c:pt idx="2073">
                  <c:v>27</c:v>
                </c:pt>
                <c:pt idx="2074">
                  <c:v>5</c:v>
                </c:pt>
                <c:pt idx="2075">
                  <c:v>22</c:v>
                </c:pt>
                <c:pt idx="2076">
                  <c:v>21</c:v>
                </c:pt>
                <c:pt idx="2077">
                  <c:v>23</c:v>
                </c:pt>
                <c:pt idx="2078">
                  <c:v>4</c:v>
                </c:pt>
                <c:pt idx="2079">
                  <c:v>27</c:v>
                </c:pt>
                <c:pt idx="2080">
                  <c:v>19</c:v>
                </c:pt>
                <c:pt idx="2081">
                  <c:v>6</c:v>
                </c:pt>
                <c:pt idx="2082">
                  <c:v>4</c:v>
                </c:pt>
                <c:pt idx="2083">
                  <c:v>23</c:v>
                </c:pt>
                <c:pt idx="2084">
                  <c:v>18</c:v>
                </c:pt>
                <c:pt idx="2085">
                  <c:v>1</c:v>
                </c:pt>
                <c:pt idx="2086">
                  <c:v>27</c:v>
                </c:pt>
                <c:pt idx="2087">
                  <c:v>14</c:v>
                </c:pt>
                <c:pt idx="2088">
                  <c:v>5</c:v>
                </c:pt>
                <c:pt idx="2089">
                  <c:v>26</c:v>
                </c:pt>
                <c:pt idx="2090">
                  <c:v>4</c:v>
                </c:pt>
                <c:pt idx="2091">
                  <c:v>21</c:v>
                </c:pt>
                <c:pt idx="2092">
                  <c:v>5</c:v>
                </c:pt>
                <c:pt idx="2093">
                  <c:v>23</c:v>
                </c:pt>
                <c:pt idx="2094">
                  <c:v>16</c:v>
                </c:pt>
                <c:pt idx="2095">
                  <c:v>12</c:v>
                </c:pt>
                <c:pt idx="2096">
                  <c:v>18</c:v>
                </c:pt>
                <c:pt idx="2097">
                  <c:v>24</c:v>
                </c:pt>
                <c:pt idx="2098">
                  <c:v>32</c:v>
                </c:pt>
                <c:pt idx="2099">
                  <c:v>16</c:v>
                </c:pt>
                <c:pt idx="2100">
                  <c:v>7</c:v>
                </c:pt>
                <c:pt idx="2101">
                  <c:v>23</c:v>
                </c:pt>
                <c:pt idx="2102">
                  <c:v>23</c:v>
                </c:pt>
                <c:pt idx="2103">
                  <c:v>13</c:v>
                </c:pt>
                <c:pt idx="2104">
                  <c:v>4</c:v>
                </c:pt>
                <c:pt idx="2105">
                  <c:v>4</c:v>
                </c:pt>
                <c:pt idx="2106">
                  <c:v>14</c:v>
                </c:pt>
                <c:pt idx="2107">
                  <c:v>19</c:v>
                </c:pt>
                <c:pt idx="2108">
                  <c:v>11</c:v>
                </c:pt>
                <c:pt idx="2109">
                  <c:v>14</c:v>
                </c:pt>
                <c:pt idx="2110">
                  <c:v>9</c:v>
                </c:pt>
                <c:pt idx="2111">
                  <c:v>8</c:v>
                </c:pt>
                <c:pt idx="2112">
                  <c:v>15</c:v>
                </c:pt>
                <c:pt idx="2113">
                  <c:v>11</c:v>
                </c:pt>
                <c:pt idx="2114">
                  <c:v>14</c:v>
                </c:pt>
                <c:pt idx="2115">
                  <c:v>19</c:v>
                </c:pt>
                <c:pt idx="2116">
                  <c:v>9</c:v>
                </c:pt>
                <c:pt idx="2117">
                  <c:v>26</c:v>
                </c:pt>
                <c:pt idx="2118">
                  <c:v>11</c:v>
                </c:pt>
                <c:pt idx="2119">
                  <c:v>8</c:v>
                </c:pt>
                <c:pt idx="2120">
                  <c:v>25</c:v>
                </c:pt>
                <c:pt idx="2121">
                  <c:v>5</c:v>
                </c:pt>
                <c:pt idx="2122">
                  <c:v>20</c:v>
                </c:pt>
                <c:pt idx="2123">
                  <c:v>15</c:v>
                </c:pt>
                <c:pt idx="2124">
                  <c:v>8</c:v>
                </c:pt>
                <c:pt idx="2125">
                  <c:v>11</c:v>
                </c:pt>
                <c:pt idx="2126">
                  <c:v>25</c:v>
                </c:pt>
                <c:pt idx="2127">
                  <c:v>10</c:v>
                </c:pt>
                <c:pt idx="2128">
                  <c:v>10</c:v>
                </c:pt>
                <c:pt idx="2129">
                  <c:v>18</c:v>
                </c:pt>
                <c:pt idx="2130">
                  <c:v>17</c:v>
                </c:pt>
                <c:pt idx="2131">
                  <c:v>17</c:v>
                </c:pt>
                <c:pt idx="2132">
                  <c:v>22</c:v>
                </c:pt>
                <c:pt idx="2133">
                  <c:v>13</c:v>
                </c:pt>
                <c:pt idx="2134">
                  <c:v>25</c:v>
                </c:pt>
                <c:pt idx="2135">
                  <c:v>16</c:v>
                </c:pt>
                <c:pt idx="2136">
                  <c:v>28</c:v>
                </c:pt>
                <c:pt idx="2137">
                  <c:v>4</c:v>
                </c:pt>
                <c:pt idx="2138">
                  <c:v>22</c:v>
                </c:pt>
                <c:pt idx="2139">
                  <c:v>4</c:v>
                </c:pt>
                <c:pt idx="2140">
                  <c:v>7</c:v>
                </c:pt>
                <c:pt idx="2141">
                  <c:v>4</c:v>
                </c:pt>
                <c:pt idx="2142">
                  <c:v>17</c:v>
                </c:pt>
                <c:pt idx="2143">
                  <c:v>4</c:v>
                </c:pt>
                <c:pt idx="2144">
                  <c:v>27</c:v>
                </c:pt>
                <c:pt idx="2145">
                  <c:v>22</c:v>
                </c:pt>
                <c:pt idx="2146">
                  <c:v>11</c:v>
                </c:pt>
                <c:pt idx="2147">
                  <c:v>9</c:v>
                </c:pt>
                <c:pt idx="2148">
                  <c:v>17</c:v>
                </c:pt>
                <c:pt idx="2149">
                  <c:v>7</c:v>
                </c:pt>
                <c:pt idx="2150">
                  <c:v>14</c:v>
                </c:pt>
                <c:pt idx="2151">
                  <c:v>20</c:v>
                </c:pt>
                <c:pt idx="2152">
                  <c:v>19</c:v>
                </c:pt>
                <c:pt idx="2153">
                  <c:v>13</c:v>
                </c:pt>
                <c:pt idx="2154">
                  <c:v>17</c:v>
                </c:pt>
                <c:pt idx="2155">
                  <c:v>5</c:v>
                </c:pt>
                <c:pt idx="2156">
                  <c:v>5</c:v>
                </c:pt>
                <c:pt idx="2157">
                  <c:v>14</c:v>
                </c:pt>
                <c:pt idx="2158">
                  <c:v>8</c:v>
                </c:pt>
                <c:pt idx="2159">
                  <c:v>24</c:v>
                </c:pt>
                <c:pt idx="2160">
                  <c:v>14</c:v>
                </c:pt>
                <c:pt idx="2161">
                  <c:v>21</c:v>
                </c:pt>
                <c:pt idx="2162">
                  <c:v>7</c:v>
                </c:pt>
                <c:pt idx="2163">
                  <c:v>25</c:v>
                </c:pt>
                <c:pt idx="2164">
                  <c:v>16</c:v>
                </c:pt>
                <c:pt idx="2165">
                  <c:v>9</c:v>
                </c:pt>
                <c:pt idx="2166">
                  <c:v>26</c:v>
                </c:pt>
                <c:pt idx="2167">
                  <c:v>10</c:v>
                </c:pt>
                <c:pt idx="2168">
                  <c:v>8</c:v>
                </c:pt>
                <c:pt idx="2169">
                  <c:v>12</c:v>
                </c:pt>
                <c:pt idx="2170">
                  <c:v>16</c:v>
                </c:pt>
                <c:pt idx="2171">
                  <c:v>20</c:v>
                </c:pt>
                <c:pt idx="2172">
                  <c:v>23</c:v>
                </c:pt>
                <c:pt idx="2173">
                  <c:v>12</c:v>
                </c:pt>
                <c:pt idx="2174">
                  <c:v>11</c:v>
                </c:pt>
                <c:pt idx="2175">
                  <c:v>8</c:v>
                </c:pt>
                <c:pt idx="2176">
                  <c:v>20</c:v>
                </c:pt>
                <c:pt idx="2177">
                  <c:v>23</c:v>
                </c:pt>
                <c:pt idx="2178">
                  <c:v>28</c:v>
                </c:pt>
                <c:pt idx="2179">
                  <c:v>4</c:v>
                </c:pt>
                <c:pt idx="2180">
                  <c:v>7</c:v>
                </c:pt>
                <c:pt idx="2181">
                  <c:v>23</c:v>
                </c:pt>
                <c:pt idx="2182">
                  <c:v>5</c:v>
                </c:pt>
                <c:pt idx="2183">
                  <c:v>9</c:v>
                </c:pt>
                <c:pt idx="2184">
                  <c:v>7</c:v>
                </c:pt>
                <c:pt idx="2185">
                  <c:v>8</c:v>
                </c:pt>
                <c:pt idx="2186">
                  <c:v>29</c:v>
                </c:pt>
                <c:pt idx="2187">
                  <c:v>15</c:v>
                </c:pt>
                <c:pt idx="2188">
                  <c:v>23</c:v>
                </c:pt>
                <c:pt idx="2189">
                  <c:v>24</c:v>
                </c:pt>
                <c:pt idx="2190">
                  <c:v>31</c:v>
                </c:pt>
                <c:pt idx="2191">
                  <c:v>20</c:v>
                </c:pt>
                <c:pt idx="2192">
                  <c:v>17</c:v>
                </c:pt>
                <c:pt idx="2193">
                  <c:v>26</c:v>
                </c:pt>
                <c:pt idx="2194">
                  <c:v>8</c:v>
                </c:pt>
                <c:pt idx="2195">
                  <c:v>19</c:v>
                </c:pt>
                <c:pt idx="2196">
                  <c:v>16</c:v>
                </c:pt>
                <c:pt idx="2197">
                  <c:v>19</c:v>
                </c:pt>
                <c:pt idx="2198">
                  <c:v>22</c:v>
                </c:pt>
                <c:pt idx="2199">
                  <c:v>27</c:v>
                </c:pt>
                <c:pt idx="2200">
                  <c:v>22</c:v>
                </c:pt>
                <c:pt idx="2201">
                  <c:v>9</c:v>
                </c:pt>
                <c:pt idx="2202">
                  <c:v>12</c:v>
                </c:pt>
                <c:pt idx="2203">
                  <c:v>16</c:v>
                </c:pt>
                <c:pt idx="2204">
                  <c:v>4</c:v>
                </c:pt>
                <c:pt idx="2205">
                  <c:v>26</c:v>
                </c:pt>
                <c:pt idx="2206">
                  <c:v>12</c:v>
                </c:pt>
                <c:pt idx="2207">
                  <c:v>7</c:v>
                </c:pt>
                <c:pt idx="2208">
                  <c:v>18</c:v>
                </c:pt>
                <c:pt idx="2209">
                  <c:v>16</c:v>
                </c:pt>
                <c:pt idx="2210">
                  <c:v>28</c:v>
                </c:pt>
                <c:pt idx="2211">
                  <c:v>14</c:v>
                </c:pt>
                <c:pt idx="2212">
                  <c:v>26</c:v>
                </c:pt>
                <c:pt idx="2213">
                  <c:v>10</c:v>
                </c:pt>
                <c:pt idx="2214">
                  <c:v>8</c:v>
                </c:pt>
                <c:pt idx="2215">
                  <c:v>9</c:v>
                </c:pt>
                <c:pt idx="2216">
                  <c:v>12</c:v>
                </c:pt>
                <c:pt idx="2217">
                  <c:v>28</c:v>
                </c:pt>
                <c:pt idx="2218">
                  <c:v>15</c:v>
                </c:pt>
                <c:pt idx="2219">
                  <c:v>17</c:v>
                </c:pt>
                <c:pt idx="2220">
                  <c:v>17</c:v>
                </c:pt>
                <c:pt idx="2221">
                  <c:v>16</c:v>
                </c:pt>
                <c:pt idx="2222">
                  <c:v>15</c:v>
                </c:pt>
                <c:pt idx="2223">
                  <c:v>17</c:v>
                </c:pt>
                <c:pt idx="2224">
                  <c:v>9</c:v>
                </c:pt>
                <c:pt idx="2225">
                  <c:v>21</c:v>
                </c:pt>
                <c:pt idx="2226">
                  <c:v>4</c:v>
                </c:pt>
                <c:pt idx="2227">
                  <c:v>15</c:v>
                </c:pt>
                <c:pt idx="2228">
                  <c:v>22</c:v>
                </c:pt>
                <c:pt idx="2229">
                  <c:v>9</c:v>
                </c:pt>
                <c:pt idx="2230">
                  <c:v>17</c:v>
                </c:pt>
                <c:pt idx="2231">
                  <c:v>5</c:v>
                </c:pt>
                <c:pt idx="2232">
                  <c:v>19</c:v>
                </c:pt>
                <c:pt idx="2233">
                  <c:v>7</c:v>
                </c:pt>
                <c:pt idx="2234">
                  <c:v>20</c:v>
                </c:pt>
                <c:pt idx="2235">
                  <c:v>22</c:v>
                </c:pt>
                <c:pt idx="2236">
                  <c:v>10</c:v>
                </c:pt>
                <c:pt idx="2237">
                  <c:v>25</c:v>
                </c:pt>
                <c:pt idx="2238">
                  <c:v>25</c:v>
                </c:pt>
                <c:pt idx="2239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9-4344-BA09-5BFB342E7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426127"/>
        <c:axId val="975420367"/>
      </c:scatterChart>
      <c:valAx>
        <c:axId val="975426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Total</a:t>
                </a:r>
                <a:r>
                  <a:rPr lang="en-IN" baseline="0"/>
                  <a:t> Spend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420367"/>
        <c:crosses val="autoZero"/>
        <c:crossBetween val="midCat"/>
        <c:majorUnit val="500"/>
        <c:minorUnit val="1"/>
      </c:valAx>
      <c:valAx>
        <c:axId val="975420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426127"/>
        <c:crosses val="autoZero"/>
        <c:crossBetween val="midCat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5</xdr:row>
      <xdr:rowOff>60960</xdr:rowOff>
    </xdr:from>
    <xdr:to>
      <xdr:col>11</xdr:col>
      <xdr:colOff>182880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0B395-A50F-6E4D-1507-849C8CA4A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350520</xdr:colOff>
      <xdr:row>5</xdr:row>
      <xdr:rowOff>60960</xdr:rowOff>
    </xdr:from>
    <xdr:to>
      <xdr:col>19</xdr:col>
      <xdr:colOff>335280</xdr:colOff>
      <xdr:row>18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EC960B-A55F-B4E6-12FA-09E8B3A2C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20</xdr:row>
      <xdr:rowOff>45720</xdr:rowOff>
    </xdr:from>
    <xdr:to>
      <xdr:col>16</xdr:col>
      <xdr:colOff>388620</xdr:colOff>
      <xdr:row>36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3DE60-85C3-F1A4-BE8E-7879F2A25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19.589447453705" backgroundQuery="1" createdVersion="8" refreshedVersion="8" minRefreshableVersion="3" recordCount="0" supportSubquery="1" supportAdvancedDrill="1" xr:uid="{B49AA4FB-0FE6-4D7D-8A40-D254C1D2493A}">
  <cacheSource type="external" connectionId="3"/>
  <cacheFields count="4">
    <cacheField name="[Measures].[Average of Income]" caption="Average of Income" numFmtId="0" hierarchy="108" level="32767"/>
    <cacheField name="[Measures].[Count of ID]" caption="Count of ID" numFmtId="0" hierarchy="109" level="32767"/>
    <cacheField name="[Measures].[Sum of Frequency]" caption="Sum of Frequency" numFmtId="0" hierarchy="111" level="32767"/>
    <cacheField name="[Measures].[Sum of Total_Spend]" caption="Sum of Total_Spend" numFmtId="0" hierarchy="110" level="32767"/>
  </cacheFields>
  <cacheHierarchies count="117">
    <cacheHierarchy uniqueName="[data].[ID]" caption="ID" attribute="1" defaultMemberUniqueName="[data].[ID].[All]" allUniqueName="[data].[ID].[All]" dimensionUniqueName="[data]" displayFolder="" count="0" memberValueDatatype="130" unbalanced="0"/>
    <cacheHierarchy uniqueName="[data].[Age]" caption="Age" attribute="1" defaultMemberUniqueName="[data].[Age].[All]" allUniqueName="[data].[Age].[All]" dimensionUniqueName="[data]" displayFolder="" count="0" memberValueDatatype="20" unbalanced="0"/>
    <cacheHierarchy uniqueName="[data].[Education]" caption="Education" attribute="1" defaultMemberUniqueName="[data].[Education].[All]" allUniqueName="[data].[Education].[All]" dimensionUniqueName="[data]" displayFolder="" count="0" memberValueDatatype="130" unbalanced="0"/>
    <cacheHierarchy uniqueName="[data].[Marital_Status]" caption="Marital_Status" attribute="1" defaultMemberUniqueName="[data].[Marital_Status].[All]" allUniqueName="[data].[Marital_Status].[All]" dimensionUniqueName="[data]" displayFolder="" count="0" memberValueDatatype="130" unbalanced="0"/>
    <cacheHierarchy uniqueName="[data].[Income]" caption="Income" attribute="1" defaultMemberUniqueName="[data].[Income].[All]" allUniqueName="[data].[Income].[All]" dimensionUniqueName="[data]" displayFolder="" count="0" memberValueDatatype="20" unbalanced="0"/>
    <cacheHierarchy uniqueName="[data].[Children]" caption="Children" attribute="1" defaultMemberUniqueName="[data].[Children].[All]" allUniqueName="[data].[Children].[All]" dimensionUniqueName="[data]" displayFolder="" count="0" memberValueDatatype="130" unbalanced="0"/>
    <cacheHierarchy uniqueName="[data].[Dt_Customer]" caption="Dt_Customer" attribute="1" time="1" defaultMemberUniqueName="[data].[Dt_Customer].[All]" allUniqueName="[data].[Dt_Customer].[All]" dimensionUniqueName="[data]" displayFolder="" count="0" memberValueDatatype="7" unbalanced="0"/>
    <cacheHierarchy uniqueName="[data].[Recency]" caption="Recency" attribute="1" defaultMemberUniqueName="[data].[Recency].[All]" allUniqueName="[data].[Recency].[All]" dimensionUniqueName="[data]" displayFolder="" count="0" memberValueDatatype="5" unbalanced="0"/>
    <cacheHierarchy uniqueName="[data].[MntWines]" caption="MntWines" attribute="1" defaultMemberUniqueName="[data].[MntWines].[All]" allUniqueName="[data].[MntWines].[All]" dimensionUniqueName="[data]" displayFolder="" count="0" memberValueDatatype="20" unbalanced="0"/>
    <cacheHierarchy uniqueName="[data].[MntFruits]" caption="MntFruits" attribute="1" defaultMemberUniqueName="[data].[MntFruits].[All]" allUniqueName="[data].[MntFruits].[All]" dimensionUniqueName="[data]" displayFolder="" count="0" memberValueDatatype="20" unbalanced="0"/>
    <cacheHierarchy uniqueName="[data].[MntMeatProducts]" caption="MntMeatProducts" attribute="1" defaultMemberUniqueName="[data].[MntMeatProducts].[All]" allUniqueName="[data].[MntMeatProducts].[All]" dimensionUniqueName="[data]" displayFolder="" count="0" memberValueDatatype="20" unbalanced="0"/>
    <cacheHierarchy uniqueName="[data].[MntFishProducts]" caption="MntFishProducts" attribute="1" defaultMemberUniqueName="[data].[MntFishProducts].[All]" allUniqueName="[data].[MntFishProducts].[All]" dimensionUniqueName="[data]" displayFolder="" count="0" memberValueDatatype="20" unbalanced="0"/>
    <cacheHierarchy uniqueName="[data].[MntSweetProducts]" caption="MntSweetProducts" attribute="1" defaultMemberUniqueName="[data].[MntSweetProducts].[All]" allUniqueName="[data].[MntSweetProducts].[All]" dimensionUniqueName="[data]" displayFolder="" count="0" memberValueDatatype="20" unbalanced="0"/>
    <cacheHierarchy uniqueName="[data].[MntGoldProds]" caption="MntGoldProds" attribute="1" defaultMemberUniqueName="[data].[MntGoldProds].[All]" allUniqueName="[data].[MntGoldProds].[All]" dimensionUniqueName="[data]" displayFolder="" count="0" memberValueDatatype="20" unbalanced="0"/>
    <cacheHierarchy uniqueName="[data].[Grocery_Spend_Amount]" caption="Grocery_Spend_Amount" attribute="1" defaultMemberUniqueName="[data].[Grocery_Spend_Amount].[All]" allUniqueName="[data].[Grocery_Spend_Amount].[All]" dimensionUniqueName="[data]" displayFolder="" count="0" memberValueDatatype="20" unbalanced="0"/>
    <cacheHierarchy uniqueName="[data].[Total_Spend]" caption="Total_Spend" attribute="1" defaultMemberUniqueName="[data].[Total_Spend].[All]" allUniqueName="[data].[Total_Spend].[All]" dimensionUniqueName="[data]" displayFolder="" count="0" memberValueDatatype="20" unbalanced="0"/>
    <cacheHierarchy uniqueName="[data].[NumDealsPurchases]" caption="NumDealsPurchases" attribute="1" defaultMemberUniqueName="[data].[NumDealsPurchases].[All]" allUniqueName="[data].[NumDealsPurchases].[All]" dimensionUniqueName="[data]" displayFolder="" count="0" memberValueDatatype="20" unbalanced="0"/>
    <cacheHierarchy uniqueName="[data].[NumWebPurchases]" caption="NumWebPurchases" attribute="1" defaultMemberUniqueName="[data].[NumWebPurchases].[All]" allUniqueName="[data].[NumWebPurchases].[All]" dimensionUniqueName="[data]" displayFolder="" count="0" memberValueDatatype="20" unbalanced="0"/>
    <cacheHierarchy uniqueName="[data].[NumCatalogPurchases]" caption="NumCatalogPurchases" attribute="1" defaultMemberUniqueName="[data].[NumCatalogPurchases].[All]" allUniqueName="[data].[NumCatalogPurchases].[All]" dimensionUniqueName="[data]" displayFolder="" count="0" memberValueDatatype="20" unbalanced="0"/>
    <cacheHierarchy uniqueName="[data].[NumStorePurchases]" caption="NumStorePurchases" attribute="1" defaultMemberUniqueName="[data].[NumStorePurchases].[All]" allUniqueName="[data].[NumStorePurchases].[All]" dimensionUniqueName="[data]" displayFolder="" count="0" memberValueDatatype="20" unbalanced="0"/>
    <cacheHierarchy uniqueName="[data].[Frequency]" caption="Frequency" attribute="1" defaultMemberUniqueName="[data].[Frequency].[All]" allUniqueName="[data].[Frequency].[All]" dimensionUniqueName="[data]" displayFolder="" count="0" memberValueDatatype="20" unbalanced="0"/>
    <cacheHierarchy uniqueName="[data].[NumWebVisitsMonth]" caption="NumWebVisitsMonth" attribute="1" defaultMemberUniqueName="[data].[NumWebVisitsMonth].[All]" allUniqueName="[data].[NumWebVisitsMonth].[All]" dimensionUniqueName="[data]" displayFolder="" count="0" memberValueDatatype="20" unbalanced="0"/>
    <cacheHierarchy uniqueName="[data].[Complain]" caption="Complain" attribute="1" defaultMemberUniqueName="[data].[Complain].[All]" allUniqueName="[data].[Complain].[All]" dimensionUniqueName="[data]" displayFolder="" count="0" memberValueDatatype="20" unbalanced="0"/>
    <cacheHierarchy uniqueName="[data].[Cmp1]" caption="Cmp1" attribute="1" defaultMemberUniqueName="[data].[Cmp1].[All]" allUniqueName="[data].[Cmp1].[All]" dimensionUniqueName="[data]" displayFolder="" count="0" memberValueDatatype="20" unbalanced="0"/>
    <cacheHierarchy uniqueName="[data].[Cmp2]" caption="Cmp2" attribute="1" defaultMemberUniqueName="[data].[Cmp2].[All]" allUniqueName="[data].[Cmp2].[All]" dimensionUniqueName="[data]" displayFolder="" count="0" memberValueDatatype="20" unbalanced="0"/>
    <cacheHierarchy uniqueName="[data].[Cmp3]" caption="Cmp3" attribute="1" defaultMemberUniqueName="[data].[Cmp3].[All]" allUniqueName="[data].[Cmp3].[All]" dimensionUniqueName="[data]" displayFolder="" count="0" memberValueDatatype="20" unbalanced="0"/>
    <cacheHierarchy uniqueName="[data].[Cmp4]" caption="Cmp4" attribute="1" defaultMemberUniqueName="[data].[Cmp4].[All]" allUniqueName="[data].[Cmp4].[All]" dimensionUniqueName="[data]" displayFolder="" count="0" memberValueDatatype="20" unbalanced="0"/>
    <cacheHierarchy uniqueName="[data].[Cmp5]" caption="Cmp5" attribute="1" defaultMemberUniqueName="[data].[Cmp5].[All]" allUniqueName="[data].[Cmp5].[All]" dimensionUniqueName="[data]" displayFolder="" count="0" memberValueDatatype="20" unbalanced="0"/>
    <cacheHierarchy uniqueName="[data].[Accepted_Cmp]" caption="Accepted_Cmp" attribute="1" defaultMemberUniqueName="[data].[Accepted_Cmp].[All]" allUniqueName="[data].[Accepted_Cmp].[All]" dimensionUniqueName="[data]" displayFolder="" count="0" memberValueDatatype="130" unbalanced="0"/>
    <cacheHierarchy uniqueName="[data].[Response]" caption="Response" attribute="1" defaultMemberUniqueName="[data].[Response].[All]" allUniqueName="[data].[Response].[All]" dimensionUniqueName="[data]" displayFolder="" count="0" memberValueDatatype="130" unbalanced="0"/>
    <cacheHierarchy uniqueName="[data].[Tenure]" caption="Tenure" attribute="1" defaultMemberUniqueName="[data].[Tenure].[All]" allUniqueName="[data].[Tenure].[All]" dimensionUniqueName="[data]" displayFolder="" count="0" memberValueDatatype="20" unbalanced="0"/>
    <cacheHierarchy uniqueName="[data].[Age_Band]" caption="Age_Band" attribute="1" defaultMemberUniqueName="[data].[Age_Band].[All]" allUniqueName="[data].[Age_Band].[All]" dimensionUniqueName="[data]" displayFolder="" count="0" memberValueDatatype="130" unbalanced="0"/>
    <cacheHierarchy uniqueName="[data].[Dt_Customer (Year)]" caption="Dt_Customer (Year)" attribute="1" defaultMemberUniqueName="[data].[Dt_Customer (Year)].[All]" allUniqueName="[data].[Dt_Customer (Year)].[All]" dimensionUniqueName="[data]" displayFolder="" count="0" memberValueDatatype="130" unbalanced="0"/>
    <cacheHierarchy uniqueName="[data].[Dt_Customer (Quarter)]" caption="Dt_Customer (Quarter)" attribute="1" defaultMemberUniqueName="[data].[Dt_Customer (Quarter)].[All]" allUniqueName="[data].[Dt_Customer (Quarter)].[All]" dimensionUniqueName="[data]" displayFolder="" count="0" memberValueDatatype="130" unbalanced="0"/>
    <cacheHierarchy uniqueName="[data].[Dt_Customer (Month)]" caption="Dt_Customer (Month)" attribute="1" defaultMemberUniqueName="[data].[Dt_Customer (Month)].[All]" allUniqueName="[data].[Dt_Customer (Month)].[All]" dimensionUniqueName="[data]" displayFolder="" count="0" memberValueDatatype="130" unbalanced="0"/>
    <cacheHierarchy uniqueName="[Table_data].[ID]" caption="ID" attribute="1" defaultMemberUniqueName="[Table_data].[ID].[All]" allUniqueName="[Table_data].[ID].[All]" dimensionUniqueName="[Table_data]" displayFolder="" count="0" memberValueDatatype="130" unbalanced="0"/>
    <cacheHierarchy uniqueName="[Table_data].[Age]" caption="Age" attribute="1" defaultMemberUniqueName="[Table_data].[Age].[All]" allUniqueName="[Table_data].[Age].[All]" dimensionUniqueName="[Table_data]" displayFolder="" count="0" memberValueDatatype="20" unbalanced="0"/>
    <cacheHierarchy uniqueName="[Table_data].[Education]" caption="Education" attribute="1" defaultMemberUniqueName="[Table_data].[Education].[All]" allUniqueName="[Table_data].[Education].[All]" dimensionUniqueName="[Table_data]" displayFolder="" count="0" memberValueDatatype="130" unbalanced="0"/>
    <cacheHierarchy uniqueName="[Table_data].[Marital_Status]" caption="Marital_Status" attribute="1" defaultMemberUniqueName="[Table_data].[Marital_Status].[All]" allUniqueName="[Table_data].[Marital_Status].[All]" dimensionUniqueName="[Table_data]" displayFolder="" count="0" memberValueDatatype="130" unbalanced="0"/>
    <cacheHierarchy uniqueName="[Table_data].[Income]" caption="Income" attribute="1" defaultMemberUniqueName="[Table_data].[Income].[All]" allUniqueName="[Table_data].[Income].[All]" dimensionUniqueName="[Table_data]" displayFolder="" count="0" memberValueDatatype="20" unbalanced="0"/>
    <cacheHierarchy uniqueName="[Table_data].[Children]" caption="Children" attribute="1" defaultMemberUniqueName="[Table_data].[Children].[All]" allUniqueName="[Table_data].[Children].[All]" dimensionUniqueName="[Table_data]" displayFolder="" count="0" memberValueDatatype="130" unbalanced="0"/>
    <cacheHierarchy uniqueName="[Table_data].[Dt_Customer]" caption="Dt_Customer" attribute="1" time="1" defaultMemberUniqueName="[Table_data].[Dt_Customer].[All]" allUniqueName="[Table_data].[Dt_Customer].[All]" dimensionUniqueName="[Table_data]" displayFolder="" count="0" memberValueDatatype="7" unbalanced="0"/>
    <cacheHierarchy uniqueName="[Table_data].[Recency]" caption="Recency" attribute="1" defaultMemberUniqueName="[Table_data].[Recency].[All]" allUniqueName="[Table_data].[Recency].[All]" dimensionUniqueName="[Table_data]" displayFolder="" count="0" memberValueDatatype="20" unbalanced="0"/>
    <cacheHierarchy uniqueName="[Table_data].[MntWines]" caption="MntWines" attribute="1" defaultMemberUniqueName="[Table_data].[MntWines].[All]" allUniqueName="[Table_data].[MntWines].[All]" dimensionUniqueName="[Table_data]" displayFolder="" count="0" memberValueDatatype="20" unbalanced="0"/>
    <cacheHierarchy uniqueName="[Table_data].[MntFruits]" caption="MntFruits" attribute="1" defaultMemberUniqueName="[Table_data].[MntFruits].[All]" allUniqueName="[Table_data].[MntFruits].[All]" dimensionUniqueName="[Table_data]" displayFolder="" count="0" memberValueDatatype="20" unbalanced="0"/>
    <cacheHierarchy uniqueName="[Table_data].[MntMeatProducts]" caption="MntMeatProducts" attribute="1" defaultMemberUniqueName="[Table_data].[MntMeatProducts].[All]" allUniqueName="[Table_data].[MntMeatProducts].[All]" dimensionUniqueName="[Table_data]" displayFolder="" count="0" memberValueDatatype="20" unbalanced="0"/>
    <cacheHierarchy uniqueName="[Table_data].[MntFishProducts]" caption="MntFishProducts" attribute="1" defaultMemberUniqueName="[Table_data].[MntFishProducts].[All]" allUniqueName="[Table_data].[MntFishProducts].[All]" dimensionUniqueName="[Table_data]" displayFolder="" count="0" memberValueDatatype="20" unbalanced="0"/>
    <cacheHierarchy uniqueName="[Table_data].[MntSweetProducts]" caption="MntSweetProducts" attribute="1" defaultMemberUniqueName="[Table_data].[MntSweetProducts].[All]" allUniqueName="[Table_data].[MntSweetProducts].[All]" dimensionUniqueName="[Table_data]" displayFolder="" count="0" memberValueDatatype="20" unbalanced="0"/>
    <cacheHierarchy uniqueName="[Table_data].[MntGoldProds]" caption="MntGoldProds" attribute="1" defaultMemberUniqueName="[Table_data].[MntGoldProds].[All]" allUniqueName="[Table_data].[MntGoldProds].[All]" dimensionUniqueName="[Table_data]" displayFolder="" count="0" memberValueDatatype="20" unbalanced="0"/>
    <cacheHierarchy uniqueName="[Table_data].[Grocery_Spend_Amount]" caption="Grocery_Spend_Amount" attribute="1" defaultMemberUniqueName="[Table_data].[Grocery_Spend_Amount].[All]" allUniqueName="[Table_data].[Grocery_Spend_Amount].[All]" dimensionUniqueName="[Table_data]" displayFolder="" count="0" memberValueDatatype="20" unbalanced="0"/>
    <cacheHierarchy uniqueName="[Table_data].[Total_Spend]" caption="Total_Spend" attribute="1" defaultMemberUniqueName="[Table_data].[Total_Spend].[All]" allUniqueName="[Table_data].[Total_Spend].[All]" dimensionUniqueName="[Table_data]" displayFolder="" count="0" memberValueDatatype="20" unbalanced="0"/>
    <cacheHierarchy uniqueName="[Table_data].[NumDealsPurchases]" caption="NumDealsPurchases" attribute="1" defaultMemberUniqueName="[Table_data].[NumDealsPurchases].[All]" allUniqueName="[Table_data].[NumDealsPurchases].[All]" dimensionUniqueName="[Table_data]" displayFolder="" count="0" memberValueDatatype="20" unbalanced="0"/>
    <cacheHierarchy uniqueName="[Table_data].[NumWebPurchases]" caption="NumWebPurchases" attribute="1" defaultMemberUniqueName="[Table_data].[NumWebPurchases].[All]" allUniqueName="[Table_data].[NumWebPurchases].[All]" dimensionUniqueName="[Table_data]" displayFolder="" count="0" memberValueDatatype="20" unbalanced="0"/>
    <cacheHierarchy uniqueName="[Table_data].[NumCatalogPurchases]" caption="NumCatalogPurchases" attribute="1" defaultMemberUniqueName="[Table_data].[NumCatalogPurchases].[All]" allUniqueName="[Table_data].[NumCatalogPurchases].[All]" dimensionUniqueName="[Table_data]" displayFolder="" count="0" memberValueDatatype="20" unbalanced="0"/>
    <cacheHierarchy uniqueName="[Table_data].[NumStorePurchases]" caption="NumStorePurchases" attribute="1" defaultMemberUniqueName="[Table_data].[NumStorePurchases].[All]" allUniqueName="[Table_data].[NumStorePurchases].[All]" dimensionUniqueName="[Table_data]" displayFolder="" count="0" memberValueDatatype="20" unbalanced="0"/>
    <cacheHierarchy uniqueName="[Table_data].[Frequency]" caption="Frequency" attribute="1" defaultMemberUniqueName="[Table_data].[Frequency].[All]" allUniqueName="[Table_data].[Frequency].[All]" dimensionUniqueName="[Table_data]" displayFolder="" count="0" memberValueDatatype="20" unbalanced="0"/>
    <cacheHierarchy uniqueName="[Table_data].[NumWebVisitsMonth]" caption="NumWebVisitsMonth" attribute="1" defaultMemberUniqueName="[Table_data].[NumWebVisitsMonth].[All]" allUniqueName="[Table_data].[NumWebVisitsMonth].[All]" dimensionUniqueName="[Table_data]" displayFolder="" count="0" memberValueDatatype="20" unbalanced="0"/>
    <cacheHierarchy uniqueName="[Table_data].[Complain]" caption="Complain" attribute="1" defaultMemberUniqueName="[Table_data].[Complain].[All]" allUniqueName="[Table_data].[Complain].[All]" dimensionUniqueName="[Table_data]" displayFolder="" count="0" memberValueDatatype="20" unbalanced="0"/>
    <cacheHierarchy uniqueName="[Table_data].[Cmp1]" caption="Cmp1" attribute="1" defaultMemberUniqueName="[Table_data].[Cmp1].[All]" allUniqueName="[Table_data].[Cmp1].[All]" dimensionUniqueName="[Table_data]" displayFolder="" count="0" memberValueDatatype="20" unbalanced="0"/>
    <cacheHierarchy uniqueName="[Table_data].[Cmp2]" caption="Cmp2" attribute="1" defaultMemberUniqueName="[Table_data].[Cmp2].[All]" allUniqueName="[Table_data].[Cmp2].[All]" dimensionUniqueName="[Table_data]" displayFolder="" count="0" memberValueDatatype="20" unbalanced="0"/>
    <cacheHierarchy uniqueName="[Table_data].[Cmp3]" caption="Cmp3" attribute="1" defaultMemberUniqueName="[Table_data].[Cmp3].[All]" allUniqueName="[Table_data].[Cmp3].[All]" dimensionUniqueName="[Table_data]" displayFolder="" count="0" memberValueDatatype="20" unbalanced="0"/>
    <cacheHierarchy uniqueName="[Table_data].[Cmp4]" caption="Cmp4" attribute="1" defaultMemberUniqueName="[Table_data].[Cmp4].[All]" allUniqueName="[Table_data].[Cmp4].[All]" dimensionUniqueName="[Table_data]" displayFolder="" count="0" memberValueDatatype="20" unbalanced="0"/>
    <cacheHierarchy uniqueName="[Table_data].[Cmp5]" caption="Cmp5" attribute="1" defaultMemberUniqueName="[Table_data].[Cmp5].[All]" allUniqueName="[Table_data].[Cmp5].[All]" dimensionUniqueName="[Table_data]" displayFolder="" count="0" memberValueDatatype="20" unbalanced="0"/>
    <cacheHierarchy uniqueName="[Table_data].[Accepted_Cmp]" caption="Accepted_Cmp" attribute="1" defaultMemberUniqueName="[Table_data].[Accepted_Cmp].[All]" allUniqueName="[Table_data].[Accepted_Cmp].[All]" dimensionUniqueName="[Table_data]" displayFolder="" count="0" memberValueDatatype="130" unbalanced="0"/>
    <cacheHierarchy uniqueName="[Table_data].[Response]" caption="Response" attribute="1" defaultMemberUniqueName="[Table_data].[Response].[All]" allUniqueName="[Table_data].[Response].[All]" dimensionUniqueName="[Table_data]" displayFolder="" count="0" memberValueDatatype="130" unbalanced="0"/>
    <cacheHierarchy uniqueName="[Table_data].[Tenure]" caption="Tenure" attribute="1" defaultMemberUniqueName="[Table_data].[Tenure].[All]" allUniqueName="[Table_data].[Tenure].[All]" dimensionUniqueName="[Table_data]" displayFolder="" count="0" memberValueDatatype="20" unbalanced="0"/>
    <cacheHierarchy uniqueName="[Table_data].[Dt_Customer (Year)]" caption="Dt_Customer (Year)" attribute="1" defaultMemberUniqueName="[Table_data].[Dt_Customer (Year)].[All]" allUniqueName="[Table_data].[Dt_Customer (Year)].[All]" dimensionUniqueName="[Table_data]" displayFolder="" count="0" memberValueDatatype="130" unbalanced="0"/>
    <cacheHierarchy uniqueName="[Table_data].[Dt_Customer (Quarter)]" caption="Dt_Customer (Quarter)" attribute="1" defaultMemberUniqueName="[Table_data].[Dt_Customer (Quarter)].[All]" allUniqueName="[Table_data].[Dt_Customer (Quarter)].[All]" dimensionUniqueName="[Table_data]" displayFolder="" count="0" memberValueDatatype="130" unbalanced="0"/>
    <cacheHierarchy uniqueName="[Table_data].[Dt_Customer (Month Index)]" caption="Dt_Customer (Month Index)" attribute="1" defaultMemberUniqueName="[Table_data].[Dt_Customer (Month Index)].[All]" allUniqueName="[Table_data].[Dt_Customer (Month Index)].[All]" dimensionUniqueName="[Table_data]" displayFolder="" count="0" memberValueDatatype="20" unbalanced="0"/>
    <cacheHierarchy uniqueName="[Table_data].[Dt_Customer (Month)]" caption="Dt_Customer (Month)" attribute="1" defaultMemberUniqueName="[Table_data].[Dt_Customer (Month)].[All]" allUniqueName="[Table_data].[Dt_Customer (Month)].[All]" dimensionUniqueName="[Table_data]" displayFolder="" count="0" memberValueDatatype="130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MntWines]" caption="MntWines" attribute="1" defaultMemberUniqueName="[Table1].[MntWines].[All]" allUniqueName="[Table1].[MntWines].[All]" dimensionUniqueName="[Table1]" displayFolder="" count="0" memberValueDatatype="20" unbalanced="0"/>
    <cacheHierarchy uniqueName="[Table1].[MntFruits]" caption="MntFruits" attribute="1" defaultMemberUniqueName="[Table1].[MntFruits].[All]" allUniqueName="[Table1].[MntFruits].[All]" dimensionUniqueName="[Table1]" displayFolder="" count="0" memberValueDatatype="20" unbalanced="0"/>
    <cacheHierarchy uniqueName="[Table1].[MntMeatProducts]" caption="MntMeatProducts" attribute="1" defaultMemberUniqueName="[Table1].[MntMeatProducts].[All]" allUniqueName="[Table1].[MntMeatProducts].[All]" dimensionUniqueName="[Table1]" displayFolder="" count="0" memberValueDatatype="20" unbalanced="0"/>
    <cacheHierarchy uniqueName="[Table1].[MntFishProducts]" caption="MntFishProducts" attribute="1" defaultMemberUniqueName="[Table1].[MntFishProducts].[All]" allUniqueName="[Table1].[MntFishProducts].[All]" dimensionUniqueName="[Table1]" displayFolder="" count="0" memberValueDatatype="20" unbalanced="0"/>
    <cacheHierarchy uniqueName="[Table1].[MntSweetProducts]" caption="MntSweetProducts" attribute="1" defaultMemberUniqueName="[Table1].[MntSweetProducts].[All]" allUniqueName="[Table1].[MntSweetProducts].[All]" dimensionUniqueName="[Table1]" displayFolder="" count="0" memberValueDatatype="20" unbalanced="0"/>
    <cacheHierarchy uniqueName="[Table1].[MntGoldProds]" caption="MntGoldProds" attribute="1" defaultMemberUniqueName="[Table1].[MntGoldProds].[All]" allUniqueName="[Table1].[MntGoldProds].[All]" dimensionUniqueName="[Table1]" displayFolder="" count="0" memberValueDatatype="20" unbalanced="0"/>
    <cacheHierarchy uniqueName="[Table1].[NumDealsPurchases]" caption="NumDealsPurchases" attribute="1" defaultMemberUniqueName="[Table1].[NumDealsPurchases].[All]" allUniqueName="[Table1].[NumDealsPurchases].[All]" dimensionUniqueName="[Table1]" displayFolder="" count="0" memberValueDatatype="20" unbalanced="0"/>
    <cacheHierarchy uniqueName="[Table1].[NumWebPurchases]" caption="NumWebPurchases" attribute="1" defaultMemberUniqueName="[Table1].[NumWebPurchases].[All]" allUniqueName="[Table1].[NumWebPurchases].[All]" dimensionUniqueName="[Table1]" displayFolder="" count="0" memberValueDatatype="20" unbalanced="0"/>
    <cacheHierarchy uniqueName="[Table1].[NumCatalogPurchases]" caption="NumCatalogPurchases" attribute="1" defaultMemberUniqueName="[Table1].[NumCatalogPurchases].[All]" allUniqueName="[Table1].[NumCatalogPurchases].[All]" dimensionUniqueName="[Table1]" displayFolder="" count="0" memberValueDatatype="20" unbalanced="0"/>
    <cacheHierarchy uniqueName="[Table1].[NumStorePurchases]" caption="NumStorePurchases" attribute="1" defaultMemberUniqueName="[Table1].[NumStorePurchases].[All]" allUniqueName="[Table1].[NumStorePurchases].[All]" dimensionUniqueName="[Table1]" displayFolder="" count="0" memberValueDatatype="20" unbalanced="0"/>
    <cacheHierarchy uniqueName="[Table1].[NumWebVisitsMonth]" caption="NumWebVisitsMonth" attribute="1" defaultMemberUniqueName="[Table1].[NumWebVisitsMonth].[All]" allUniqueName="[Table1].[NumWebVisits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Z_CostContact]" caption="Z_CostContact" attribute="1" defaultMemberUniqueName="[Table1].[Z_CostContact].[All]" allUniqueName="[Table1].[Z_CostContact].[All]" dimensionUniqueName="[Table1]" displayFolder="" count="0" memberValueDatatype="20" unbalanced="0"/>
    <cacheHierarchy uniqueName="[Table1].[Z_Revenue]" caption="Z_Revenue" attribute="1" defaultMemberUniqueName="[Table1].[Z_Revenue].[All]" allUniqueName="[Table1].[Z_Revenue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data].[Dt_Customer (Month Index)]" caption="Dt_Customer (Month Index)" attribute="1" defaultMemberUniqueName="[data].[Dt_Customer (Month Index)].[All]" allUniqueName="[data].[Dt_Customer (Month Index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XL_Count Table1]" caption="__XL_Count Table1" measure="1" displayFolder="" measureGroup="Table1" count="0" hidden="1"/>
    <cacheHierarchy uniqueName="[Measures].[__XL_Count Table_data]" caption="__XL_Count Table_data" measure="1" displayFolder="" measureGroup="Table_data" count="0" hidden="1"/>
    <cacheHierarchy uniqueName="[Measures].[__No measures defined]" caption="__No measures defined" measure="1" displayFolder="" count="0" hidden="1"/>
    <cacheHierarchy uniqueName="[Measures].[Count of Total_Spend]" caption="Count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ildren]" caption="Count of Children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_Birth]" caption="Sum of Year_Birth" measure="1" displayFolder="" measureGroup="Table1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Income]" caption="Average of Income" measure="1" displayFolder="" measureGroup="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D]" caption="Count of ID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Spend]" caption="Sum of Total_Spend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requency]" caption="Sum of Frequency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cency]" caption="Sum of Recenc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_Spend]" caption="Average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Frequency]" caption="Count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 2]" caption="Sum of Age 2" measure="1" displayFolder="" measureGroup="Table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4">
    <dimension name="data" uniqueName="[data]" caption="data"/>
    <dimension measure="1" name="Measures" uniqueName="[Measures]" caption="Measures"/>
    <dimension name="Table_data" uniqueName="[Table_data]" caption="Table_data"/>
    <dimension name="Table1" uniqueName="[Table1]" caption="Table1"/>
  </dimensions>
  <measureGroups count="3">
    <measureGroup name="data" caption="data"/>
    <measureGroup name="Table_data" caption="Table_data"/>
    <measureGroup name="Table1" caption="Table1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19.589450347223" backgroundQuery="1" createdVersion="8" refreshedVersion="8" minRefreshableVersion="3" recordCount="0" supportSubquery="1" supportAdvancedDrill="1" xr:uid="{87845F94-CD72-4B62-9D46-58CDF134921E}">
  <cacheSource type="external" connectionId="3"/>
  <cacheFields count="2">
    <cacheField name="[data].[Marital_Status].[Marital_Status]" caption="Marital_Status" numFmtId="0" hierarchy="3" level="1">
      <sharedItems count="5">
        <s v="Divorced"/>
        <s v="Married"/>
        <s v="Single"/>
        <s v="Together"/>
        <s v="Widow"/>
      </sharedItems>
    </cacheField>
    <cacheField name="[Measures].[Count of ID]" caption="Count of ID" numFmtId="0" hierarchy="109" level="32767"/>
  </cacheFields>
  <cacheHierarchies count="117">
    <cacheHierarchy uniqueName="[data].[ID]" caption="ID" attribute="1" defaultMemberUniqueName="[data].[ID].[All]" allUniqueName="[data].[ID].[All]" dimensionUniqueName="[data]" displayFolder="" count="0" memberValueDatatype="130" unbalanced="0"/>
    <cacheHierarchy uniqueName="[data].[Age]" caption="Age" attribute="1" defaultMemberUniqueName="[data].[Age].[All]" allUniqueName="[data].[Age].[All]" dimensionUniqueName="[data]" displayFolder="" count="0" memberValueDatatype="20" unbalanced="0"/>
    <cacheHierarchy uniqueName="[data].[Education]" caption="Education" attribute="1" defaultMemberUniqueName="[data].[Education].[All]" allUniqueName="[data].[Education].[All]" dimensionUniqueName="[data]" displayFolder="" count="0" memberValueDatatype="130" unbalanced="0"/>
    <cacheHierarchy uniqueName="[data].[Marital_Status]" caption="Marital_Status" attribute="1" defaultMemberUniqueName="[data].[Marital_Status].[All]" allUniqueName="[data].[Marital_Status].[All]" dimensionUniqueName="[data]" displayFolder="" count="2" memberValueDatatype="130" unbalanced="0">
      <fieldsUsage count="2">
        <fieldUsage x="-1"/>
        <fieldUsage x="0"/>
      </fieldsUsage>
    </cacheHierarchy>
    <cacheHierarchy uniqueName="[data].[Income]" caption="Income" attribute="1" defaultMemberUniqueName="[data].[Income].[All]" allUniqueName="[data].[Income].[All]" dimensionUniqueName="[data]" displayFolder="" count="0" memberValueDatatype="20" unbalanced="0"/>
    <cacheHierarchy uniqueName="[data].[Children]" caption="Children" attribute="1" defaultMemberUniqueName="[data].[Children].[All]" allUniqueName="[data].[Children].[All]" dimensionUniqueName="[data]" displayFolder="" count="0" memberValueDatatype="130" unbalanced="0"/>
    <cacheHierarchy uniqueName="[data].[Dt_Customer]" caption="Dt_Customer" attribute="1" time="1" defaultMemberUniqueName="[data].[Dt_Customer].[All]" allUniqueName="[data].[Dt_Customer].[All]" dimensionUniqueName="[data]" displayFolder="" count="0" memberValueDatatype="7" unbalanced="0"/>
    <cacheHierarchy uniqueName="[data].[Recency]" caption="Recency" attribute="1" defaultMemberUniqueName="[data].[Recency].[All]" allUniqueName="[data].[Recency].[All]" dimensionUniqueName="[data]" displayFolder="" count="0" memberValueDatatype="5" unbalanced="0"/>
    <cacheHierarchy uniqueName="[data].[MntWines]" caption="MntWines" attribute="1" defaultMemberUniqueName="[data].[MntWines].[All]" allUniqueName="[data].[MntWines].[All]" dimensionUniqueName="[data]" displayFolder="" count="0" memberValueDatatype="20" unbalanced="0"/>
    <cacheHierarchy uniqueName="[data].[MntFruits]" caption="MntFruits" attribute="1" defaultMemberUniqueName="[data].[MntFruits].[All]" allUniqueName="[data].[MntFruits].[All]" dimensionUniqueName="[data]" displayFolder="" count="0" memberValueDatatype="20" unbalanced="0"/>
    <cacheHierarchy uniqueName="[data].[MntMeatProducts]" caption="MntMeatProducts" attribute="1" defaultMemberUniqueName="[data].[MntMeatProducts].[All]" allUniqueName="[data].[MntMeatProducts].[All]" dimensionUniqueName="[data]" displayFolder="" count="0" memberValueDatatype="20" unbalanced="0"/>
    <cacheHierarchy uniqueName="[data].[MntFishProducts]" caption="MntFishProducts" attribute="1" defaultMemberUniqueName="[data].[MntFishProducts].[All]" allUniqueName="[data].[MntFishProducts].[All]" dimensionUniqueName="[data]" displayFolder="" count="0" memberValueDatatype="20" unbalanced="0"/>
    <cacheHierarchy uniqueName="[data].[MntSweetProducts]" caption="MntSweetProducts" attribute="1" defaultMemberUniqueName="[data].[MntSweetProducts].[All]" allUniqueName="[data].[MntSweetProducts].[All]" dimensionUniqueName="[data]" displayFolder="" count="0" memberValueDatatype="20" unbalanced="0"/>
    <cacheHierarchy uniqueName="[data].[MntGoldProds]" caption="MntGoldProds" attribute="1" defaultMemberUniqueName="[data].[MntGoldProds].[All]" allUniqueName="[data].[MntGoldProds].[All]" dimensionUniqueName="[data]" displayFolder="" count="0" memberValueDatatype="20" unbalanced="0"/>
    <cacheHierarchy uniqueName="[data].[Grocery_Spend_Amount]" caption="Grocery_Spend_Amount" attribute="1" defaultMemberUniqueName="[data].[Grocery_Spend_Amount].[All]" allUniqueName="[data].[Grocery_Spend_Amount].[All]" dimensionUniqueName="[data]" displayFolder="" count="0" memberValueDatatype="20" unbalanced="0"/>
    <cacheHierarchy uniqueName="[data].[Total_Spend]" caption="Total_Spend" attribute="1" defaultMemberUniqueName="[data].[Total_Spend].[All]" allUniqueName="[data].[Total_Spend].[All]" dimensionUniqueName="[data]" displayFolder="" count="0" memberValueDatatype="20" unbalanced="0"/>
    <cacheHierarchy uniqueName="[data].[NumDealsPurchases]" caption="NumDealsPurchases" attribute="1" defaultMemberUniqueName="[data].[NumDealsPurchases].[All]" allUniqueName="[data].[NumDealsPurchases].[All]" dimensionUniqueName="[data]" displayFolder="" count="0" memberValueDatatype="20" unbalanced="0"/>
    <cacheHierarchy uniqueName="[data].[NumWebPurchases]" caption="NumWebPurchases" attribute="1" defaultMemberUniqueName="[data].[NumWebPurchases].[All]" allUniqueName="[data].[NumWebPurchases].[All]" dimensionUniqueName="[data]" displayFolder="" count="0" memberValueDatatype="20" unbalanced="0"/>
    <cacheHierarchy uniqueName="[data].[NumCatalogPurchases]" caption="NumCatalogPurchases" attribute="1" defaultMemberUniqueName="[data].[NumCatalogPurchases].[All]" allUniqueName="[data].[NumCatalogPurchases].[All]" dimensionUniqueName="[data]" displayFolder="" count="0" memberValueDatatype="20" unbalanced="0"/>
    <cacheHierarchy uniqueName="[data].[NumStorePurchases]" caption="NumStorePurchases" attribute="1" defaultMemberUniqueName="[data].[NumStorePurchases].[All]" allUniqueName="[data].[NumStorePurchases].[All]" dimensionUniqueName="[data]" displayFolder="" count="0" memberValueDatatype="20" unbalanced="0"/>
    <cacheHierarchy uniqueName="[data].[Frequency]" caption="Frequency" attribute="1" defaultMemberUniqueName="[data].[Frequency].[All]" allUniqueName="[data].[Frequency].[All]" dimensionUniqueName="[data]" displayFolder="" count="0" memberValueDatatype="20" unbalanced="0"/>
    <cacheHierarchy uniqueName="[data].[NumWebVisitsMonth]" caption="NumWebVisitsMonth" attribute="1" defaultMemberUniqueName="[data].[NumWebVisitsMonth].[All]" allUniqueName="[data].[NumWebVisitsMonth].[All]" dimensionUniqueName="[data]" displayFolder="" count="0" memberValueDatatype="20" unbalanced="0"/>
    <cacheHierarchy uniqueName="[data].[Complain]" caption="Complain" attribute="1" defaultMemberUniqueName="[data].[Complain].[All]" allUniqueName="[data].[Complain].[All]" dimensionUniqueName="[data]" displayFolder="" count="0" memberValueDatatype="20" unbalanced="0"/>
    <cacheHierarchy uniqueName="[data].[Cmp1]" caption="Cmp1" attribute="1" defaultMemberUniqueName="[data].[Cmp1].[All]" allUniqueName="[data].[Cmp1].[All]" dimensionUniqueName="[data]" displayFolder="" count="0" memberValueDatatype="20" unbalanced="0"/>
    <cacheHierarchy uniqueName="[data].[Cmp2]" caption="Cmp2" attribute="1" defaultMemberUniqueName="[data].[Cmp2].[All]" allUniqueName="[data].[Cmp2].[All]" dimensionUniqueName="[data]" displayFolder="" count="0" memberValueDatatype="20" unbalanced="0"/>
    <cacheHierarchy uniqueName="[data].[Cmp3]" caption="Cmp3" attribute="1" defaultMemberUniqueName="[data].[Cmp3].[All]" allUniqueName="[data].[Cmp3].[All]" dimensionUniqueName="[data]" displayFolder="" count="0" memberValueDatatype="20" unbalanced="0"/>
    <cacheHierarchy uniqueName="[data].[Cmp4]" caption="Cmp4" attribute="1" defaultMemberUniqueName="[data].[Cmp4].[All]" allUniqueName="[data].[Cmp4].[All]" dimensionUniqueName="[data]" displayFolder="" count="0" memberValueDatatype="20" unbalanced="0"/>
    <cacheHierarchy uniqueName="[data].[Cmp5]" caption="Cmp5" attribute="1" defaultMemberUniqueName="[data].[Cmp5].[All]" allUniqueName="[data].[Cmp5].[All]" dimensionUniqueName="[data]" displayFolder="" count="0" memberValueDatatype="20" unbalanced="0"/>
    <cacheHierarchy uniqueName="[data].[Accepted_Cmp]" caption="Accepted_Cmp" attribute="1" defaultMemberUniqueName="[data].[Accepted_Cmp].[All]" allUniqueName="[data].[Accepted_Cmp].[All]" dimensionUniqueName="[data]" displayFolder="" count="0" memberValueDatatype="130" unbalanced="0"/>
    <cacheHierarchy uniqueName="[data].[Response]" caption="Response" attribute="1" defaultMemberUniqueName="[data].[Response].[All]" allUniqueName="[data].[Response].[All]" dimensionUniqueName="[data]" displayFolder="" count="0" memberValueDatatype="130" unbalanced="0"/>
    <cacheHierarchy uniqueName="[data].[Tenure]" caption="Tenure" attribute="1" defaultMemberUniqueName="[data].[Tenure].[All]" allUniqueName="[data].[Tenure].[All]" dimensionUniqueName="[data]" displayFolder="" count="0" memberValueDatatype="20" unbalanced="0"/>
    <cacheHierarchy uniqueName="[data].[Age_Band]" caption="Age_Band" attribute="1" defaultMemberUniqueName="[data].[Age_Band].[All]" allUniqueName="[data].[Age_Band].[All]" dimensionUniqueName="[data]" displayFolder="" count="0" memberValueDatatype="130" unbalanced="0"/>
    <cacheHierarchy uniqueName="[data].[Dt_Customer (Year)]" caption="Dt_Customer (Year)" attribute="1" defaultMemberUniqueName="[data].[Dt_Customer (Year)].[All]" allUniqueName="[data].[Dt_Customer (Year)].[All]" dimensionUniqueName="[data]" displayFolder="" count="0" memberValueDatatype="130" unbalanced="0"/>
    <cacheHierarchy uniqueName="[data].[Dt_Customer (Quarter)]" caption="Dt_Customer (Quarter)" attribute="1" defaultMemberUniqueName="[data].[Dt_Customer (Quarter)].[All]" allUniqueName="[data].[Dt_Customer (Quarter)].[All]" dimensionUniqueName="[data]" displayFolder="" count="0" memberValueDatatype="130" unbalanced="0"/>
    <cacheHierarchy uniqueName="[data].[Dt_Customer (Month)]" caption="Dt_Customer (Month)" attribute="1" defaultMemberUniqueName="[data].[Dt_Customer (Month)].[All]" allUniqueName="[data].[Dt_Customer (Month)].[All]" dimensionUniqueName="[data]" displayFolder="" count="0" memberValueDatatype="130" unbalanced="0"/>
    <cacheHierarchy uniqueName="[Table_data].[ID]" caption="ID" attribute="1" defaultMemberUniqueName="[Table_data].[ID].[All]" allUniqueName="[Table_data].[ID].[All]" dimensionUniqueName="[Table_data]" displayFolder="" count="0" memberValueDatatype="130" unbalanced="0"/>
    <cacheHierarchy uniqueName="[Table_data].[Age]" caption="Age" attribute="1" defaultMemberUniqueName="[Table_data].[Age].[All]" allUniqueName="[Table_data].[Age].[All]" dimensionUniqueName="[Table_data]" displayFolder="" count="0" memberValueDatatype="20" unbalanced="0"/>
    <cacheHierarchy uniqueName="[Table_data].[Education]" caption="Education" attribute="1" defaultMemberUniqueName="[Table_data].[Education].[All]" allUniqueName="[Table_data].[Education].[All]" dimensionUniqueName="[Table_data]" displayFolder="" count="0" memberValueDatatype="130" unbalanced="0"/>
    <cacheHierarchy uniqueName="[Table_data].[Marital_Status]" caption="Marital_Status" attribute="1" defaultMemberUniqueName="[Table_data].[Marital_Status].[All]" allUniqueName="[Table_data].[Marital_Status].[All]" dimensionUniqueName="[Table_data]" displayFolder="" count="0" memberValueDatatype="130" unbalanced="0"/>
    <cacheHierarchy uniqueName="[Table_data].[Income]" caption="Income" attribute="1" defaultMemberUniqueName="[Table_data].[Income].[All]" allUniqueName="[Table_data].[Income].[All]" dimensionUniqueName="[Table_data]" displayFolder="" count="0" memberValueDatatype="20" unbalanced="0"/>
    <cacheHierarchy uniqueName="[Table_data].[Children]" caption="Children" attribute="1" defaultMemberUniqueName="[Table_data].[Children].[All]" allUniqueName="[Table_data].[Children].[All]" dimensionUniqueName="[Table_data]" displayFolder="" count="0" memberValueDatatype="130" unbalanced="0"/>
    <cacheHierarchy uniqueName="[Table_data].[Dt_Customer]" caption="Dt_Customer" attribute="1" time="1" defaultMemberUniqueName="[Table_data].[Dt_Customer].[All]" allUniqueName="[Table_data].[Dt_Customer].[All]" dimensionUniqueName="[Table_data]" displayFolder="" count="0" memberValueDatatype="7" unbalanced="0"/>
    <cacheHierarchy uniqueName="[Table_data].[Recency]" caption="Recency" attribute="1" defaultMemberUniqueName="[Table_data].[Recency].[All]" allUniqueName="[Table_data].[Recency].[All]" dimensionUniqueName="[Table_data]" displayFolder="" count="0" memberValueDatatype="20" unbalanced="0"/>
    <cacheHierarchy uniqueName="[Table_data].[MntWines]" caption="MntWines" attribute="1" defaultMemberUniqueName="[Table_data].[MntWines].[All]" allUniqueName="[Table_data].[MntWines].[All]" dimensionUniqueName="[Table_data]" displayFolder="" count="0" memberValueDatatype="20" unbalanced="0"/>
    <cacheHierarchy uniqueName="[Table_data].[MntFruits]" caption="MntFruits" attribute="1" defaultMemberUniqueName="[Table_data].[MntFruits].[All]" allUniqueName="[Table_data].[MntFruits].[All]" dimensionUniqueName="[Table_data]" displayFolder="" count="0" memberValueDatatype="20" unbalanced="0"/>
    <cacheHierarchy uniqueName="[Table_data].[MntMeatProducts]" caption="MntMeatProducts" attribute="1" defaultMemberUniqueName="[Table_data].[MntMeatProducts].[All]" allUniqueName="[Table_data].[MntMeatProducts].[All]" dimensionUniqueName="[Table_data]" displayFolder="" count="0" memberValueDatatype="20" unbalanced="0"/>
    <cacheHierarchy uniqueName="[Table_data].[MntFishProducts]" caption="MntFishProducts" attribute="1" defaultMemberUniqueName="[Table_data].[MntFishProducts].[All]" allUniqueName="[Table_data].[MntFishProducts].[All]" dimensionUniqueName="[Table_data]" displayFolder="" count="0" memberValueDatatype="20" unbalanced="0"/>
    <cacheHierarchy uniqueName="[Table_data].[MntSweetProducts]" caption="MntSweetProducts" attribute="1" defaultMemberUniqueName="[Table_data].[MntSweetProducts].[All]" allUniqueName="[Table_data].[MntSweetProducts].[All]" dimensionUniqueName="[Table_data]" displayFolder="" count="0" memberValueDatatype="20" unbalanced="0"/>
    <cacheHierarchy uniqueName="[Table_data].[MntGoldProds]" caption="MntGoldProds" attribute="1" defaultMemberUniqueName="[Table_data].[MntGoldProds].[All]" allUniqueName="[Table_data].[MntGoldProds].[All]" dimensionUniqueName="[Table_data]" displayFolder="" count="0" memberValueDatatype="20" unbalanced="0"/>
    <cacheHierarchy uniqueName="[Table_data].[Grocery_Spend_Amount]" caption="Grocery_Spend_Amount" attribute="1" defaultMemberUniqueName="[Table_data].[Grocery_Spend_Amount].[All]" allUniqueName="[Table_data].[Grocery_Spend_Amount].[All]" dimensionUniqueName="[Table_data]" displayFolder="" count="0" memberValueDatatype="20" unbalanced="0"/>
    <cacheHierarchy uniqueName="[Table_data].[Total_Spend]" caption="Total_Spend" attribute="1" defaultMemberUniqueName="[Table_data].[Total_Spend].[All]" allUniqueName="[Table_data].[Total_Spend].[All]" dimensionUniqueName="[Table_data]" displayFolder="" count="0" memberValueDatatype="20" unbalanced="0"/>
    <cacheHierarchy uniqueName="[Table_data].[NumDealsPurchases]" caption="NumDealsPurchases" attribute="1" defaultMemberUniqueName="[Table_data].[NumDealsPurchases].[All]" allUniqueName="[Table_data].[NumDealsPurchases].[All]" dimensionUniqueName="[Table_data]" displayFolder="" count="0" memberValueDatatype="20" unbalanced="0"/>
    <cacheHierarchy uniqueName="[Table_data].[NumWebPurchases]" caption="NumWebPurchases" attribute="1" defaultMemberUniqueName="[Table_data].[NumWebPurchases].[All]" allUniqueName="[Table_data].[NumWebPurchases].[All]" dimensionUniqueName="[Table_data]" displayFolder="" count="0" memberValueDatatype="20" unbalanced="0"/>
    <cacheHierarchy uniqueName="[Table_data].[NumCatalogPurchases]" caption="NumCatalogPurchases" attribute="1" defaultMemberUniqueName="[Table_data].[NumCatalogPurchases].[All]" allUniqueName="[Table_data].[NumCatalogPurchases].[All]" dimensionUniqueName="[Table_data]" displayFolder="" count="0" memberValueDatatype="20" unbalanced="0"/>
    <cacheHierarchy uniqueName="[Table_data].[NumStorePurchases]" caption="NumStorePurchases" attribute="1" defaultMemberUniqueName="[Table_data].[NumStorePurchases].[All]" allUniqueName="[Table_data].[NumStorePurchases].[All]" dimensionUniqueName="[Table_data]" displayFolder="" count="0" memberValueDatatype="20" unbalanced="0"/>
    <cacheHierarchy uniqueName="[Table_data].[Frequency]" caption="Frequency" attribute="1" defaultMemberUniqueName="[Table_data].[Frequency].[All]" allUniqueName="[Table_data].[Frequency].[All]" dimensionUniqueName="[Table_data]" displayFolder="" count="0" memberValueDatatype="20" unbalanced="0"/>
    <cacheHierarchy uniqueName="[Table_data].[NumWebVisitsMonth]" caption="NumWebVisitsMonth" attribute="1" defaultMemberUniqueName="[Table_data].[NumWebVisitsMonth].[All]" allUniqueName="[Table_data].[NumWebVisitsMonth].[All]" dimensionUniqueName="[Table_data]" displayFolder="" count="0" memberValueDatatype="20" unbalanced="0"/>
    <cacheHierarchy uniqueName="[Table_data].[Complain]" caption="Complain" attribute="1" defaultMemberUniqueName="[Table_data].[Complain].[All]" allUniqueName="[Table_data].[Complain].[All]" dimensionUniqueName="[Table_data]" displayFolder="" count="0" memberValueDatatype="20" unbalanced="0"/>
    <cacheHierarchy uniqueName="[Table_data].[Cmp1]" caption="Cmp1" attribute="1" defaultMemberUniqueName="[Table_data].[Cmp1].[All]" allUniqueName="[Table_data].[Cmp1].[All]" dimensionUniqueName="[Table_data]" displayFolder="" count="0" memberValueDatatype="20" unbalanced="0"/>
    <cacheHierarchy uniqueName="[Table_data].[Cmp2]" caption="Cmp2" attribute="1" defaultMemberUniqueName="[Table_data].[Cmp2].[All]" allUniqueName="[Table_data].[Cmp2].[All]" dimensionUniqueName="[Table_data]" displayFolder="" count="0" memberValueDatatype="20" unbalanced="0"/>
    <cacheHierarchy uniqueName="[Table_data].[Cmp3]" caption="Cmp3" attribute="1" defaultMemberUniqueName="[Table_data].[Cmp3].[All]" allUniqueName="[Table_data].[Cmp3].[All]" dimensionUniqueName="[Table_data]" displayFolder="" count="0" memberValueDatatype="20" unbalanced="0"/>
    <cacheHierarchy uniqueName="[Table_data].[Cmp4]" caption="Cmp4" attribute="1" defaultMemberUniqueName="[Table_data].[Cmp4].[All]" allUniqueName="[Table_data].[Cmp4].[All]" dimensionUniqueName="[Table_data]" displayFolder="" count="0" memberValueDatatype="20" unbalanced="0"/>
    <cacheHierarchy uniqueName="[Table_data].[Cmp5]" caption="Cmp5" attribute="1" defaultMemberUniqueName="[Table_data].[Cmp5].[All]" allUniqueName="[Table_data].[Cmp5].[All]" dimensionUniqueName="[Table_data]" displayFolder="" count="0" memberValueDatatype="20" unbalanced="0"/>
    <cacheHierarchy uniqueName="[Table_data].[Accepted_Cmp]" caption="Accepted_Cmp" attribute="1" defaultMemberUniqueName="[Table_data].[Accepted_Cmp].[All]" allUniqueName="[Table_data].[Accepted_Cmp].[All]" dimensionUniqueName="[Table_data]" displayFolder="" count="0" memberValueDatatype="130" unbalanced="0"/>
    <cacheHierarchy uniqueName="[Table_data].[Response]" caption="Response" attribute="1" defaultMemberUniqueName="[Table_data].[Response].[All]" allUniqueName="[Table_data].[Response].[All]" dimensionUniqueName="[Table_data]" displayFolder="" count="0" memberValueDatatype="130" unbalanced="0"/>
    <cacheHierarchy uniqueName="[Table_data].[Tenure]" caption="Tenure" attribute="1" defaultMemberUniqueName="[Table_data].[Tenure].[All]" allUniqueName="[Table_data].[Tenure].[All]" dimensionUniqueName="[Table_data]" displayFolder="" count="0" memberValueDatatype="20" unbalanced="0"/>
    <cacheHierarchy uniqueName="[Table_data].[Dt_Customer (Year)]" caption="Dt_Customer (Year)" attribute="1" defaultMemberUniqueName="[Table_data].[Dt_Customer (Year)].[All]" allUniqueName="[Table_data].[Dt_Customer (Year)].[All]" dimensionUniqueName="[Table_data]" displayFolder="" count="0" memberValueDatatype="130" unbalanced="0"/>
    <cacheHierarchy uniqueName="[Table_data].[Dt_Customer (Quarter)]" caption="Dt_Customer (Quarter)" attribute="1" defaultMemberUniqueName="[Table_data].[Dt_Customer (Quarter)].[All]" allUniqueName="[Table_data].[Dt_Customer (Quarter)].[All]" dimensionUniqueName="[Table_data]" displayFolder="" count="0" memberValueDatatype="130" unbalanced="0"/>
    <cacheHierarchy uniqueName="[Table_data].[Dt_Customer (Month Index)]" caption="Dt_Customer (Month Index)" attribute="1" defaultMemberUniqueName="[Table_data].[Dt_Customer (Month Index)].[All]" allUniqueName="[Table_data].[Dt_Customer (Month Index)].[All]" dimensionUniqueName="[Table_data]" displayFolder="" count="0" memberValueDatatype="20" unbalanced="0"/>
    <cacheHierarchy uniqueName="[Table_data].[Dt_Customer (Month)]" caption="Dt_Customer (Month)" attribute="1" defaultMemberUniqueName="[Table_data].[Dt_Customer (Month)].[All]" allUniqueName="[Table_data].[Dt_Customer (Month)].[All]" dimensionUniqueName="[Table_data]" displayFolder="" count="0" memberValueDatatype="130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MntWines]" caption="MntWines" attribute="1" defaultMemberUniqueName="[Table1].[MntWines].[All]" allUniqueName="[Table1].[MntWines].[All]" dimensionUniqueName="[Table1]" displayFolder="" count="0" memberValueDatatype="20" unbalanced="0"/>
    <cacheHierarchy uniqueName="[Table1].[MntFruits]" caption="MntFruits" attribute="1" defaultMemberUniqueName="[Table1].[MntFruits].[All]" allUniqueName="[Table1].[MntFruits].[All]" dimensionUniqueName="[Table1]" displayFolder="" count="0" memberValueDatatype="20" unbalanced="0"/>
    <cacheHierarchy uniqueName="[Table1].[MntMeatProducts]" caption="MntMeatProducts" attribute="1" defaultMemberUniqueName="[Table1].[MntMeatProducts].[All]" allUniqueName="[Table1].[MntMeatProducts].[All]" dimensionUniqueName="[Table1]" displayFolder="" count="0" memberValueDatatype="20" unbalanced="0"/>
    <cacheHierarchy uniqueName="[Table1].[MntFishProducts]" caption="MntFishProducts" attribute="1" defaultMemberUniqueName="[Table1].[MntFishProducts].[All]" allUniqueName="[Table1].[MntFishProducts].[All]" dimensionUniqueName="[Table1]" displayFolder="" count="0" memberValueDatatype="20" unbalanced="0"/>
    <cacheHierarchy uniqueName="[Table1].[MntSweetProducts]" caption="MntSweetProducts" attribute="1" defaultMemberUniqueName="[Table1].[MntSweetProducts].[All]" allUniqueName="[Table1].[MntSweetProducts].[All]" dimensionUniqueName="[Table1]" displayFolder="" count="0" memberValueDatatype="20" unbalanced="0"/>
    <cacheHierarchy uniqueName="[Table1].[MntGoldProds]" caption="MntGoldProds" attribute="1" defaultMemberUniqueName="[Table1].[MntGoldProds].[All]" allUniqueName="[Table1].[MntGoldProds].[All]" dimensionUniqueName="[Table1]" displayFolder="" count="0" memberValueDatatype="20" unbalanced="0"/>
    <cacheHierarchy uniqueName="[Table1].[NumDealsPurchases]" caption="NumDealsPurchases" attribute="1" defaultMemberUniqueName="[Table1].[NumDealsPurchases].[All]" allUniqueName="[Table1].[NumDealsPurchases].[All]" dimensionUniqueName="[Table1]" displayFolder="" count="0" memberValueDatatype="20" unbalanced="0"/>
    <cacheHierarchy uniqueName="[Table1].[NumWebPurchases]" caption="NumWebPurchases" attribute="1" defaultMemberUniqueName="[Table1].[NumWebPurchases].[All]" allUniqueName="[Table1].[NumWebPurchases].[All]" dimensionUniqueName="[Table1]" displayFolder="" count="0" memberValueDatatype="20" unbalanced="0"/>
    <cacheHierarchy uniqueName="[Table1].[NumCatalogPurchases]" caption="NumCatalogPurchases" attribute="1" defaultMemberUniqueName="[Table1].[NumCatalogPurchases].[All]" allUniqueName="[Table1].[NumCatalogPurchases].[All]" dimensionUniqueName="[Table1]" displayFolder="" count="0" memberValueDatatype="20" unbalanced="0"/>
    <cacheHierarchy uniqueName="[Table1].[NumStorePurchases]" caption="NumStorePurchases" attribute="1" defaultMemberUniqueName="[Table1].[NumStorePurchases].[All]" allUniqueName="[Table1].[NumStorePurchases].[All]" dimensionUniqueName="[Table1]" displayFolder="" count="0" memberValueDatatype="20" unbalanced="0"/>
    <cacheHierarchy uniqueName="[Table1].[NumWebVisitsMonth]" caption="NumWebVisitsMonth" attribute="1" defaultMemberUniqueName="[Table1].[NumWebVisitsMonth].[All]" allUniqueName="[Table1].[NumWebVisits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Z_CostContact]" caption="Z_CostContact" attribute="1" defaultMemberUniqueName="[Table1].[Z_CostContact].[All]" allUniqueName="[Table1].[Z_CostContact].[All]" dimensionUniqueName="[Table1]" displayFolder="" count="0" memberValueDatatype="20" unbalanced="0"/>
    <cacheHierarchy uniqueName="[Table1].[Z_Revenue]" caption="Z_Revenue" attribute="1" defaultMemberUniqueName="[Table1].[Z_Revenue].[All]" allUniqueName="[Table1].[Z_Revenue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data].[Dt_Customer (Month Index)]" caption="Dt_Customer (Month Index)" attribute="1" defaultMemberUniqueName="[data].[Dt_Customer (Month Index)].[All]" allUniqueName="[data].[Dt_Customer (Month Index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XL_Count Table1]" caption="__XL_Count Table1" measure="1" displayFolder="" measureGroup="Table1" count="0" hidden="1"/>
    <cacheHierarchy uniqueName="[Measures].[__XL_Count Table_data]" caption="__XL_Count Table_data" measure="1" displayFolder="" measureGroup="Table_data" count="0" hidden="1"/>
    <cacheHierarchy uniqueName="[Measures].[__No measures defined]" caption="__No measures defined" measure="1" displayFolder="" count="0" hidden="1"/>
    <cacheHierarchy uniqueName="[Measures].[Count of Total_Spend]" caption="Count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ildren]" caption="Count of Children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_Birth]" caption="Sum of Year_Birth" measure="1" displayFolder="" measureGroup="Table1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Income]" caption="Average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D]" caption="Count of ID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Spend]" caption="Sum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requency]" caption="Sum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cency]" caption="Sum of Recenc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_Spend]" caption="Average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Frequency]" caption="Count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 2]" caption="Sum of Age 2" measure="1" displayFolder="" measureGroup="Table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4">
    <dimension name="data" uniqueName="[data]" caption="data"/>
    <dimension measure="1" name="Measures" uniqueName="[Measures]" caption="Measures"/>
    <dimension name="Table_data" uniqueName="[Table_data]" caption="Table_data"/>
    <dimension name="Table1" uniqueName="[Table1]" caption="Table1"/>
  </dimensions>
  <measureGroups count="3">
    <measureGroup name="data" caption="data"/>
    <measureGroup name="Table_data" caption="Table_data"/>
    <measureGroup name="Table1" caption="Table1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19.589451273147" backgroundQuery="1" createdVersion="8" refreshedVersion="8" minRefreshableVersion="3" recordCount="0" supportSubquery="1" supportAdvancedDrill="1" xr:uid="{7D7792A0-CDD1-4FE2-B581-B1EE37645375}">
  <cacheSource type="external" connectionId="3"/>
  <cacheFields count="2">
    <cacheField name="[data].[Education].[Education]" caption="Education" numFmtId="0" hierarchy="2" level="1">
      <sharedItems count="4">
        <s v="Basic"/>
        <s v="Graduation"/>
        <s v="Master"/>
        <s v="PhD"/>
      </sharedItems>
    </cacheField>
    <cacheField name="[Measures].[Count of ID]" caption="Count of ID" numFmtId="0" hierarchy="109" level="32767"/>
  </cacheFields>
  <cacheHierarchies count="117">
    <cacheHierarchy uniqueName="[data].[ID]" caption="ID" attribute="1" defaultMemberUniqueName="[data].[ID].[All]" allUniqueName="[data].[ID].[All]" dimensionUniqueName="[data]" displayFolder="" count="0" memberValueDatatype="130" unbalanced="0"/>
    <cacheHierarchy uniqueName="[data].[Age]" caption="Age" attribute="1" defaultMemberUniqueName="[data].[Age].[All]" allUniqueName="[data].[Age].[All]" dimensionUniqueName="[data]" displayFolder="" count="0" memberValueDatatype="20" unbalanced="0"/>
    <cacheHierarchy uniqueName="[data].[Education]" caption="Education" attribute="1" defaultMemberUniqueName="[data].[Education].[All]" allUniqueName="[data].[Education].[All]" dimensionUniqueName="[data]" displayFolder="" count="2" memberValueDatatype="130" unbalanced="0">
      <fieldsUsage count="2">
        <fieldUsage x="-1"/>
        <fieldUsage x="0"/>
      </fieldsUsage>
    </cacheHierarchy>
    <cacheHierarchy uniqueName="[data].[Marital_Status]" caption="Marital_Status" attribute="1" defaultMemberUniqueName="[data].[Marital_Status].[All]" allUniqueName="[data].[Marital_Status].[All]" dimensionUniqueName="[data]" displayFolder="" count="0" memberValueDatatype="130" unbalanced="0"/>
    <cacheHierarchy uniqueName="[data].[Income]" caption="Income" attribute="1" defaultMemberUniqueName="[data].[Income].[All]" allUniqueName="[data].[Income].[All]" dimensionUniqueName="[data]" displayFolder="" count="0" memberValueDatatype="20" unbalanced="0"/>
    <cacheHierarchy uniqueName="[data].[Children]" caption="Children" attribute="1" defaultMemberUniqueName="[data].[Children].[All]" allUniqueName="[data].[Children].[All]" dimensionUniqueName="[data]" displayFolder="" count="0" memberValueDatatype="130" unbalanced="0"/>
    <cacheHierarchy uniqueName="[data].[Dt_Customer]" caption="Dt_Customer" attribute="1" time="1" defaultMemberUniqueName="[data].[Dt_Customer].[All]" allUniqueName="[data].[Dt_Customer].[All]" dimensionUniqueName="[data]" displayFolder="" count="0" memberValueDatatype="7" unbalanced="0"/>
    <cacheHierarchy uniqueName="[data].[Recency]" caption="Recency" attribute="1" defaultMemberUniqueName="[data].[Recency].[All]" allUniqueName="[data].[Recency].[All]" dimensionUniqueName="[data]" displayFolder="" count="0" memberValueDatatype="5" unbalanced="0"/>
    <cacheHierarchy uniqueName="[data].[MntWines]" caption="MntWines" attribute="1" defaultMemberUniqueName="[data].[MntWines].[All]" allUniqueName="[data].[MntWines].[All]" dimensionUniqueName="[data]" displayFolder="" count="0" memberValueDatatype="20" unbalanced="0"/>
    <cacheHierarchy uniqueName="[data].[MntFruits]" caption="MntFruits" attribute="1" defaultMemberUniqueName="[data].[MntFruits].[All]" allUniqueName="[data].[MntFruits].[All]" dimensionUniqueName="[data]" displayFolder="" count="0" memberValueDatatype="20" unbalanced="0"/>
    <cacheHierarchy uniqueName="[data].[MntMeatProducts]" caption="MntMeatProducts" attribute="1" defaultMemberUniqueName="[data].[MntMeatProducts].[All]" allUniqueName="[data].[MntMeatProducts].[All]" dimensionUniqueName="[data]" displayFolder="" count="0" memberValueDatatype="20" unbalanced="0"/>
    <cacheHierarchy uniqueName="[data].[MntFishProducts]" caption="MntFishProducts" attribute="1" defaultMemberUniqueName="[data].[MntFishProducts].[All]" allUniqueName="[data].[MntFishProducts].[All]" dimensionUniqueName="[data]" displayFolder="" count="0" memberValueDatatype="20" unbalanced="0"/>
    <cacheHierarchy uniqueName="[data].[MntSweetProducts]" caption="MntSweetProducts" attribute="1" defaultMemberUniqueName="[data].[MntSweetProducts].[All]" allUniqueName="[data].[MntSweetProducts].[All]" dimensionUniqueName="[data]" displayFolder="" count="0" memberValueDatatype="20" unbalanced="0"/>
    <cacheHierarchy uniqueName="[data].[MntGoldProds]" caption="MntGoldProds" attribute="1" defaultMemberUniqueName="[data].[MntGoldProds].[All]" allUniqueName="[data].[MntGoldProds].[All]" dimensionUniqueName="[data]" displayFolder="" count="0" memberValueDatatype="20" unbalanced="0"/>
    <cacheHierarchy uniqueName="[data].[Grocery_Spend_Amount]" caption="Grocery_Spend_Amount" attribute="1" defaultMemberUniqueName="[data].[Grocery_Spend_Amount].[All]" allUniqueName="[data].[Grocery_Spend_Amount].[All]" dimensionUniqueName="[data]" displayFolder="" count="0" memberValueDatatype="20" unbalanced="0"/>
    <cacheHierarchy uniqueName="[data].[Total_Spend]" caption="Total_Spend" attribute="1" defaultMemberUniqueName="[data].[Total_Spend].[All]" allUniqueName="[data].[Total_Spend].[All]" dimensionUniqueName="[data]" displayFolder="" count="0" memberValueDatatype="20" unbalanced="0"/>
    <cacheHierarchy uniqueName="[data].[NumDealsPurchases]" caption="NumDealsPurchases" attribute="1" defaultMemberUniqueName="[data].[NumDealsPurchases].[All]" allUniqueName="[data].[NumDealsPurchases].[All]" dimensionUniqueName="[data]" displayFolder="" count="0" memberValueDatatype="20" unbalanced="0"/>
    <cacheHierarchy uniqueName="[data].[NumWebPurchases]" caption="NumWebPurchases" attribute="1" defaultMemberUniqueName="[data].[NumWebPurchases].[All]" allUniqueName="[data].[NumWebPurchases].[All]" dimensionUniqueName="[data]" displayFolder="" count="0" memberValueDatatype="20" unbalanced="0"/>
    <cacheHierarchy uniqueName="[data].[NumCatalogPurchases]" caption="NumCatalogPurchases" attribute="1" defaultMemberUniqueName="[data].[NumCatalogPurchases].[All]" allUniqueName="[data].[NumCatalogPurchases].[All]" dimensionUniqueName="[data]" displayFolder="" count="0" memberValueDatatype="20" unbalanced="0"/>
    <cacheHierarchy uniqueName="[data].[NumStorePurchases]" caption="NumStorePurchases" attribute="1" defaultMemberUniqueName="[data].[NumStorePurchases].[All]" allUniqueName="[data].[NumStorePurchases].[All]" dimensionUniqueName="[data]" displayFolder="" count="0" memberValueDatatype="20" unbalanced="0"/>
    <cacheHierarchy uniqueName="[data].[Frequency]" caption="Frequency" attribute="1" defaultMemberUniqueName="[data].[Frequency].[All]" allUniqueName="[data].[Frequency].[All]" dimensionUniqueName="[data]" displayFolder="" count="0" memberValueDatatype="20" unbalanced="0"/>
    <cacheHierarchy uniqueName="[data].[NumWebVisitsMonth]" caption="NumWebVisitsMonth" attribute="1" defaultMemberUniqueName="[data].[NumWebVisitsMonth].[All]" allUniqueName="[data].[NumWebVisitsMonth].[All]" dimensionUniqueName="[data]" displayFolder="" count="0" memberValueDatatype="20" unbalanced="0"/>
    <cacheHierarchy uniqueName="[data].[Complain]" caption="Complain" attribute="1" defaultMemberUniqueName="[data].[Complain].[All]" allUniqueName="[data].[Complain].[All]" dimensionUniqueName="[data]" displayFolder="" count="0" memberValueDatatype="20" unbalanced="0"/>
    <cacheHierarchy uniqueName="[data].[Cmp1]" caption="Cmp1" attribute="1" defaultMemberUniqueName="[data].[Cmp1].[All]" allUniqueName="[data].[Cmp1].[All]" dimensionUniqueName="[data]" displayFolder="" count="0" memberValueDatatype="20" unbalanced="0"/>
    <cacheHierarchy uniqueName="[data].[Cmp2]" caption="Cmp2" attribute="1" defaultMemberUniqueName="[data].[Cmp2].[All]" allUniqueName="[data].[Cmp2].[All]" dimensionUniqueName="[data]" displayFolder="" count="0" memberValueDatatype="20" unbalanced="0"/>
    <cacheHierarchy uniqueName="[data].[Cmp3]" caption="Cmp3" attribute="1" defaultMemberUniqueName="[data].[Cmp3].[All]" allUniqueName="[data].[Cmp3].[All]" dimensionUniqueName="[data]" displayFolder="" count="0" memberValueDatatype="20" unbalanced="0"/>
    <cacheHierarchy uniqueName="[data].[Cmp4]" caption="Cmp4" attribute="1" defaultMemberUniqueName="[data].[Cmp4].[All]" allUniqueName="[data].[Cmp4].[All]" dimensionUniqueName="[data]" displayFolder="" count="0" memberValueDatatype="20" unbalanced="0"/>
    <cacheHierarchy uniqueName="[data].[Cmp5]" caption="Cmp5" attribute="1" defaultMemberUniqueName="[data].[Cmp5].[All]" allUniqueName="[data].[Cmp5].[All]" dimensionUniqueName="[data]" displayFolder="" count="0" memberValueDatatype="20" unbalanced="0"/>
    <cacheHierarchy uniqueName="[data].[Accepted_Cmp]" caption="Accepted_Cmp" attribute="1" defaultMemberUniqueName="[data].[Accepted_Cmp].[All]" allUniqueName="[data].[Accepted_Cmp].[All]" dimensionUniqueName="[data]" displayFolder="" count="0" memberValueDatatype="130" unbalanced="0"/>
    <cacheHierarchy uniqueName="[data].[Response]" caption="Response" attribute="1" defaultMemberUniqueName="[data].[Response].[All]" allUniqueName="[data].[Response].[All]" dimensionUniqueName="[data]" displayFolder="" count="0" memberValueDatatype="130" unbalanced="0"/>
    <cacheHierarchy uniqueName="[data].[Tenure]" caption="Tenure" attribute="1" defaultMemberUniqueName="[data].[Tenure].[All]" allUniqueName="[data].[Tenure].[All]" dimensionUniqueName="[data]" displayFolder="" count="0" memberValueDatatype="20" unbalanced="0"/>
    <cacheHierarchy uniqueName="[data].[Age_Band]" caption="Age_Band" attribute="1" defaultMemberUniqueName="[data].[Age_Band].[All]" allUniqueName="[data].[Age_Band].[All]" dimensionUniqueName="[data]" displayFolder="" count="0" memberValueDatatype="130" unbalanced="0"/>
    <cacheHierarchy uniqueName="[data].[Dt_Customer (Year)]" caption="Dt_Customer (Year)" attribute="1" defaultMemberUniqueName="[data].[Dt_Customer (Year)].[All]" allUniqueName="[data].[Dt_Customer (Year)].[All]" dimensionUniqueName="[data]" displayFolder="" count="0" memberValueDatatype="130" unbalanced="0"/>
    <cacheHierarchy uniqueName="[data].[Dt_Customer (Quarter)]" caption="Dt_Customer (Quarter)" attribute="1" defaultMemberUniqueName="[data].[Dt_Customer (Quarter)].[All]" allUniqueName="[data].[Dt_Customer (Quarter)].[All]" dimensionUniqueName="[data]" displayFolder="" count="0" memberValueDatatype="130" unbalanced="0"/>
    <cacheHierarchy uniqueName="[data].[Dt_Customer (Month)]" caption="Dt_Customer (Month)" attribute="1" defaultMemberUniqueName="[data].[Dt_Customer (Month)].[All]" allUniqueName="[data].[Dt_Customer (Month)].[All]" dimensionUniqueName="[data]" displayFolder="" count="0" memberValueDatatype="130" unbalanced="0"/>
    <cacheHierarchy uniqueName="[Table_data].[ID]" caption="ID" attribute="1" defaultMemberUniqueName="[Table_data].[ID].[All]" allUniqueName="[Table_data].[ID].[All]" dimensionUniqueName="[Table_data]" displayFolder="" count="0" memberValueDatatype="130" unbalanced="0"/>
    <cacheHierarchy uniqueName="[Table_data].[Age]" caption="Age" attribute="1" defaultMemberUniqueName="[Table_data].[Age].[All]" allUniqueName="[Table_data].[Age].[All]" dimensionUniqueName="[Table_data]" displayFolder="" count="0" memberValueDatatype="20" unbalanced="0"/>
    <cacheHierarchy uniqueName="[Table_data].[Education]" caption="Education" attribute="1" defaultMemberUniqueName="[Table_data].[Education].[All]" allUniqueName="[Table_data].[Education].[All]" dimensionUniqueName="[Table_data]" displayFolder="" count="0" memberValueDatatype="130" unbalanced="0"/>
    <cacheHierarchy uniqueName="[Table_data].[Marital_Status]" caption="Marital_Status" attribute="1" defaultMemberUniqueName="[Table_data].[Marital_Status].[All]" allUniqueName="[Table_data].[Marital_Status].[All]" dimensionUniqueName="[Table_data]" displayFolder="" count="0" memberValueDatatype="130" unbalanced="0"/>
    <cacheHierarchy uniqueName="[Table_data].[Income]" caption="Income" attribute="1" defaultMemberUniqueName="[Table_data].[Income].[All]" allUniqueName="[Table_data].[Income].[All]" dimensionUniqueName="[Table_data]" displayFolder="" count="0" memberValueDatatype="20" unbalanced="0"/>
    <cacheHierarchy uniqueName="[Table_data].[Children]" caption="Children" attribute="1" defaultMemberUniqueName="[Table_data].[Children].[All]" allUniqueName="[Table_data].[Children].[All]" dimensionUniqueName="[Table_data]" displayFolder="" count="0" memberValueDatatype="130" unbalanced="0"/>
    <cacheHierarchy uniqueName="[Table_data].[Dt_Customer]" caption="Dt_Customer" attribute="1" time="1" defaultMemberUniqueName="[Table_data].[Dt_Customer].[All]" allUniqueName="[Table_data].[Dt_Customer].[All]" dimensionUniqueName="[Table_data]" displayFolder="" count="0" memberValueDatatype="7" unbalanced="0"/>
    <cacheHierarchy uniqueName="[Table_data].[Recency]" caption="Recency" attribute="1" defaultMemberUniqueName="[Table_data].[Recency].[All]" allUniqueName="[Table_data].[Recency].[All]" dimensionUniqueName="[Table_data]" displayFolder="" count="0" memberValueDatatype="20" unbalanced="0"/>
    <cacheHierarchy uniqueName="[Table_data].[MntWines]" caption="MntWines" attribute="1" defaultMemberUniqueName="[Table_data].[MntWines].[All]" allUniqueName="[Table_data].[MntWines].[All]" dimensionUniqueName="[Table_data]" displayFolder="" count="0" memberValueDatatype="20" unbalanced="0"/>
    <cacheHierarchy uniqueName="[Table_data].[MntFruits]" caption="MntFruits" attribute="1" defaultMemberUniqueName="[Table_data].[MntFruits].[All]" allUniqueName="[Table_data].[MntFruits].[All]" dimensionUniqueName="[Table_data]" displayFolder="" count="0" memberValueDatatype="20" unbalanced="0"/>
    <cacheHierarchy uniqueName="[Table_data].[MntMeatProducts]" caption="MntMeatProducts" attribute="1" defaultMemberUniqueName="[Table_data].[MntMeatProducts].[All]" allUniqueName="[Table_data].[MntMeatProducts].[All]" dimensionUniqueName="[Table_data]" displayFolder="" count="0" memberValueDatatype="20" unbalanced="0"/>
    <cacheHierarchy uniqueName="[Table_data].[MntFishProducts]" caption="MntFishProducts" attribute="1" defaultMemberUniqueName="[Table_data].[MntFishProducts].[All]" allUniqueName="[Table_data].[MntFishProducts].[All]" dimensionUniqueName="[Table_data]" displayFolder="" count="0" memberValueDatatype="20" unbalanced="0"/>
    <cacheHierarchy uniqueName="[Table_data].[MntSweetProducts]" caption="MntSweetProducts" attribute="1" defaultMemberUniqueName="[Table_data].[MntSweetProducts].[All]" allUniqueName="[Table_data].[MntSweetProducts].[All]" dimensionUniqueName="[Table_data]" displayFolder="" count="0" memberValueDatatype="20" unbalanced="0"/>
    <cacheHierarchy uniqueName="[Table_data].[MntGoldProds]" caption="MntGoldProds" attribute="1" defaultMemberUniqueName="[Table_data].[MntGoldProds].[All]" allUniqueName="[Table_data].[MntGoldProds].[All]" dimensionUniqueName="[Table_data]" displayFolder="" count="0" memberValueDatatype="20" unbalanced="0"/>
    <cacheHierarchy uniqueName="[Table_data].[Grocery_Spend_Amount]" caption="Grocery_Spend_Amount" attribute="1" defaultMemberUniqueName="[Table_data].[Grocery_Spend_Amount].[All]" allUniqueName="[Table_data].[Grocery_Spend_Amount].[All]" dimensionUniqueName="[Table_data]" displayFolder="" count="0" memberValueDatatype="20" unbalanced="0"/>
    <cacheHierarchy uniqueName="[Table_data].[Total_Spend]" caption="Total_Spend" attribute="1" defaultMemberUniqueName="[Table_data].[Total_Spend].[All]" allUniqueName="[Table_data].[Total_Spend].[All]" dimensionUniqueName="[Table_data]" displayFolder="" count="0" memberValueDatatype="20" unbalanced="0"/>
    <cacheHierarchy uniqueName="[Table_data].[NumDealsPurchases]" caption="NumDealsPurchases" attribute="1" defaultMemberUniqueName="[Table_data].[NumDealsPurchases].[All]" allUniqueName="[Table_data].[NumDealsPurchases].[All]" dimensionUniqueName="[Table_data]" displayFolder="" count="0" memberValueDatatype="20" unbalanced="0"/>
    <cacheHierarchy uniqueName="[Table_data].[NumWebPurchases]" caption="NumWebPurchases" attribute="1" defaultMemberUniqueName="[Table_data].[NumWebPurchases].[All]" allUniqueName="[Table_data].[NumWebPurchases].[All]" dimensionUniqueName="[Table_data]" displayFolder="" count="0" memberValueDatatype="20" unbalanced="0"/>
    <cacheHierarchy uniqueName="[Table_data].[NumCatalogPurchases]" caption="NumCatalogPurchases" attribute="1" defaultMemberUniqueName="[Table_data].[NumCatalogPurchases].[All]" allUniqueName="[Table_data].[NumCatalogPurchases].[All]" dimensionUniqueName="[Table_data]" displayFolder="" count="0" memberValueDatatype="20" unbalanced="0"/>
    <cacheHierarchy uniqueName="[Table_data].[NumStorePurchases]" caption="NumStorePurchases" attribute="1" defaultMemberUniqueName="[Table_data].[NumStorePurchases].[All]" allUniqueName="[Table_data].[NumStorePurchases].[All]" dimensionUniqueName="[Table_data]" displayFolder="" count="0" memberValueDatatype="20" unbalanced="0"/>
    <cacheHierarchy uniqueName="[Table_data].[Frequency]" caption="Frequency" attribute="1" defaultMemberUniqueName="[Table_data].[Frequency].[All]" allUniqueName="[Table_data].[Frequency].[All]" dimensionUniqueName="[Table_data]" displayFolder="" count="0" memberValueDatatype="20" unbalanced="0"/>
    <cacheHierarchy uniqueName="[Table_data].[NumWebVisitsMonth]" caption="NumWebVisitsMonth" attribute="1" defaultMemberUniqueName="[Table_data].[NumWebVisitsMonth].[All]" allUniqueName="[Table_data].[NumWebVisitsMonth].[All]" dimensionUniqueName="[Table_data]" displayFolder="" count="0" memberValueDatatype="20" unbalanced="0"/>
    <cacheHierarchy uniqueName="[Table_data].[Complain]" caption="Complain" attribute="1" defaultMemberUniqueName="[Table_data].[Complain].[All]" allUniqueName="[Table_data].[Complain].[All]" dimensionUniqueName="[Table_data]" displayFolder="" count="0" memberValueDatatype="20" unbalanced="0"/>
    <cacheHierarchy uniqueName="[Table_data].[Cmp1]" caption="Cmp1" attribute="1" defaultMemberUniqueName="[Table_data].[Cmp1].[All]" allUniqueName="[Table_data].[Cmp1].[All]" dimensionUniqueName="[Table_data]" displayFolder="" count="0" memberValueDatatype="20" unbalanced="0"/>
    <cacheHierarchy uniqueName="[Table_data].[Cmp2]" caption="Cmp2" attribute="1" defaultMemberUniqueName="[Table_data].[Cmp2].[All]" allUniqueName="[Table_data].[Cmp2].[All]" dimensionUniqueName="[Table_data]" displayFolder="" count="0" memberValueDatatype="20" unbalanced="0"/>
    <cacheHierarchy uniqueName="[Table_data].[Cmp3]" caption="Cmp3" attribute="1" defaultMemberUniqueName="[Table_data].[Cmp3].[All]" allUniqueName="[Table_data].[Cmp3].[All]" dimensionUniqueName="[Table_data]" displayFolder="" count="0" memberValueDatatype="20" unbalanced="0"/>
    <cacheHierarchy uniqueName="[Table_data].[Cmp4]" caption="Cmp4" attribute="1" defaultMemberUniqueName="[Table_data].[Cmp4].[All]" allUniqueName="[Table_data].[Cmp4].[All]" dimensionUniqueName="[Table_data]" displayFolder="" count="0" memberValueDatatype="20" unbalanced="0"/>
    <cacheHierarchy uniqueName="[Table_data].[Cmp5]" caption="Cmp5" attribute="1" defaultMemberUniqueName="[Table_data].[Cmp5].[All]" allUniqueName="[Table_data].[Cmp5].[All]" dimensionUniqueName="[Table_data]" displayFolder="" count="0" memberValueDatatype="20" unbalanced="0"/>
    <cacheHierarchy uniqueName="[Table_data].[Accepted_Cmp]" caption="Accepted_Cmp" attribute="1" defaultMemberUniqueName="[Table_data].[Accepted_Cmp].[All]" allUniqueName="[Table_data].[Accepted_Cmp].[All]" dimensionUniqueName="[Table_data]" displayFolder="" count="0" memberValueDatatype="130" unbalanced="0"/>
    <cacheHierarchy uniqueName="[Table_data].[Response]" caption="Response" attribute="1" defaultMemberUniqueName="[Table_data].[Response].[All]" allUniqueName="[Table_data].[Response].[All]" dimensionUniqueName="[Table_data]" displayFolder="" count="0" memberValueDatatype="130" unbalanced="0"/>
    <cacheHierarchy uniqueName="[Table_data].[Tenure]" caption="Tenure" attribute="1" defaultMemberUniqueName="[Table_data].[Tenure].[All]" allUniqueName="[Table_data].[Tenure].[All]" dimensionUniqueName="[Table_data]" displayFolder="" count="0" memberValueDatatype="20" unbalanced="0"/>
    <cacheHierarchy uniqueName="[Table_data].[Dt_Customer (Year)]" caption="Dt_Customer (Year)" attribute="1" defaultMemberUniqueName="[Table_data].[Dt_Customer (Year)].[All]" allUniqueName="[Table_data].[Dt_Customer (Year)].[All]" dimensionUniqueName="[Table_data]" displayFolder="" count="0" memberValueDatatype="130" unbalanced="0"/>
    <cacheHierarchy uniqueName="[Table_data].[Dt_Customer (Quarter)]" caption="Dt_Customer (Quarter)" attribute="1" defaultMemberUniqueName="[Table_data].[Dt_Customer (Quarter)].[All]" allUniqueName="[Table_data].[Dt_Customer (Quarter)].[All]" dimensionUniqueName="[Table_data]" displayFolder="" count="0" memberValueDatatype="130" unbalanced="0"/>
    <cacheHierarchy uniqueName="[Table_data].[Dt_Customer (Month Index)]" caption="Dt_Customer (Month Index)" attribute="1" defaultMemberUniqueName="[Table_data].[Dt_Customer (Month Index)].[All]" allUniqueName="[Table_data].[Dt_Customer (Month Index)].[All]" dimensionUniqueName="[Table_data]" displayFolder="" count="0" memberValueDatatype="20" unbalanced="0"/>
    <cacheHierarchy uniqueName="[Table_data].[Dt_Customer (Month)]" caption="Dt_Customer (Month)" attribute="1" defaultMemberUniqueName="[Table_data].[Dt_Customer (Month)].[All]" allUniqueName="[Table_data].[Dt_Customer (Month)].[All]" dimensionUniqueName="[Table_data]" displayFolder="" count="0" memberValueDatatype="130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MntWines]" caption="MntWines" attribute="1" defaultMemberUniqueName="[Table1].[MntWines].[All]" allUniqueName="[Table1].[MntWines].[All]" dimensionUniqueName="[Table1]" displayFolder="" count="0" memberValueDatatype="20" unbalanced="0"/>
    <cacheHierarchy uniqueName="[Table1].[MntFruits]" caption="MntFruits" attribute="1" defaultMemberUniqueName="[Table1].[MntFruits].[All]" allUniqueName="[Table1].[MntFruits].[All]" dimensionUniqueName="[Table1]" displayFolder="" count="0" memberValueDatatype="20" unbalanced="0"/>
    <cacheHierarchy uniqueName="[Table1].[MntMeatProducts]" caption="MntMeatProducts" attribute="1" defaultMemberUniqueName="[Table1].[MntMeatProducts].[All]" allUniqueName="[Table1].[MntMeatProducts].[All]" dimensionUniqueName="[Table1]" displayFolder="" count="0" memberValueDatatype="20" unbalanced="0"/>
    <cacheHierarchy uniqueName="[Table1].[MntFishProducts]" caption="MntFishProducts" attribute="1" defaultMemberUniqueName="[Table1].[MntFishProducts].[All]" allUniqueName="[Table1].[MntFishProducts].[All]" dimensionUniqueName="[Table1]" displayFolder="" count="0" memberValueDatatype="20" unbalanced="0"/>
    <cacheHierarchy uniqueName="[Table1].[MntSweetProducts]" caption="MntSweetProducts" attribute="1" defaultMemberUniqueName="[Table1].[MntSweetProducts].[All]" allUniqueName="[Table1].[MntSweetProducts].[All]" dimensionUniqueName="[Table1]" displayFolder="" count="0" memberValueDatatype="20" unbalanced="0"/>
    <cacheHierarchy uniqueName="[Table1].[MntGoldProds]" caption="MntGoldProds" attribute="1" defaultMemberUniqueName="[Table1].[MntGoldProds].[All]" allUniqueName="[Table1].[MntGoldProds].[All]" dimensionUniqueName="[Table1]" displayFolder="" count="0" memberValueDatatype="20" unbalanced="0"/>
    <cacheHierarchy uniqueName="[Table1].[NumDealsPurchases]" caption="NumDealsPurchases" attribute="1" defaultMemberUniqueName="[Table1].[NumDealsPurchases].[All]" allUniqueName="[Table1].[NumDealsPurchases].[All]" dimensionUniqueName="[Table1]" displayFolder="" count="0" memberValueDatatype="20" unbalanced="0"/>
    <cacheHierarchy uniqueName="[Table1].[NumWebPurchases]" caption="NumWebPurchases" attribute="1" defaultMemberUniqueName="[Table1].[NumWebPurchases].[All]" allUniqueName="[Table1].[NumWebPurchases].[All]" dimensionUniqueName="[Table1]" displayFolder="" count="0" memberValueDatatype="20" unbalanced="0"/>
    <cacheHierarchy uniqueName="[Table1].[NumCatalogPurchases]" caption="NumCatalogPurchases" attribute="1" defaultMemberUniqueName="[Table1].[NumCatalogPurchases].[All]" allUniqueName="[Table1].[NumCatalogPurchases].[All]" dimensionUniqueName="[Table1]" displayFolder="" count="0" memberValueDatatype="20" unbalanced="0"/>
    <cacheHierarchy uniqueName="[Table1].[NumStorePurchases]" caption="NumStorePurchases" attribute="1" defaultMemberUniqueName="[Table1].[NumStorePurchases].[All]" allUniqueName="[Table1].[NumStorePurchases].[All]" dimensionUniqueName="[Table1]" displayFolder="" count="0" memberValueDatatype="20" unbalanced="0"/>
    <cacheHierarchy uniqueName="[Table1].[NumWebVisitsMonth]" caption="NumWebVisitsMonth" attribute="1" defaultMemberUniqueName="[Table1].[NumWebVisitsMonth].[All]" allUniqueName="[Table1].[NumWebVisits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Z_CostContact]" caption="Z_CostContact" attribute="1" defaultMemberUniqueName="[Table1].[Z_CostContact].[All]" allUniqueName="[Table1].[Z_CostContact].[All]" dimensionUniqueName="[Table1]" displayFolder="" count="0" memberValueDatatype="20" unbalanced="0"/>
    <cacheHierarchy uniqueName="[Table1].[Z_Revenue]" caption="Z_Revenue" attribute="1" defaultMemberUniqueName="[Table1].[Z_Revenue].[All]" allUniqueName="[Table1].[Z_Revenue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data].[Dt_Customer (Month Index)]" caption="Dt_Customer (Month Index)" attribute="1" defaultMemberUniqueName="[data].[Dt_Customer (Month Index)].[All]" allUniqueName="[data].[Dt_Customer (Month Index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XL_Count Table1]" caption="__XL_Count Table1" measure="1" displayFolder="" measureGroup="Table1" count="0" hidden="1"/>
    <cacheHierarchy uniqueName="[Measures].[__XL_Count Table_data]" caption="__XL_Count Table_data" measure="1" displayFolder="" measureGroup="Table_data" count="0" hidden="1"/>
    <cacheHierarchy uniqueName="[Measures].[__No measures defined]" caption="__No measures defined" measure="1" displayFolder="" count="0" hidden="1"/>
    <cacheHierarchy uniqueName="[Measures].[Count of Total_Spend]" caption="Count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ildren]" caption="Count of Children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_Birth]" caption="Sum of Year_Birth" measure="1" displayFolder="" measureGroup="Table1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Income]" caption="Average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D]" caption="Count of ID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Spend]" caption="Sum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requency]" caption="Sum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cency]" caption="Sum of Recenc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_Spend]" caption="Average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Frequency]" caption="Count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 2]" caption="Sum of Age 2" measure="1" displayFolder="" measureGroup="Table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4">
    <dimension name="data" uniqueName="[data]" caption="data"/>
    <dimension measure="1" name="Measures" uniqueName="[Measures]" caption="Measures"/>
    <dimension name="Table_data" uniqueName="[Table_data]" caption="Table_data"/>
    <dimension name="Table1" uniqueName="[Table1]" caption="Table1"/>
  </dimensions>
  <measureGroups count="3">
    <measureGroup name="data" caption="data"/>
    <measureGroup name="Table_data" caption="Table_data"/>
    <measureGroup name="Table1" caption="Table1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19.594976157408" backgroundQuery="1" createdVersion="8" refreshedVersion="8" minRefreshableVersion="3" recordCount="0" supportSubquery="1" supportAdvancedDrill="1" xr:uid="{527C11D5-636A-49FB-8F8C-927C68D5DF8B}">
  <cacheSource type="external" connectionId="3"/>
  <cacheFields count="5">
    <cacheField name="[data].[Education].[Education]" caption="Education" numFmtId="0" hierarchy="2" level="1">
      <sharedItems count="4">
        <s v="Basic"/>
        <s v="Graduation"/>
        <s v="Master"/>
        <s v="PhD"/>
      </sharedItems>
    </cacheField>
    <cacheField name="[Measures].[Average of Income]" caption="Average of Income" numFmtId="0" hierarchy="108" level="32767"/>
    <cacheField name="[Measures].[Sum of Total_Spend]" caption="Sum of Total_Spend" numFmtId="0" hierarchy="110" level="32767"/>
    <cacheField name="[Measures].[Sum of Frequency]" caption="Sum of Frequency" numFmtId="0" hierarchy="111" level="32767"/>
    <cacheField name="[Measures].[Count of ID]" caption="Count of ID" numFmtId="0" hierarchy="109" level="32767"/>
  </cacheFields>
  <cacheHierarchies count="117">
    <cacheHierarchy uniqueName="[data].[ID]" caption="ID" attribute="1" defaultMemberUniqueName="[data].[ID].[All]" allUniqueName="[data].[ID].[All]" dimensionUniqueName="[data]" displayFolder="" count="0" memberValueDatatype="130" unbalanced="0"/>
    <cacheHierarchy uniqueName="[data].[Age]" caption="Age" attribute="1" defaultMemberUniqueName="[data].[Age].[All]" allUniqueName="[data].[Age].[All]" dimensionUniqueName="[data]" displayFolder="" count="0" memberValueDatatype="20" unbalanced="0"/>
    <cacheHierarchy uniqueName="[data].[Education]" caption="Education" attribute="1" defaultMemberUniqueName="[data].[Education].[All]" allUniqueName="[data].[Education].[All]" dimensionUniqueName="[data]" displayFolder="" count="2" memberValueDatatype="130" unbalanced="0">
      <fieldsUsage count="2">
        <fieldUsage x="-1"/>
        <fieldUsage x="0"/>
      </fieldsUsage>
    </cacheHierarchy>
    <cacheHierarchy uniqueName="[data].[Marital_Status]" caption="Marital_Status" attribute="1" defaultMemberUniqueName="[data].[Marital_Status].[All]" allUniqueName="[data].[Marital_Status].[All]" dimensionUniqueName="[data]" displayFolder="" count="0" memberValueDatatype="130" unbalanced="0"/>
    <cacheHierarchy uniqueName="[data].[Income]" caption="Income" attribute="1" defaultMemberUniqueName="[data].[Income].[All]" allUniqueName="[data].[Income].[All]" dimensionUniqueName="[data]" displayFolder="" count="0" memberValueDatatype="20" unbalanced="0"/>
    <cacheHierarchy uniqueName="[data].[Children]" caption="Children" attribute="1" defaultMemberUniqueName="[data].[Children].[All]" allUniqueName="[data].[Children].[All]" dimensionUniqueName="[data]" displayFolder="" count="0" memberValueDatatype="130" unbalanced="0"/>
    <cacheHierarchy uniqueName="[data].[Dt_Customer]" caption="Dt_Customer" attribute="1" time="1" defaultMemberUniqueName="[data].[Dt_Customer].[All]" allUniqueName="[data].[Dt_Customer].[All]" dimensionUniqueName="[data]" displayFolder="" count="0" memberValueDatatype="7" unbalanced="0"/>
    <cacheHierarchy uniqueName="[data].[Recency]" caption="Recency" attribute="1" defaultMemberUniqueName="[data].[Recency].[All]" allUniqueName="[data].[Recency].[All]" dimensionUniqueName="[data]" displayFolder="" count="0" memberValueDatatype="5" unbalanced="0"/>
    <cacheHierarchy uniqueName="[data].[MntWines]" caption="MntWines" attribute="1" defaultMemberUniqueName="[data].[MntWines].[All]" allUniqueName="[data].[MntWines].[All]" dimensionUniqueName="[data]" displayFolder="" count="0" memberValueDatatype="20" unbalanced="0"/>
    <cacheHierarchy uniqueName="[data].[MntFruits]" caption="MntFruits" attribute="1" defaultMemberUniqueName="[data].[MntFruits].[All]" allUniqueName="[data].[MntFruits].[All]" dimensionUniqueName="[data]" displayFolder="" count="0" memberValueDatatype="20" unbalanced="0"/>
    <cacheHierarchy uniqueName="[data].[MntMeatProducts]" caption="MntMeatProducts" attribute="1" defaultMemberUniqueName="[data].[MntMeatProducts].[All]" allUniqueName="[data].[MntMeatProducts].[All]" dimensionUniqueName="[data]" displayFolder="" count="0" memberValueDatatype="20" unbalanced="0"/>
    <cacheHierarchy uniqueName="[data].[MntFishProducts]" caption="MntFishProducts" attribute="1" defaultMemberUniqueName="[data].[MntFishProducts].[All]" allUniqueName="[data].[MntFishProducts].[All]" dimensionUniqueName="[data]" displayFolder="" count="0" memberValueDatatype="20" unbalanced="0"/>
    <cacheHierarchy uniqueName="[data].[MntSweetProducts]" caption="MntSweetProducts" attribute="1" defaultMemberUniqueName="[data].[MntSweetProducts].[All]" allUniqueName="[data].[MntSweetProducts].[All]" dimensionUniqueName="[data]" displayFolder="" count="0" memberValueDatatype="20" unbalanced="0"/>
    <cacheHierarchy uniqueName="[data].[MntGoldProds]" caption="MntGoldProds" attribute="1" defaultMemberUniqueName="[data].[MntGoldProds].[All]" allUniqueName="[data].[MntGoldProds].[All]" dimensionUniqueName="[data]" displayFolder="" count="0" memberValueDatatype="20" unbalanced="0"/>
    <cacheHierarchy uniqueName="[data].[Grocery_Spend_Amount]" caption="Grocery_Spend_Amount" attribute="1" defaultMemberUniqueName="[data].[Grocery_Spend_Amount].[All]" allUniqueName="[data].[Grocery_Spend_Amount].[All]" dimensionUniqueName="[data]" displayFolder="" count="0" memberValueDatatype="20" unbalanced="0"/>
    <cacheHierarchy uniqueName="[data].[Total_Spend]" caption="Total_Spend" attribute="1" defaultMemberUniqueName="[data].[Total_Spend].[All]" allUniqueName="[data].[Total_Spend].[All]" dimensionUniqueName="[data]" displayFolder="" count="0" memberValueDatatype="20" unbalanced="0"/>
    <cacheHierarchy uniqueName="[data].[NumDealsPurchases]" caption="NumDealsPurchases" attribute="1" defaultMemberUniqueName="[data].[NumDealsPurchases].[All]" allUniqueName="[data].[NumDealsPurchases].[All]" dimensionUniqueName="[data]" displayFolder="" count="0" memberValueDatatype="20" unbalanced="0"/>
    <cacheHierarchy uniqueName="[data].[NumWebPurchases]" caption="NumWebPurchases" attribute="1" defaultMemberUniqueName="[data].[NumWebPurchases].[All]" allUniqueName="[data].[NumWebPurchases].[All]" dimensionUniqueName="[data]" displayFolder="" count="0" memberValueDatatype="20" unbalanced="0"/>
    <cacheHierarchy uniqueName="[data].[NumCatalogPurchases]" caption="NumCatalogPurchases" attribute="1" defaultMemberUniqueName="[data].[NumCatalogPurchases].[All]" allUniqueName="[data].[NumCatalogPurchases].[All]" dimensionUniqueName="[data]" displayFolder="" count="0" memberValueDatatype="20" unbalanced="0"/>
    <cacheHierarchy uniqueName="[data].[NumStorePurchases]" caption="NumStorePurchases" attribute="1" defaultMemberUniqueName="[data].[NumStorePurchases].[All]" allUniqueName="[data].[NumStorePurchases].[All]" dimensionUniqueName="[data]" displayFolder="" count="0" memberValueDatatype="20" unbalanced="0"/>
    <cacheHierarchy uniqueName="[data].[Frequency]" caption="Frequency" attribute="1" defaultMemberUniqueName="[data].[Frequency].[All]" allUniqueName="[data].[Frequency].[All]" dimensionUniqueName="[data]" displayFolder="" count="0" memberValueDatatype="20" unbalanced="0"/>
    <cacheHierarchy uniqueName="[data].[NumWebVisitsMonth]" caption="NumWebVisitsMonth" attribute="1" defaultMemberUniqueName="[data].[NumWebVisitsMonth].[All]" allUniqueName="[data].[NumWebVisitsMonth].[All]" dimensionUniqueName="[data]" displayFolder="" count="0" memberValueDatatype="20" unbalanced="0"/>
    <cacheHierarchy uniqueName="[data].[Complain]" caption="Complain" attribute="1" defaultMemberUniqueName="[data].[Complain].[All]" allUniqueName="[data].[Complain].[All]" dimensionUniqueName="[data]" displayFolder="" count="0" memberValueDatatype="20" unbalanced="0"/>
    <cacheHierarchy uniqueName="[data].[Cmp1]" caption="Cmp1" attribute="1" defaultMemberUniqueName="[data].[Cmp1].[All]" allUniqueName="[data].[Cmp1].[All]" dimensionUniqueName="[data]" displayFolder="" count="0" memberValueDatatype="20" unbalanced="0"/>
    <cacheHierarchy uniqueName="[data].[Cmp2]" caption="Cmp2" attribute="1" defaultMemberUniqueName="[data].[Cmp2].[All]" allUniqueName="[data].[Cmp2].[All]" dimensionUniqueName="[data]" displayFolder="" count="0" memberValueDatatype="20" unbalanced="0"/>
    <cacheHierarchy uniqueName="[data].[Cmp3]" caption="Cmp3" attribute="1" defaultMemberUniqueName="[data].[Cmp3].[All]" allUniqueName="[data].[Cmp3].[All]" dimensionUniqueName="[data]" displayFolder="" count="0" memberValueDatatype="20" unbalanced="0"/>
    <cacheHierarchy uniqueName="[data].[Cmp4]" caption="Cmp4" attribute="1" defaultMemberUniqueName="[data].[Cmp4].[All]" allUniqueName="[data].[Cmp4].[All]" dimensionUniqueName="[data]" displayFolder="" count="0" memberValueDatatype="20" unbalanced="0"/>
    <cacheHierarchy uniqueName="[data].[Cmp5]" caption="Cmp5" attribute="1" defaultMemberUniqueName="[data].[Cmp5].[All]" allUniqueName="[data].[Cmp5].[All]" dimensionUniqueName="[data]" displayFolder="" count="0" memberValueDatatype="20" unbalanced="0"/>
    <cacheHierarchy uniqueName="[data].[Accepted_Cmp]" caption="Accepted_Cmp" attribute="1" defaultMemberUniqueName="[data].[Accepted_Cmp].[All]" allUniqueName="[data].[Accepted_Cmp].[All]" dimensionUniqueName="[data]" displayFolder="" count="0" memberValueDatatype="130" unbalanced="0"/>
    <cacheHierarchy uniqueName="[data].[Response]" caption="Response" attribute="1" defaultMemberUniqueName="[data].[Response].[All]" allUniqueName="[data].[Response].[All]" dimensionUniqueName="[data]" displayFolder="" count="0" memberValueDatatype="130" unbalanced="0"/>
    <cacheHierarchy uniqueName="[data].[Tenure]" caption="Tenure" attribute="1" defaultMemberUniqueName="[data].[Tenure].[All]" allUniqueName="[data].[Tenure].[All]" dimensionUniqueName="[data]" displayFolder="" count="0" memberValueDatatype="20" unbalanced="0"/>
    <cacheHierarchy uniqueName="[data].[Age_Band]" caption="Age_Band" attribute="1" defaultMemberUniqueName="[data].[Age_Band].[All]" allUniqueName="[data].[Age_Band].[All]" dimensionUniqueName="[data]" displayFolder="" count="0" memberValueDatatype="130" unbalanced="0"/>
    <cacheHierarchy uniqueName="[data].[Dt_Customer (Year)]" caption="Dt_Customer (Year)" attribute="1" defaultMemberUniqueName="[data].[Dt_Customer (Year)].[All]" allUniqueName="[data].[Dt_Customer (Year)].[All]" dimensionUniqueName="[data]" displayFolder="" count="0" memberValueDatatype="130" unbalanced="0"/>
    <cacheHierarchy uniqueName="[data].[Dt_Customer (Quarter)]" caption="Dt_Customer (Quarter)" attribute="1" defaultMemberUniqueName="[data].[Dt_Customer (Quarter)].[All]" allUniqueName="[data].[Dt_Customer (Quarter)].[All]" dimensionUniqueName="[data]" displayFolder="" count="0" memberValueDatatype="130" unbalanced="0"/>
    <cacheHierarchy uniqueName="[data].[Dt_Customer (Month)]" caption="Dt_Customer (Month)" attribute="1" defaultMemberUniqueName="[data].[Dt_Customer (Month)].[All]" allUniqueName="[data].[Dt_Customer (Month)].[All]" dimensionUniqueName="[data]" displayFolder="" count="0" memberValueDatatype="130" unbalanced="0"/>
    <cacheHierarchy uniqueName="[Table_data].[ID]" caption="ID" attribute="1" defaultMemberUniqueName="[Table_data].[ID].[All]" allUniqueName="[Table_data].[ID].[All]" dimensionUniqueName="[Table_data]" displayFolder="" count="0" memberValueDatatype="130" unbalanced="0"/>
    <cacheHierarchy uniqueName="[Table_data].[Age]" caption="Age" attribute="1" defaultMemberUniqueName="[Table_data].[Age].[All]" allUniqueName="[Table_data].[Age].[All]" dimensionUniqueName="[Table_data]" displayFolder="" count="0" memberValueDatatype="20" unbalanced="0"/>
    <cacheHierarchy uniqueName="[Table_data].[Education]" caption="Education" attribute="1" defaultMemberUniqueName="[Table_data].[Education].[All]" allUniqueName="[Table_data].[Education].[All]" dimensionUniqueName="[Table_data]" displayFolder="" count="0" memberValueDatatype="130" unbalanced="0"/>
    <cacheHierarchy uniqueName="[Table_data].[Marital_Status]" caption="Marital_Status" attribute="1" defaultMemberUniqueName="[Table_data].[Marital_Status].[All]" allUniqueName="[Table_data].[Marital_Status].[All]" dimensionUniqueName="[Table_data]" displayFolder="" count="0" memberValueDatatype="130" unbalanced="0"/>
    <cacheHierarchy uniqueName="[Table_data].[Income]" caption="Income" attribute="1" defaultMemberUniqueName="[Table_data].[Income].[All]" allUniqueName="[Table_data].[Income].[All]" dimensionUniqueName="[Table_data]" displayFolder="" count="0" memberValueDatatype="20" unbalanced="0"/>
    <cacheHierarchy uniqueName="[Table_data].[Children]" caption="Children" attribute="1" defaultMemberUniqueName="[Table_data].[Children].[All]" allUniqueName="[Table_data].[Children].[All]" dimensionUniqueName="[Table_data]" displayFolder="" count="0" memberValueDatatype="130" unbalanced="0"/>
    <cacheHierarchy uniqueName="[Table_data].[Dt_Customer]" caption="Dt_Customer" attribute="1" time="1" defaultMemberUniqueName="[Table_data].[Dt_Customer].[All]" allUniqueName="[Table_data].[Dt_Customer].[All]" dimensionUniqueName="[Table_data]" displayFolder="" count="0" memberValueDatatype="7" unbalanced="0"/>
    <cacheHierarchy uniqueName="[Table_data].[Recency]" caption="Recency" attribute="1" defaultMemberUniqueName="[Table_data].[Recency].[All]" allUniqueName="[Table_data].[Recency].[All]" dimensionUniqueName="[Table_data]" displayFolder="" count="0" memberValueDatatype="20" unbalanced="0"/>
    <cacheHierarchy uniqueName="[Table_data].[MntWines]" caption="MntWines" attribute="1" defaultMemberUniqueName="[Table_data].[MntWines].[All]" allUniqueName="[Table_data].[MntWines].[All]" dimensionUniqueName="[Table_data]" displayFolder="" count="0" memberValueDatatype="20" unbalanced="0"/>
    <cacheHierarchy uniqueName="[Table_data].[MntFruits]" caption="MntFruits" attribute="1" defaultMemberUniqueName="[Table_data].[MntFruits].[All]" allUniqueName="[Table_data].[MntFruits].[All]" dimensionUniqueName="[Table_data]" displayFolder="" count="0" memberValueDatatype="20" unbalanced="0"/>
    <cacheHierarchy uniqueName="[Table_data].[MntMeatProducts]" caption="MntMeatProducts" attribute="1" defaultMemberUniqueName="[Table_data].[MntMeatProducts].[All]" allUniqueName="[Table_data].[MntMeatProducts].[All]" dimensionUniqueName="[Table_data]" displayFolder="" count="0" memberValueDatatype="20" unbalanced="0"/>
    <cacheHierarchy uniqueName="[Table_data].[MntFishProducts]" caption="MntFishProducts" attribute="1" defaultMemberUniqueName="[Table_data].[MntFishProducts].[All]" allUniqueName="[Table_data].[MntFishProducts].[All]" dimensionUniqueName="[Table_data]" displayFolder="" count="0" memberValueDatatype="20" unbalanced="0"/>
    <cacheHierarchy uniqueName="[Table_data].[MntSweetProducts]" caption="MntSweetProducts" attribute="1" defaultMemberUniqueName="[Table_data].[MntSweetProducts].[All]" allUniqueName="[Table_data].[MntSweetProducts].[All]" dimensionUniqueName="[Table_data]" displayFolder="" count="0" memberValueDatatype="20" unbalanced="0"/>
    <cacheHierarchy uniqueName="[Table_data].[MntGoldProds]" caption="MntGoldProds" attribute="1" defaultMemberUniqueName="[Table_data].[MntGoldProds].[All]" allUniqueName="[Table_data].[MntGoldProds].[All]" dimensionUniqueName="[Table_data]" displayFolder="" count="0" memberValueDatatype="20" unbalanced="0"/>
    <cacheHierarchy uniqueName="[Table_data].[Grocery_Spend_Amount]" caption="Grocery_Spend_Amount" attribute="1" defaultMemberUniqueName="[Table_data].[Grocery_Spend_Amount].[All]" allUniqueName="[Table_data].[Grocery_Spend_Amount].[All]" dimensionUniqueName="[Table_data]" displayFolder="" count="0" memberValueDatatype="20" unbalanced="0"/>
    <cacheHierarchy uniqueName="[Table_data].[Total_Spend]" caption="Total_Spend" attribute="1" defaultMemberUniqueName="[Table_data].[Total_Spend].[All]" allUniqueName="[Table_data].[Total_Spend].[All]" dimensionUniqueName="[Table_data]" displayFolder="" count="0" memberValueDatatype="20" unbalanced="0"/>
    <cacheHierarchy uniqueName="[Table_data].[NumDealsPurchases]" caption="NumDealsPurchases" attribute="1" defaultMemberUniqueName="[Table_data].[NumDealsPurchases].[All]" allUniqueName="[Table_data].[NumDealsPurchases].[All]" dimensionUniqueName="[Table_data]" displayFolder="" count="0" memberValueDatatype="20" unbalanced="0"/>
    <cacheHierarchy uniqueName="[Table_data].[NumWebPurchases]" caption="NumWebPurchases" attribute="1" defaultMemberUniqueName="[Table_data].[NumWebPurchases].[All]" allUniqueName="[Table_data].[NumWebPurchases].[All]" dimensionUniqueName="[Table_data]" displayFolder="" count="0" memberValueDatatype="20" unbalanced="0"/>
    <cacheHierarchy uniqueName="[Table_data].[NumCatalogPurchases]" caption="NumCatalogPurchases" attribute="1" defaultMemberUniqueName="[Table_data].[NumCatalogPurchases].[All]" allUniqueName="[Table_data].[NumCatalogPurchases].[All]" dimensionUniqueName="[Table_data]" displayFolder="" count="0" memberValueDatatype="20" unbalanced="0"/>
    <cacheHierarchy uniqueName="[Table_data].[NumStorePurchases]" caption="NumStorePurchases" attribute="1" defaultMemberUniqueName="[Table_data].[NumStorePurchases].[All]" allUniqueName="[Table_data].[NumStorePurchases].[All]" dimensionUniqueName="[Table_data]" displayFolder="" count="0" memberValueDatatype="20" unbalanced="0"/>
    <cacheHierarchy uniqueName="[Table_data].[Frequency]" caption="Frequency" attribute="1" defaultMemberUniqueName="[Table_data].[Frequency].[All]" allUniqueName="[Table_data].[Frequency].[All]" dimensionUniqueName="[Table_data]" displayFolder="" count="0" memberValueDatatype="20" unbalanced="0"/>
    <cacheHierarchy uniqueName="[Table_data].[NumWebVisitsMonth]" caption="NumWebVisitsMonth" attribute="1" defaultMemberUniqueName="[Table_data].[NumWebVisitsMonth].[All]" allUniqueName="[Table_data].[NumWebVisitsMonth].[All]" dimensionUniqueName="[Table_data]" displayFolder="" count="0" memberValueDatatype="20" unbalanced="0"/>
    <cacheHierarchy uniqueName="[Table_data].[Complain]" caption="Complain" attribute="1" defaultMemberUniqueName="[Table_data].[Complain].[All]" allUniqueName="[Table_data].[Complain].[All]" dimensionUniqueName="[Table_data]" displayFolder="" count="0" memberValueDatatype="20" unbalanced="0"/>
    <cacheHierarchy uniqueName="[Table_data].[Cmp1]" caption="Cmp1" attribute="1" defaultMemberUniqueName="[Table_data].[Cmp1].[All]" allUniqueName="[Table_data].[Cmp1].[All]" dimensionUniqueName="[Table_data]" displayFolder="" count="0" memberValueDatatype="20" unbalanced="0"/>
    <cacheHierarchy uniqueName="[Table_data].[Cmp2]" caption="Cmp2" attribute="1" defaultMemberUniqueName="[Table_data].[Cmp2].[All]" allUniqueName="[Table_data].[Cmp2].[All]" dimensionUniqueName="[Table_data]" displayFolder="" count="0" memberValueDatatype="20" unbalanced="0"/>
    <cacheHierarchy uniqueName="[Table_data].[Cmp3]" caption="Cmp3" attribute="1" defaultMemberUniqueName="[Table_data].[Cmp3].[All]" allUniqueName="[Table_data].[Cmp3].[All]" dimensionUniqueName="[Table_data]" displayFolder="" count="0" memberValueDatatype="20" unbalanced="0"/>
    <cacheHierarchy uniqueName="[Table_data].[Cmp4]" caption="Cmp4" attribute="1" defaultMemberUniqueName="[Table_data].[Cmp4].[All]" allUniqueName="[Table_data].[Cmp4].[All]" dimensionUniqueName="[Table_data]" displayFolder="" count="0" memberValueDatatype="20" unbalanced="0"/>
    <cacheHierarchy uniqueName="[Table_data].[Cmp5]" caption="Cmp5" attribute="1" defaultMemberUniqueName="[Table_data].[Cmp5].[All]" allUniqueName="[Table_data].[Cmp5].[All]" dimensionUniqueName="[Table_data]" displayFolder="" count="0" memberValueDatatype="20" unbalanced="0"/>
    <cacheHierarchy uniqueName="[Table_data].[Accepted_Cmp]" caption="Accepted_Cmp" attribute="1" defaultMemberUniqueName="[Table_data].[Accepted_Cmp].[All]" allUniqueName="[Table_data].[Accepted_Cmp].[All]" dimensionUniqueName="[Table_data]" displayFolder="" count="0" memberValueDatatype="130" unbalanced="0"/>
    <cacheHierarchy uniqueName="[Table_data].[Response]" caption="Response" attribute="1" defaultMemberUniqueName="[Table_data].[Response].[All]" allUniqueName="[Table_data].[Response].[All]" dimensionUniqueName="[Table_data]" displayFolder="" count="0" memberValueDatatype="130" unbalanced="0"/>
    <cacheHierarchy uniqueName="[Table_data].[Tenure]" caption="Tenure" attribute="1" defaultMemberUniqueName="[Table_data].[Tenure].[All]" allUniqueName="[Table_data].[Tenure].[All]" dimensionUniqueName="[Table_data]" displayFolder="" count="0" memberValueDatatype="20" unbalanced="0"/>
    <cacheHierarchy uniqueName="[Table_data].[Dt_Customer (Year)]" caption="Dt_Customer (Year)" attribute="1" defaultMemberUniqueName="[Table_data].[Dt_Customer (Year)].[All]" allUniqueName="[Table_data].[Dt_Customer (Year)].[All]" dimensionUniqueName="[Table_data]" displayFolder="" count="0" memberValueDatatype="130" unbalanced="0"/>
    <cacheHierarchy uniqueName="[Table_data].[Dt_Customer (Quarter)]" caption="Dt_Customer (Quarter)" attribute="1" defaultMemberUniqueName="[Table_data].[Dt_Customer (Quarter)].[All]" allUniqueName="[Table_data].[Dt_Customer (Quarter)].[All]" dimensionUniqueName="[Table_data]" displayFolder="" count="0" memberValueDatatype="130" unbalanced="0"/>
    <cacheHierarchy uniqueName="[Table_data].[Dt_Customer (Month Index)]" caption="Dt_Customer (Month Index)" attribute="1" defaultMemberUniqueName="[Table_data].[Dt_Customer (Month Index)].[All]" allUniqueName="[Table_data].[Dt_Customer (Month Index)].[All]" dimensionUniqueName="[Table_data]" displayFolder="" count="0" memberValueDatatype="20" unbalanced="0"/>
    <cacheHierarchy uniqueName="[Table_data].[Dt_Customer (Month)]" caption="Dt_Customer (Month)" attribute="1" defaultMemberUniqueName="[Table_data].[Dt_Customer (Month)].[All]" allUniqueName="[Table_data].[Dt_Customer (Month)].[All]" dimensionUniqueName="[Table_data]" displayFolder="" count="0" memberValueDatatype="130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MntWines]" caption="MntWines" attribute="1" defaultMemberUniqueName="[Table1].[MntWines].[All]" allUniqueName="[Table1].[MntWines].[All]" dimensionUniqueName="[Table1]" displayFolder="" count="0" memberValueDatatype="20" unbalanced="0"/>
    <cacheHierarchy uniqueName="[Table1].[MntFruits]" caption="MntFruits" attribute="1" defaultMemberUniqueName="[Table1].[MntFruits].[All]" allUniqueName="[Table1].[MntFruits].[All]" dimensionUniqueName="[Table1]" displayFolder="" count="0" memberValueDatatype="20" unbalanced="0"/>
    <cacheHierarchy uniqueName="[Table1].[MntMeatProducts]" caption="MntMeatProducts" attribute="1" defaultMemberUniqueName="[Table1].[MntMeatProducts].[All]" allUniqueName="[Table1].[MntMeatProducts].[All]" dimensionUniqueName="[Table1]" displayFolder="" count="0" memberValueDatatype="20" unbalanced="0"/>
    <cacheHierarchy uniqueName="[Table1].[MntFishProducts]" caption="MntFishProducts" attribute="1" defaultMemberUniqueName="[Table1].[MntFishProducts].[All]" allUniqueName="[Table1].[MntFishProducts].[All]" dimensionUniqueName="[Table1]" displayFolder="" count="0" memberValueDatatype="20" unbalanced="0"/>
    <cacheHierarchy uniqueName="[Table1].[MntSweetProducts]" caption="MntSweetProducts" attribute="1" defaultMemberUniqueName="[Table1].[MntSweetProducts].[All]" allUniqueName="[Table1].[MntSweetProducts].[All]" dimensionUniqueName="[Table1]" displayFolder="" count="0" memberValueDatatype="20" unbalanced="0"/>
    <cacheHierarchy uniqueName="[Table1].[MntGoldProds]" caption="MntGoldProds" attribute="1" defaultMemberUniqueName="[Table1].[MntGoldProds].[All]" allUniqueName="[Table1].[MntGoldProds].[All]" dimensionUniqueName="[Table1]" displayFolder="" count="0" memberValueDatatype="20" unbalanced="0"/>
    <cacheHierarchy uniqueName="[Table1].[NumDealsPurchases]" caption="NumDealsPurchases" attribute="1" defaultMemberUniqueName="[Table1].[NumDealsPurchases].[All]" allUniqueName="[Table1].[NumDealsPurchases].[All]" dimensionUniqueName="[Table1]" displayFolder="" count="0" memberValueDatatype="20" unbalanced="0"/>
    <cacheHierarchy uniqueName="[Table1].[NumWebPurchases]" caption="NumWebPurchases" attribute="1" defaultMemberUniqueName="[Table1].[NumWebPurchases].[All]" allUniqueName="[Table1].[NumWebPurchases].[All]" dimensionUniqueName="[Table1]" displayFolder="" count="0" memberValueDatatype="20" unbalanced="0"/>
    <cacheHierarchy uniqueName="[Table1].[NumCatalogPurchases]" caption="NumCatalogPurchases" attribute="1" defaultMemberUniqueName="[Table1].[NumCatalogPurchases].[All]" allUniqueName="[Table1].[NumCatalogPurchases].[All]" dimensionUniqueName="[Table1]" displayFolder="" count="0" memberValueDatatype="20" unbalanced="0"/>
    <cacheHierarchy uniqueName="[Table1].[NumStorePurchases]" caption="NumStorePurchases" attribute="1" defaultMemberUniqueName="[Table1].[NumStorePurchases].[All]" allUniqueName="[Table1].[NumStorePurchases].[All]" dimensionUniqueName="[Table1]" displayFolder="" count="0" memberValueDatatype="20" unbalanced="0"/>
    <cacheHierarchy uniqueName="[Table1].[NumWebVisitsMonth]" caption="NumWebVisitsMonth" attribute="1" defaultMemberUniqueName="[Table1].[NumWebVisitsMonth].[All]" allUniqueName="[Table1].[NumWebVisits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Z_CostContact]" caption="Z_CostContact" attribute="1" defaultMemberUniqueName="[Table1].[Z_CostContact].[All]" allUniqueName="[Table1].[Z_CostContact].[All]" dimensionUniqueName="[Table1]" displayFolder="" count="0" memberValueDatatype="20" unbalanced="0"/>
    <cacheHierarchy uniqueName="[Table1].[Z_Revenue]" caption="Z_Revenue" attribute="1" defaultMemberUniqueName="[Table1].[Z_Revenue].[All]" allUniqueName="[Table1].[Z_Revenue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data].[Dt_Customer (Month Index)]" caption="Dt_Customer (Month Index)" attribute="1" defaultMemberUniqueName="[data].[Dt_Customer (Month Index)].[All]" allUniqueName="[data].[Dt_Customer (Month Index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XL_Count Table1]" caption="__XL_Count Table1" measure="1" displayFolder="" measureGroup="Table1" count="0" hidden="1"/>
    <cacheHierarchy uniqueName="[Measures].[__XL_Count Table_data]" caption="__XL_Count Table_data" measure="1" displayFolder="" measureGroup="Table_data" count="0" hidden="1"/>
    <cacheHierarchy uniqueName="[Measures].[__No measures defined]" caption="__No measures defined" measure="1" displayFolder="" count="0" hidden="1"/>
    <cacheHierarchy uniqueName="[Measures].[Count of Total_Spend]" caption="Count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ildren]" caption="Count of Children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_Birth]" caption="Sum of Year_Birth" measure="1" displayFolder="" measureGroup="Table1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Income]" caption="Average of Income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D]" caption="Count of ID" measure="1" displayFolder="" measureGroup="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Spend]" caption="Sum of Total_Spend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requency]" caption="Sum of Frequency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cency]" caption="Sum of Recenc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_Spend]" caption="Average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Frequency]" caption="Count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 2]" caption="Sum of Age 2" measure="1" displayFolder="" measureGroup="Table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4">
    <dimension name="data" uniqueName="[data]" caption="data"/>
    <dimension measure="1" name="Measures" uniqueName="[Measures]" caption="Measures"/>
    <dimension name="Table_data" uniqueName="[Table_data]" caption="Table_data"/>
    <dimension name="Table1" uniqueName="[Table1]" caption="Table1"/>
  </dimensions>
  <measureGroups count="3">
    <measureGroup name="data" caption="data"/>
    <measureGroup name="Table_data" caption="Table_data"/>
    <measureGroup name="Table1" caption="Table1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19.595224999997" backgroundQuery="1" createdVersion="8" refreshedVersion="8" minRefreshableVersion="3" recordCount="0" supportSubquery="1" supportAdvancedDrill="1" xr:uid="{ED9034F0-4543-4CD0-A478-9ECBFFAD42B3}">
  <cacheSource type="external" connectionId="3"/>
  <cacheFields count="5">
    <cacheField name="[data].[Marital_Status].[Marital_Status]" caption="Marital_Status" numFmtId="0" hierarchy="3" level="1">
      <sharedItems count="5">
        <s v="Divorced"/>
        <s v="Married"/>
        <s v="Single"/>
        <s v="Together"/>
        <s v="Widow"/>
      </sharedItems>
    </cacheField>
    <cacheField name="[Measures].[Sum of Frequency]" caption="Sum of Frequency" numFmtId="0" hierarchy="111" level="32767"/>
    <cacheField name="[Measures].[Average of Income]" caption="Average of Income" numFmtId="0" hierarchy="108" level="32767"/>
    <cacheField name="[Measures].[Sum of Total_Spend]" caption="Sum of Total_Spend" numFmtId="0" hierarchy="110" level="32767"/>
    <cacheField name="[Measures].[Count of ID]" caption="Count of ID" numFmtId="0" hierarchy="109" level="32767"/>
  </cacheFields>
  <cacheHierarchies count="117">
    <cacheHierarchy uniqueName="[data].[ID]" caption="ID" attribute="1" defaultMemberUniqueName="[data].[ID].[All]" allUniqueName="[data].[ID].[All]" dimensionUniqueName="[data]" displayFolder="" count="0" memberValueDatatype="130" unbalanced="0"/>
    <cacheHierarchy uniqueName="[data].[Age]" caption="Age" attribute="1" defaultMemberUniqueName="[data].[Age].[All]" allUniqueName="[data].[Age].[All]" dimensionUniqueName="[data]" displayFolder="" count="0" memberValueDatatype="20" unbalanced="0"/>
    <cacheHierarchy uniqueName="[data].[Education]" caption="Education" attribute="1" defaultMemberUniqueName="[data].[Education].[All]" allUniqueName="[data].[Education].[All]" dimensionUniqueName="[data]" displayFolder="" count="0" memberValueDatatype="130" unbalanced="0"/>
    <cacheHierarchy uniqueName="[data].[Marital_Status]" caption="Marital_Status" attribute="1" defaultMemberUniqueName="[data].[Marital_Status].[All]" allUniqueName="[data].[Marital_Status].[All]" dimensionUniqueName="[data]" displayFolder="" count="2" memberValueDatatype="130" unbalanced="0">
      <fieldsUsage count="2">
        <fieldUsage x="-1"/>
        <fieldUsage x="0"/>
      </fieldsUsage>
    </cacheHierarchy>
    <cacheHierarchy uniqueName="[data].[Income]" caption="Income" attribute="1" defaultMemberUniqueName="[data].[Income].[All]" allUniqueName="[data].[Income].[All]" dimensionUniqueName="[data]" displayFolder="" count="0" memberValueDatatype="20" unbalanced="0"/>
    <cacheHierarchy uniqueName="[data].[Children]" caption="Children" attribute="1" defaultMemberUniqueName="[data].[Children].[All]" allUniqueName="[data].[Children].[All]" dimensionUniqueName="[data]" displayFolder="" count="0" memberValueDatatype="130" unbalanced="0"/>
    <cacheHierarchy uniqueName="[data].[Dt_Customer]" caption="Dt_Customer" attribute="1" time="1" defaultMemberUniqueName="[data].[Dt_Customer].[All]" allUniqueName="[data].[Dt_Customer].[All]" dimensionUniqueName="[data]" displayFolder="" count="0" memberValueDatatype="7" unbalanced="0"/>
    <cacheHierarchy uniqueName="[data].[Recency]" caption="Recency" attribute="1" defaultMemberUniqueName="[data].[Recency].[All]" allUniqueName="[data].[Recency].[All]" dimensionUniqueName="[data]" displayFolder="" count="0" memberValueDatatype="5" unbalanced="0"/>
    <cacheHierarchy uniqueName="[data].[MntWines]" caption="MntWines" attribute="1" defaultMemberUniqueName="[data].[MntWines].[All]" allUniqueName="[data].[MntWines].[All]" dimensionUniqueName="[data]" displayFolder="" count="0" memberValueDatatype="20" unbalanced="0"/>
    <cacheHierarchy uniqueName="[data].[MntFruits]" caption="MntFruits" attribute="1" defaultMemberUniqueName="[data].[MntFruits].[All]" allUniqueName="[data].[MntFruits].[All]" dimensionUniqueName="[data]" displayFolder="" count="0" memberValueDatatype="20" unbalanced="0"/>
    <cacheHierarchy uniqueName="[data].[MntMeatProducts]" caption="MntMeatProducts" attribute="1" defaultMemberUniqueName="[data].[MntMeatProducts].[All]" allUniqueName="[data].[MntMeatProducts].[All]" dimensionUniqueName="[data]" displayFolder="" count="0" memberValueDatatype="20" unbalanced="0"/>
    <cacheHierarchy uniqueName="[data].[MntFishProducts]" caption="MntFishProducts" attribute="1" defaultMemberUniqueName="[data].[MntFishProducts].[All]" allUniqueName="[data].[MntFishProducts].[All]" dimensionUniqueName="[data]" displayFolder="" count="0" memberValueDatatype="20" unbalanced="0"/>
    <cacheHierarchy uniqueName="[data].[MntSweetProducts]" caption="MntSweetProducts" attribute="1" defaultMemberUniqueName="[data].[MntSweetProducts].[All]" allUniqueName="[data].[MntSweetProducts].[All]" dimensionUniqueName="[data]" displayFolder="" count="0" memberValueDatatype="20" unbalanced="0"/>
    <cacheHierarchy uniqueName="[data].[MntGoldProds]" caption="MntGoldProds" attribute="1" defaultMemberUniqueName="[data].[MntGoldProds].[All]" allUniqueName="[data].[MntGoldProds].[All]" dimensionUniqueName="[data]" displayFolder="" count="0" memberValueDatatype="20" unbalanced="0"/>
    <cacheHierarchy uniqueName="[data].[Grocery_Spend_Amount]" caption="Grocery_Spend_Amount" attribute="1" defaultMemberUniqueName="[data].[Grocery_Spend_Amount].[All]" allUniqueName="[data].[Grocery_Spend_Amount].[All]" dimensionUniqueName="[data]" displayFolder="" count="0" memberValueDatatype="20" unbalanced="0"/>
    <cacheHierarchy uniqueName="[data].[Total_Spend]" caption="Total_Spend" attribute="1" defaultMemberUniqueName="[data].[Total_Spend].[All]" allUniqueName="[data].[Total_Spend].[All]" dimensionUniqueName="[data]" displayFolder="" count="0" memberValueDatatype="20" unbalanced="0"/>
    <cacheHierarchy uniqueName="[data].[NumDealsPurchases]" caption="NumDealsPurchases" attribute="1" defaultMemberUniqueName="[data].[NumDealsPurchases].[All]" allUniqueName="[data].[NumDealsPurchases].[All]" dimensionUniqueName="[data]" displayFolder="" count="0" memberValueDatatype="20" unbalanced="0"/>
    <cacheHierarchy uniqueName="[data].[NumWebPurchases]" caption="NumWebPurchases" attribute="1" defaultMemberUniqueName="[data].[NumWebPurchases].[All]" allUniqueName="[data].[NumWebPurchases].[All]" dimensionUniqueName="[data]" displayFolder="" count="0" memberValueDatatype="20" unbalanced="0"/>
    <cacheHierarchy uniqueName="[data].[NumCatalogPurchases]" caption="NumCatalogPurchases" attribute="1" defaultMemberUniqueName="[data].[NumCatalogPurchases].[All]" allUniqueName="[data].[NumCatalogPurchases].[All]" dimensionUniqueName="[data]" displayFolder="" count="0" memberValueDatatype="20" unbalanced="0"/>
    <cacheHierarchy uniqueName="[data].[NumStorePurchases]" caption="NumStorePurchases" attribute="1" defaultMemberUniqueName="[data].[NumStorePurchases].[All]" allUniqueName="[data].[NumStorePurchases].[All]" dimensionUniqueName="[data]" displayFolder="" count="0" memberValueDatatype="20" unbalanced="0"/>
    <cacheHierarchy uniqueName="[data].[Frequency]" caption="Frequency" attribute="1" defaultMemberUniqueName="[data].[Frequency].[All]" allUniqueName="[data].[Frequency].[All]" dimensionUniqueName="[data]" displayFolder="" count="0" memberValueDatatype="20" unbalanced="0"/>
    <cacheHierarchy uniqueName="[data].[NumWebVisitsMonth]" caption="NumWebVisitsMonth" attribute="1" defaultMemberUniqueName="[data].[NumWebVisitsMonth].[All]" allUniqueName="[data].[NumWebVisitsMonth].[All]" dimensionUniqueName="[data]" displayFolder="" count="0" memberValueDatatype="20" unbalanced="0"/>
    <cacheHierarchy uniqueName="[data].[Complain]" caption="Complain" attribute="1" defaultMemberUniqueName="[data].[Complain].[All]" allUniqueName="[data].[Complain].[All]" dimensionUniqueName="[data]" displayFolder="" count="0" memberValueDatatype="20" unbalanced="0"/>
    <cacheHierarchy uniqueName="[data].[Cmp1]" caption="Cmp1" attribute="1" defaultMemberUniqueName="[data].[Cmp1].[All]" allUniqueName="[data].[Cmp1].[All]" dimensionUniqueName="[data]" displayFolder="" count="0" memberValueDatatype="20" unbalanced="0"/>
    <cacheHierarchy uniqueName="[data].[Cmp2]" caption="Cmp2" attribute="1" defaultMemberUniqueName="[data].[Cmp2].[All]" allUniqueName="[data].[Cmp2].[All]" dimensionUniqueName="[data]" displayFolder="" count="0" memberValueDatatype="20" unbalanced="0"/>
    <cacheHierarchy uniqueName="[data].[Cmp3]" caption="Cmp3" attribute="1" defaultMemberUniqueName="[data].[Cmp3].[All]" allUniqueName="[data].[Cmp3].[All]" dimensionUniqueName="[data]" displayFolder="" count="0" memberValueDatatype="20" unbalanced="0"/>
    <cacheHierarchy uniqueName="[data].[Cmp4]" caption="Cmp4" attribute="1" defaultMemberUniqueName="[data].[Cmp4].[All]" allUniqueName="[data].[Cmp4].[All]" dimensionUniqueName="[data]" displayFolder="" count="0" memberValueDatatype="20" unbalanced="0"/>
    <cacheHierarchy uniqueName="[data].[Cmp5]" caption="Cmp5" attribute="1" defaultMemberUniqueName="[data].[Cmp5].[All]" allUniqueName="[data].[Cmp5].[All]" dimensionUniqueName="[data]" displayFolder="" count="0" memberValueDatatype="20" unbalanced="0"/>
    <cacheHierarchy uniqueName="[data].[Accepted_Cmp]" caption="Accepted_Cmp" attribute="1" defaultMemberUniqueName="[data].[Accepted_Cmp].[All]" allUniqueName="[data].[Accepted_Cmp].[All]" dimensionUniqueName="[data]" displayFolder="" count="0" memberValueDatatype="130" unbalanced="0"/>
    <cacheHierarchy uniqueName="[data].[Response]" caption="Response" attribute="1" defaultMemberUniqueName="[data].[Response].[All]" allUniqueName="[data].[Response].[All]" dimensionUniqueName="[data]" displayFolder="" count="0" memberValueDatatype="130" unbalanced="0"/>
    <cacheHierarchy uniqueName="[data].[Tenure]" caption="Tenure" attribute="1" defaultMemberUniqueName="[data].[Tenure].[All]" allUniqueName="[data].[Tenure].[All]" dimensionUniqueName="[data]" displayFolder="" count="0" memberValueDatatype="20" unbalanced="0"/>
    <cacheHierarchy uniqueName="[data].[Age_Band]" caption="Age_Band" attribute="1" defaultMemberUniqueName="[data].[Age_Band].[All]" allUniqueName="[data].[Age_Band].[All]" dimensionUniqueName="[data]" displayFolder="" count="0" memberValueDatatype="130" unbalanced="0"/>
    <cacheHierarchy uniqueName="[data].[Dt_Customer (Year)]" caption="Dt_Customer (Year)" attribute="1" defaultMemberUniqueName="[data].[Dt_Customer (Year)].[All]" allUniqueName="[data].[Dt_Customer (Year)].[All]" dimensionUniqueName="[data]" displayFolder="" count="0" memberValueDatatype="130" unbalanced="0"/>
    <cacheHierarchy uniqueName="[data].[Dt_Customer (Quarter)]" caption="Dt_Customer (Quarter)" attribute="1" defaultMemberUniqueName="[data].[Dt_Customer (Quarter)].[All]" allUniqueName="[data].[Dt_Customer (Quarter)].[All]" dimensionUniqueName="[data]" displayFolder="" count="0" memberValueDatatype="130" unbalanced="0"/>
    <cacheHierarchy uniqueName="[data].[Dt_Customer (Month)]" caption="Dt_Customer (Month)" attribute="1" defaultMemberUniqueName="[data].[Dt_Customer (Month)].[All]" allUniqueName="[data].[Dt_Customer (Month)].[All]" dimensionUniqueName="[data]" displayFolder="" count="0" memberValueDatatype="130" unbalanced="0"/>
    <cacheHierarchy uniqueName="[Table_data].[ID]" caption="ID" attribute="1" defaultMemberUniqueName="[Table_data].[ID].[All]" allUniqueName="[Table_data].[ID].[All]" dimensionUniqueName="[Table_data]" displayFolder="" count="0" memberValueDatatype="130" unbalanced="0"/>
    <cacheHierarchy uniqueName="[Table_data].[Age]" caption="Age" attribute="1" defaultMemberUniqueName="[Table_data].[Age].[All]" allUniqueName="[Table_data].[Age].[All]" dimensionUniqueName="[Table_data]" displayFolder="" count="0" memberValueDatatype="20" unbalanced="0"/>
    <cacheHierarchy uniqueName="[Table_data].[Education]" caption="Education" attribute="1" defaultMemberUniqueName="[Table_data].[Education].[All]" allUniqueName="[Table_data].[Education].[All]" dimensionUniqueName="[Table_data]" displayFolder="" count="0" memberValueDatatype="130" unbalanced="0"/>
    <cacheHierarchy uniqueName="[Table_data].[Marital_Status]" caption="Marital_Status" attribute="1" defaultMemberUniqueName="[Table_data].[Marital_Status].[All]" allUniqueName="[Table_data].[Marital_Status].[All]" dimensionUniqueName="[Table_data]" displayFolder="" count="0" memberValueDatatype="130" unbalanced="0"/>
    <cacheHierarchy uniqueName="[Table_data].[Income]" caption="Income" attribute="1" defaultMemberUniqueName="[Table_data].[Income].[All]" allUniqueName="[Table_data].[Income].[All]" dimensionUniqueName="[Table_data]" displayFolder="" count="0" memberValueDatatype="20" unbalanced="0"/>
    <cacheHierarchy uniqueName="[Table_data].[Children]" caption="Children" attribute="1" defaultMemberUniqueName="[Table_data].[Children].[All]" allUniqueName="[Table_data].[Children].[All]" dimensionUniqueName="[Table_data]" displayFolder="" count="0" memberValueDatatype="130" unbalanced="0"/>
    <cacheHierarchy uniqueName="[Table_data].[Dt_Customer]" caption="Dt_Customer" attribute="1" time="1" defaultMemberUniqueName="[Table_data].[Dt_Customer].[All]" allUniqueName="[Table_data].[Dt_Customer].[All]" dimensionUniqueName="[Table_data]" displayFolder="" count="0" memberValueDatatype="7" unbalanced="0"/>
    <cacheHierarchy uniqueName="[Table_data].[Recency]" caption="Recency" attribute="1" defaultMemberUniqueName="[Table_data].[Recency].[All]" allUniqueName="[Table_data].[Recency].[All]" dimensionUniqueName="[Table_data]" displayFolder="" count="0" memberValueDatatype="20" unbalanced="0"/>
    <cacheHierarchy uniqueName="[Table_data].[MntWines]" caption="MntWines" attribute="1" defaultMemberUniqueName="[Table_data].[MntWines].[All]" allUniqueName="[Table_data].[MntWines].[All]" dimensionUniqueName="[Table_data]" displayFolder="" count="0" memberValueDatatype="20" unbalanced="0"/>
    <cacheHierarchy uniqueName="[Table_data].[MntFruits]" caption="MntFruits" attribute="1" defaultMemberUniqueName="[Table_data].[MntFruits].[All]" allUniqueName="[Table_data].[MntFruits].[All]" dimensionUniqueName="[Table_data]" displayFolder="" count="0" memberValueDatatype="20" unbalanced="0"/>
    <cacheHierarchy uniqueName="[Table_data].[MntMeatProducts]" caption="MntMeatProducts" attribute="1" defaultMemberUniqueName="[Table_data].[MntMeatProducts].[All]" allUniqueName="[Table_data].[MntMeatProducts].[All]" dimensionUniqueName="[Table_data]" displayFolder="" count="0" memberValueDatatype="20" unbalanced="0"/>
    <cacheHierarchy uniqueName="[Table_data].[MntFishProducts]" caption="MntFishProducts" attribute="1" defaultMemberUniqueName="[Table_data].[MntFishProducts].[All]" allUniqueName="[Table_data].[MntFishProducts].[All]" dimensionUniqueName="[Table_data]" displayFolder="" count="0" memberValueDatatype="20" unbalanced="0"/>
    <cacheHierarchy uniqueName="[Table_data].[MntSweetProducts]" caption="MntSweetProducts" attribute="1" defaultMemberUniqueName="[Table_data].[MntSweetProducts].[All]" allUniqueName="[Table_data].[MntSweetProducts].[All]" dimensionUniqueName="[Table_data]" displayFolder="" count="0" memberValueDatatype="20" unbalanced="0"/>
    <cacheHierarchy uniqueName="[Table_data].[MntGoldProds]" caption="MntGoldProds" attribute="1" defaultMemberUniqueName="[Table_data].[MntGoldProds].[All]" allUniqueName="[Table_data].[MntGoldProds].[All]" dimensionUniqueName="[Table_data]" displayFolder="" count="0" memberValueDatatype="20" unbalanced="0"/>
    <cacheHierarchy uniqueName="[Table_data].[Grocery_Spend_Amount]" caption="Grocery_Spend_Amount" attribute="1" defaultMemberUniqueName="[Table_data].[Grocery_Spend_Amount].[All]" allUniqueName="[Table_data].[Grocery_Spend_Amount].[All]" dimensionUniqueName="[Table_data]" displayFolder="" count="0" memberValueDatatype="20" unbalanced="0"/>
    <cacheHierarchy uniqueName="[Table_data].[Total_Spend]" caption="Total_Spend" attribute="1" defaultMemberUniqueName="[Table_data].[Total_Spend].[All]" allUniqueName="[Table_data].[Total_Spend].[All]" dimensionUniqueName="[Table_data]" displayFolder="" count="0" memberValueDatatype="20" unbalanced="0"/>
    <cacheHierarchy uniqueName="[Table_data].[NumDealsPurchases]" caption="NumDealsPurchases" attribute="1" defaultMemberUniqueName="[Table_data].[NumDealsPurchases].[All]" allUniqueName="[Table_data].[NumDealsPurchases].[All]" dimensionUniqueName="[Table_data]" displayFolder="" count="0" memberValueDatatype="20" unbalanced="0"/>
    <cacheHierarchy uniqueName="[Table_data].[NumWebPurchases]" caption="NumWebPurchases" attribute="1" defaultMemberUniqueName="[Table_data].[NumWebPurchases].[All]" allUniqueName="[Table_data].[NumWebPurchases].[All]" dimensionUniqueName="[Table_data]" displayFolder="" count="0" memberValueDatatype="20" unbalanced="0"/>
    <cacheHierarchy uniqueName="[Table_data].[NumCatalogPurchases]" caption="NumCatalogPurchases" attribute="1" defaultMemberUniqueName="[Table_data].[NumCatalogPurchases].[All]" allUniqueName="[Table_data].[NumCatalogPurchases].[All]" dimensionUniqueName="[Table_data]" displayFolder="" count="0" memberValueDatatype="20" unbalanced="0"/>
    <cacheHierarchy uniqueName="[Table_data].[NumStorePurchases]" caption="NumStorePurchases" attribute="1" defaultMemberUniqueName="[Table_data].[NumStorePurchases].[All]" allUniqueName="[Table_data].[NumStorePurchases].[All]" dimensionUniqueName="[Table_data]" displayFolder="" count="0" memberValueDatatype="20" unbalanced="0"/>
    <cacheHierarchy uniqueName="[Table_data].[Frequency]" caption="Frequency" attribute="1" defaultMemberUniqueName="[Table_data].[Frequency].[All]" allUniqueName="[Table_data].[Frequency].[All]" dimensionUniqueName="[Table_data]" displayFolder="" count="0" memberValueDatatype="20" unbalanced="0"/>
    <cacheHierarchy uniqueName="[Table_data].[NumWebVisitsMonth]" caption="NumWebVisitsMonth" attribute="1" defaultMemberUniqueName="[Table_data].[NumWebVisitsMonth].[All]" allUniqueName="[Table_data].[NumWebVisitsMonth].[All]" dimensionUniqueName="[Table_data]" displayFolder="" count="0" memberValueDatatype="20" unbalanced="0"/>
    <cacheHierarchy uniqueName="[Table_data].[Complain]" caption="Complain" attribute="1" defaultMemberUniqueName="[Table_data].[Complain].[All]" allUniqueName="[Table_data].[Complain].[All]" dimensionUniqueName="[Table_data]" displayFolder="" count="0" memberValueDatatype="20" unbalanced="0"/>
    <cacheHierarchy uniqueName="[Table_data].[Cmp1]" caption="Cmp1" attribute="1" defaultMemberUniqueName="[Table_data].[Cmp1].[All]" allUniqueName="[Table_data].[Cmp1].[All]" dimensionUniqueName="[Table_data]" displayFolder="" count="0" memberValueDatatype="20" unbalanced="0"/>
    <cacheHierarchy uniqueName="[Table_data].[Cmp2]" caption="Cmp2" attribute="1" defaultMemberUniqueName="[Table_data].[Cmp2].[All]" allUniqueName="[Table_data].[Cmp2].[All]" dimensionUniqueName="[Table_data]" displayFolder="" count="0" memberValueDatatype="20" unbalanced="0"/>
    <cacheHierarchy uniqueName="[Table_data].[Cmp3]" caption="Cmp3" attribute="1" defaultMemberUniqueName="[Table_data].[Cmp3].[All]" allUniqueName="[Table_data].[Cmp3].[All]" dimensionUniqueName="[Table_data]" displayFolder="" count="0" memberValueDatatype="20" unbalanced="0"/>
    <cacheHierarchy uniqueName="[Table_data].[Cmp4]" caption="Cmp4" attribute="1" defaultMemberUniqueName="[Table_data].[Cmp4].[All]" allUniqueName="[Table_data].[Cmp4].[All]" dimensionUniqueName="[Table_data]" displayFolder="" count="0" memberValueDatatype="20" unbalanced="0"/>
    <cacheHierarchy uniqueName="[Table_data].[Cmp5]" caption="Cmp5" attribute="1" defaultMemberUniqueName="[Table_data].[Cmp5].[All]" allUniqueName="[Table_data].[Cmp5].[All]" dimensionUniqueName="[Table_data]" displayFolder="" count="0" memberValueDatatype="20" unbalanced="0"/>
    <cacheHierarchy uniqueName="[Table_data].[Accepted_Cmp]" caption="Accepted_Cmp" attribute="1" defaultMemberUniqueName="[Table_data].[Accepted_Cmp].[All]" allUniqueName="[Table_data].[Accepted_Cmp].[All]" dimensionUniqueName="[Table_data]" displayFolder="" count="0" memberValueDatatype="130" unbalanced="0"/>
    <cacheHierarchy uniqueName="[Table_data].[Response]" caption="Response" attribute="1" defaultMemberUniqueName="[Table_data].[Response].[All]" allUniqueName="[Table_data].[Response].[All]" dimensionUniqueName="[Table_data]" displayFolder="" count="0" memberValueDatatype="130" unbalanced="0"/>
    <cacheHierarchy uniqueName="[Table_data].[Tenure]" caption="Tenure" attribute="1" defaultMemberUniqueName="[Table_data].[Tenure].[All]" allUniqueName="[Table_data].[Tenure].[All]" dimensionUniqueName="[Table_data]" displayFolder="" count="0" memberValueDatatype="20" unbalanced="0"/>
    <cacheHierarchy uniqueName="[Table_data].[Dt_Customer (Year)]" caption="Dt_Customer (Year)" attribute="1" defaultMemberUniqueName="[Table_data].[Dt_Customer (Year)].[All]" allUniqueName="[Table_data].[Dt_Customer (Year)].[All]" dimensionUniqueName="[Table_data]" displayFolder="" count="0" memberValueDatatype="130" unbalanced="0"/>
    <cacheHierarchy uniqueName="[Table_data].[Dt_Customer (Quarter)]" caption="Dt_Customer (Quarter)" attribute="1" defaultMemberUniqueName="[Table_data].[Dt_Customer (Quarter)].[All]" allUniqueName="[Table_data].[Dt_Customer (Quarter)].[All]" dimensionUniqueName="[Table_data]" displayFolder="" count="0" memberValueDatatype="130" unbalanced="0"/>
    <cacheHierarchy uniqueName="[Table_data].[Dt_Customer (Month Index)]" caption="Dt_Customer (Month Index)" attribute="1" defaultMemberUniqueName="[Table_data].[Dt_Customer (Month Index)].[All]" allUniqueName="[Table_data].[Dt_Customer (Month Index)].[All]" dimensionUniqueName="[Table_data]" displayFolder="" count="0" memberValueDatatype="20" unbalanced="0"/>
    <cacheHierarchy uniqueName="[Table_data].[Dt_Customer (Month)]" caption="Dt_Customer (Month)" attribute="1" defaultMemberUniqueName="[Table_data].[Dt_Customer (Month)].[All]" allUniqueName="[Table_data].[Dt_Customer (Month)].[All]" dimensionUniqueName="[Table_data]" displayFolder="" count="0" memberValueDatatype="130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MntWines]" caption="MntWines" attribute="1" defaultMemberUniqueName="[Table1].[MntWines].[All]" allUniqueName="[Table1].[MntWines].[All]" dimensionUniqueName="[Table1]" displayFolder="" count="0" memberValueDatatype="20" unbalanced="0"/>
    <cacheHierarchy uniqueName="[Table1].[MntFruits]" caption="MntFruits" attribute="1" defaultMemberUniqueName="[Table1].[MntFruits].[All]" allUniqueName="[Table1].[MntFruits].[All]" dimensionUniqueName="[Table1]" displayFolder="" count="0" memberValueDatatype="20" unbalanced="0"/>
    <cacheHierarchy uniqueName="[Table1].[MntMeatProducts]" caption="MntMeatProducts" attribute="1" defaultMemberUniqueName="[Table1].[MntMeatProducts].[All]" allUniqueName="[Table1].[MntMeatProducts].[All]" dimensionUniqueName="[Table1]" displayFolder="" count="0" memberValueDatatype="20" unbalanced="0"/>
    <cacheHierarchy uniqueName="[Table1].[MntFishProducts]" caption="MntFishProducts" attribute="1" defaultMemberUniqueName="[Table1].[MntFishProducts].[All]" allUniqueName="[Table1].[MntFishProducts].[All]" dimensionUniqueName="[Table1]" displayFolder="" count="0" memberValueDatatype="20" unbalanced="0"/>
    <cacheHierarchy uniqueName="[Table1].[MntSweetProducts]" caption="MntSweetProducts" attribute="1" defaultMemberUniqueName="[Table1].[MntSweetProducts].[All]" allUniqueName="[Table1].[MntSweetProducts].[All]" dimensionUniqueName="[Table1]" displayFolder="" count="0" memberValueDatatype="20" unbalanced="0"/>
    <cacheHierarchy uniqueName="[Table1].[MntGoldProds]" caption="MntGoldProds" attribute="1" defaultMemberUniqueName="[Table1].[MntGoldProds].[All]" allUniqueName="[Table1].[MntGoldProds].[All]" dimensionUniqueName="[Table1]" displayFolder="" count="0" memberValueDatatype="20" unbalanced="0"/>
    <cacheHierarchy uniqueName="[Table1].[NumDealsPurchases]" caption="NumDealsPurchases" attribute="1" defaultMemberUniqueName="[Table1].[NumDealsPurchases].[All]" allUniqueName="[Table1].[NumDealsPurchases].[All]" dimensionUniqueName="[Table1]" displayFolder="" count="0" memberValueDatatype="20" unbalanced="0"/>
    <cacheHierarchy uniqueName="[Table1].[NumWebPurchases]" caption="NumWebPurchases" attribute="1" defaultMemberUniqueName="[Table1].[NumWebPurchases].[All]" allUniqueName="[Table1].[NumWebPurchases].[All]" dimensionUniqueName="[Table1]" displayFolder="" count="0" memberValueDatatype="20" unbalanced="0"/>
    <cacheHierarchy uniqueName="[Table1].[NumCatalogPurchases]" caption="NumCatalogPurchases" attribute="1" defaultMemberUniqueName="[Table1].[NumCatalogPurchases].[All]" allUniqueName="[Table1].[NumCatalogPurchases].[All]" dimensionUniqueName="[Table1]" displayFolder="" count="0" memberValueDatatype="20" unbalanced="0"/>
    <cacheHierarchy uniqueName="[Table1].[NumStorePurchases]" caption="NumStorePurchases" attribute="1" defaultMemberUniqueName="[Table1].[NumStorePurchases].[All]" allUniqueName="[Table1].[NumStorePurchases].[All]" dimensionUniqueName="[Table1]" displayFolder="" count="0" memberValueDatatype="20" unbalanced="0"/>
    <cacheHierarchy uniqueName="[Table1].[NumWebVisitsMonth]" caption="NumWebVisitsMonth" attribute="1" defaultMemberUniqueName="[Table1].[NumWebVisitsMonth].[All]" allUniqueName="[Table1].[NumWebVisits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Z_CostContact]" caption="Z_CostContact" attribute="1" defaultMemberUniqueName="[Table1].[Z_CostContact].[All]" allUniqueName="[Table1].[Z_CostContact].[All]" dimensionUniqueName="[Table1]" displayFolder="" count="0" memberValueDatatype="20" unbalanced="0"/>
    <cacheHierarchy uniqueName="[Table1].[Z_Revenue]" caption="Z_Revenue" attribute="1" defaultMemberUniqueName="[Table1].[Z_Revenue].[All]" allUniqueName="[Table1].[Z_Revenue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data].[Dt_Customer (Month Index)]" caption="Dt_Customer (Month Index)" attribute="1" defaultMemberUniqueName="[data].[Dt_Customer (Month Index)].[All]" allUniqueName="[data].[Dt_Customer (Month Index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XL_Count Table1]" caption="__XL_Count Table1" measure="1" displayFolder="" measureGroup="Table1" count="0" hidden="1"/>
    <cacheHierarchy uniqueName="[Measures].[__XL_Count Table_data]" caption="__XL_Count Table_data" measure="1" displayFolder="" measureGroup="Table_data" count="0" hidden="1"/>
    <cacheHierarchy uniqueName="[Measures].[__No measures defined]" caption="__No measures defined" measure="1" displayFolder="" count="0" hidden="1"/>
    <cacheHierarchy uniqueName="[Measures].[Count of Total_Spend]" caption="Count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ildren]" caption="Count of Children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_Birth]" caption="Sum of Year_Birth" measure="1" displayFolder="" measureGroup="Table1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Income]" caption="Average of Income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D]" caption="Count of ID" measure="1" displayFolder="" measureGroup="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Spend]" caption="Sum of Total_Spend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requency]" caption="Sum of Frequency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cency]" caption="Sum of Recenc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_Spend]" caption="Average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Frequency]" caption="Count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 2]" caption="Sum of Age 2" measure="1" displayFolder="" measureGroup="Table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4">
    <dimension name="data" uniqueName="[data]" caption="data"/>
    <dimension measure="1" name="Measures" uniqueName="[Measures]" caption="Measures"/>
    <dimension name="Table_data" uniqueName="[Table_data]" caption="Table_data"/>
    <dimension name="Table1" uniqueName="[Table1]" caption="Table1"/>
  </dimensions>
  <measureGroups count="3">
    <measureGroup name="data" caption="data"/>
    <measureGroup name="Table_data" caption="Table_data"/>
    <measureGroup name="Table1" caption="Table1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iya" refreshedDate="45119.595575231484" backgroundQuery="1" createdVersion="8" refreshedVersion="8" minRefreshableVersion="3" recordCount="0" supportSubquery="1" supportAdvancedDrill="1" xr:uid="{80552550-B82D-40AA-A58A-FAC1222E4E9E}">
  <cacheSource type="external" connectionId="3"/>
  <cacheFields count="5">
    <cacheField name="[data].[Age_Band].[Age_Band]" caption="Age_Band" numFmtId="0" hierarchy="31" level="1">
      <sharedItems count="6">
        <s v="18 - 20"/>
        <s v="21 - 30"/>
        <s v="31 - 40"/>
        <s v="41 - 50"/>
        <s v="51 - 60"/>
        <s v="61 - 75"/>
      </sharedItems>
    </cacheField>
    <cacheField name="[Measures].[Average of Income]" caption="Average of Income" numFmtId="0" hierarchy="108" level="32767"/>
    <cacheField name="[Measures].[Sum of Total_Spend]" caption="Sum of Total_Spend" numFmtId="0" hierarchy="110" level="32767"/>
    <cacheField name="[Measures].[Sum of Frequency]" caption="Sum of Frequency" numFmtId="0" hierarchy="111" level="32767"/>
    <cacheField name="[Measures].[Count of ID]" caption="Count of ID" numFmtId="0" hierarchy="109" level="32767"/>
  </cacheFields>
  <cacheHierarchies count="117">
    <cacheHierarchy uniqueName="[data].[ID]" caption="ID" attribute="1" defaultMemberUniqueName="[data].[ID].[All]" allUniqueName="[data].[ID].[All]" dimensionUniqueName="[data]" displayFolder="" count="2" memberValueDatatype="130" unbalanced="0"/>
    <cacheHierarchy uniqueName="[data].[Age]" caption="Age" attribute="1" defaultMemberUniqueName="[data].[Age].[All]" allUniqueName="[data].[Age].[All]" dimensionUniqueName="[data]" displayFolder="" count="0" memberValueDatatype="20" unbalanced="0"/>
    <cacheHierarchy uniqueName="[data].[Education]" caption="Education" attribute="1" defaultMemberUniqueName="[data].[Education].[All]" allUniqueName="[data].[Education].[All]" dimensionUniqueName="[data]" displayFolder="" count="0" memberValueDatatype="130" unbalanced="0"/>
    <cacheHierarchy uniqueName="[data].[Marital_Status]" caption="Marital_Status" attribute="1" defaultMemberUniqueName="[data].[Marital_Status].[All]" allUniqueName="[data].[Marital_Status].[All]" dimensionUniqueName="[data]" displayFolder="" count="0" memberValueDatatype="130" unbalanced="0"/>
    <cacheHierarchy uniqueName="[data].[Income]" caption="Income" attribute="1" defaultMemberUniqueName="[data].[Income].[All]" allUniqueName="[data].[Income].[All]" dimensionUniqueName="[data]" displayFolder="" count="0" memberValueDatatype="20" unbalanced="0"/>
    <cacheHierarchy uniqueName="[data].[Children]" caption="Children" attribute="1" defaultMemberUniqueName="[data].[Children].[All]" allUniqueName="[data].[Children].[All]" dimensionUniqueName="[data]" displayFolder="" count="0" memberValueDatatype="130" unbalanced="0"/>
    <cacheHierarchy uniqueName="[data].[Dt_Customer]" caption="Dt_Customer" attribute="1" time="1" defaultMemberUniqueName="[data].[Dt_Customer].[All]" allUniqueName="[data].[Dt_Customer].[All]" dimensionUniqueName="[data]" displayFolder="" count="0" memberValueDatatype="7" unbalanced="0"/>
    <cacheHierarchy uniqueName="[data].[Recency]" caption="Recency" attribute="1" defaultMemberUniqueName="[data].[Recency].[All]" allUniqueName="[data].[Recency].[All]" dimensionUniqueName="[data]" displayFolder="" count="0" memberValueDatatype="5" unbalanced="0"/>
    <cacheHierarchy uniqueName="[data].[MntWines]" caption="MntWines" attribute="1" defaultMemberUniqueName="[data].[MntWines].[All]" allUniqueName="[data].[MntWines].[All]" dimensionUniqueName="[data]" displayFolder="" count="0" memberValueDatatype="20" unbalanced="0"/>
    <cacheHierarchy uniqueName="[data].[MntFruits]" caption="MntFruits" attribute="1" defaultMemberUniqueName="[data].[MntFruits].[All]" allUniqueName="[data].[MntFruits].[All]" dimensionUniqueName="[data]" displayFolder="" count="0" memberValueDatatype="20" unbalanced="0"/>
    <cacheHierarchy uniqueName="[data].[MntMeatProducts]" caption="MntMeatProducts" attribute="1" defaultMemberUniqueName="[data].[MntMeatProducts].[All]" allUniqueName="[data].[MntMeatProducts].[All]" dimensionUniqueName="[data]" displayFolder="" count="0" memberValueDatatype="20" unbalanced="0"/>
    <cacheHierarchy uniqueName="[data].[MntFishProducts]" caption="MntFishProducts" attribute="1" defaultMemberUniqueName="[data].[MntFishProducts].[All]" allUniqueName="[data].[MntFishProducts].[All]" dimensionUniqueName="[data]" displayFolder="" count="0" memberValueDatatype="20" unbalanced="0"/>
    <cacheHierarchy uniqueName="[data].[MntSweetProducts]" caption="MntSweetProducts" attribute="1" defaultMemberUniqueName="[data].[MntSweetProducts].[All]" allUniqueName="[data].[MntSweetProducts].[All]" dimensionUniqueName="[data]" displayFolder="" count="0" memberValueDatatype="20" unbalanced="0"/>
    <cacheHierarchy uniqueName="[data].[MntGoldProds]" caption="MntGoldProds" attribute="1" defaultMemberUniqueName="[data].[MntGoldProds].[All]" allUniqueName="[data].[MntGoldProds].[All]" dimensionUniqueName="[data]" displayFolder="" count="0" memberValueDatatype="20" unbalanced="0"/>
    <cacheHierarchy uniqueName="[data].[Grocery_Spend_Amount]" caption="Grocery_Spend_Amount" attribute="1" defaultMemberUniqueName="[data].[Grocery_Spend_Amount].[All]" allUniqueName="[data].[Grocery_Spend_Amount].[All]" dimensionUniqueName="[data]" displayFolder="" count="0" memberValueDatatype="20" unbalanced="0"/>
    <cacheHierarchy uniqueName="[data].[Total_Spend]" caption="Total_Spend" attribute="1" defaultMemberUniqueName="[data].[Total_Spend].[All]" allUniqueName="[data].[Total_Spend].[All]" dimensionUniqueName="[data]" displayFolder="" count="0" memberValueDatatype="20" unbalanced="0"/>
    <cacheHierarchy uniqueName="[data].[NumDealsPurchases]" caption="NumDealsPurchases" attribute="1" defaultMemberUniqueName="[data].[NumDealsPurchases].[All]" allUniqueName="[data].[NumDealsPurchases].[All]" dimensionUniqueName="[data]" displayFolder="" count="0" memberValueDatatype="20" unbalanced="0"/>
    <cacheHierarchy uniqueName="[data].[NumWebPurchases]" caption="NumWebPurchases" attribute="1" defaultMemberUniqueName="[data].[NumWebPurchases].[All]" allUniqueName="[data].[NumWebPurchases].[All]" dimensionUniqueName="[data]" displayFolder="" count="0" memberValueDatatype="20" unbalanced="0"/>
    <cacheHierarchy uniqueName="[data].[NumCatalogPurchases]" caption="NumCatalogPurchases" attribute="1" defaultMemberUniqueName="[data].[NumCatalogPurchases].[All]" allUniqueName="[data].[NumCatalogPurchases].[All]" dimensionUniqueName="[data]" displayFolder="" count="0" memberValueDatatype="20" unbalanced="0"/>
    <cacheHierarchy uniqueName="[data].[NumStorePurchases]" caption="NumStorePurchases" attribute="1" defaultMemberUniqueName="[data].[NumStorePurchases].[All]" allUniqueName="[data].[NumStorePurchases].[All]" dimensionUniqueName="[data]" displayFolder="" count="0" memberValueDatatype="20" unbalanced="0"/>
    <cacheHierarchy uniqueName="[data].[Frequency]" caption="Frequency" attribute="1" defaultMemberUniqueName="[data].[Frequency].[All]" allUniqueName="[data].[Frequency].[All]" dimensionUniqueName="[data]" displayFolder="" count="0" memberValueDatatype="20" unbalanced="0"/>
    <cacheHierarchy uniqueName="[data].[NumWebVisitsMonth]" caption="NumWebVisitsMonth" attribute="1" defaultMemberUniqueName="[data].[NumWebVisitsMonth].[All]" allUniqueName="[data].[NumWebVisitsMonth].[All]" dimensionUniqueName="[data]" displayFolder="" count="0" memberValueDatatype="20" unbalanced="0"/>
    <cacheHierarchy uniqueName="[data].[Complain]" caption="Complain" attribute="1" defaultMemberUniqueName="[data].[Complain].[All]" allUniqueName="[data].[Complain].[All]" dimensionUniqueName="[data]" displayFolder="" count="0" memberValueDatatype="20" unbalanced="0"/>
    <cacheHierarchy uniqueName="[data].[Cmp1]" caption="Cmp1" attribute="1" defaultMemberUniqueName="[data].[Cmp1].[All]" allUniqueName="[data].[Cmp1].[All]" dimensionUniqueName="[data]" displayFolder="" count="0" memberValueDatatype="20" unbalanced="0"/>
    <cacheHierarchy uniqueName="[data].[Cmp2]" caption="Cmp2" attribute="1" defaultMemberUniqueName="[data].[Cmp2].[All]" allUniqueName="[data].[Cmp2].[All]" dimensionUniqueName="[data]" displayFolder="" count="0" memberValueDatatype="20" unbalanced="0"/>
    <cacheHierarchy uniqueName="[data].[Cmp3]" caption="Cmp3" attribute="1" defaultMemberUniqueName="[data].[Cmp3].[All]" allUniqueName="[data].[Cmp3].[All]" dimensionUniqueName="[data]" displayFolder="" count="0" memberValueDatatype="20" unbalanced="0"/>
    <cacheHierarchy uniqueName="[data].[Cmp4]" caption="Cmp4" attribute="1" defaultMemberUniqueName="[data].[Cmp4].[All]" allUniqueName="[data].[Cmp4].[All]" dimensionUniqueName="[data]" displayFolder="" count="0" memberValueDatatype="20" unbalanced="0"/>
    <cacheHierarchy uniqueName="[data].[Cmp5]" caption="Cmp5" attribute="1" defaultMemberUniqueName="[data].[Cmp5].[All]" allUniqueName="[data].[Cmp5].[All]" dimensionUniqueName="[data]" displayFolder="" count="0" memberValueDatatype="20" unbalanced="0"/>
    <cacheHierarchy uniqueName="[data].[Accepted_Cmp]" caption="Accepted_Cmp" attribute="1" defaultMemberUniqueName="[data].[Accepted_Cmp].[All]" allUniqueName="[data].[Accepted_Cmp].[All]" dimensionUniqueName="[data]" displayFolder="" count="0" memberValueDatatype="130" unbalanced="0"/>
    <cacheHierarchy uniqueName="[data].[Response]" caption="Response" attribute="1" defaultMemberUniqueName="[data].[Response].[All]" allUniqueName="[data].[Response].[All]" dimensionUniqueName="[data]" displayFolder="" count="0" memberValueDatatype="130" unbalanced="0"/>
    <cacheHierarchy uniqueName="[data].[Tenure]" caption="Tenure" attribute="1" defaultMemberUniqueName="[data].[Tenure].[All]" allUniqueName="[data].[Tenure].[All]" dimensionUniqueName="[data]" displayFolder="" count="0" memberValueDatatype="20" unbalanced="0"/>
    <cacheHierarchy uniqueName="[data].[Age_Band]" caption="Age_Band" attribute="1" defaultMemberUniqueName="[data].[Age_Band].[All]" allUniqueName="[data].[Age_Band].[All]" dimensionUniqueName="[data]" displayFolder="" count="2" memberValueDatatype="130" unbalanced="0">
      <fieldsUsage count="2">
        <fieldUsage x="-1"/>
        <fieldUsage x="0"/>
      </fieldsUsage>
    </cacheHierarchy>
    <cacheHierarchy uniqueName="[data].[Dt_Customer (Year)]" caption="Dt_Customer (Year)" attribute="1" defaultMemberUniqueName="[data].[Dt_Customer (Year)].[All]" allUniqueName="[data].[Dt_Customer (Year)].[All]" dimensionUniqueName="[data]" displayFolder="" count="0" memberValueDatatype="130" unbalanced="0"/>
    <cacheHierarchy uniqueName="[data].[Dt_Customer (Quarter)]" caption="Dt_Customer (Quarter)" attribute="1" defaultMemberUniqueName="[data].[Dt_Customer (Quarter)].[All]" allUniqueName="[data].[Dt_Customer (Quarter)].[All]" dimensionUniqueName="[data]" displayFolder="" count="0" memberValueDatatype="130" unbalanced="0"/>
    <cacheHierarchy uniqueName="[data].[Dt_Customer (Month)]" caption="Dt_Customer (Month)" attribute="1" defaultMemberUniqueName="[data].[Dt_Customer (Month)].[All]" allUniqueName="[data].[Dt_Customer (Month)].[All]" dimensionUniqueName="[data]" displayFolder="" count="0" memberValueDatatype="130" unbalanced="0"/>
    <cacheHierarchy uniqueName="[Table_data].[ID]" caption="ID" attribute="1" defaultMemberUniqueName="[Table_data].[ID].[All]" allUniqueName="[Table_data].[ID].[All]" dimensionUniqueName="[Table_data]" displayFolder="" count="0" memberValueDatatype="130" unbalanced="0"/>
    <cacheHierarchy uniqueName="[Table_data].[Age]" caption="Age" attribute="1" defaultMemberUniqueName="[Table_data].[Age].[All]" allUniqueName="[Table_data].[Age].[All]" dimensionUniqueName="[Table_data]" displayFolder="" count="0" memberValueDatatype="20" unbalanced="0"/>
    <cacheHierarchy uniqueName="[Table_data].[Education]" caption="Education" attribute="1" defaultMemberUniqueName="[Table_data].[Education].[All]" allUniqueName="[Table_data].[Education].[All]" dimensionUniqueName="[Table_data]" displayFolder="" count="0" memberValueDatatype="130" unbalanced="0"/>
    <cacheHierarchy uniqueName="[Table_data].[Marital_Status]" caption="Marital_Status" attribute="1" defaultMemberUniqueName="[Table_data].[Marital_Status].[All]" allUniqueName="[Table_data].[Marital_Status].[All]" dimensionUniqueName="[Table_data]" displayFolder="" count="0" memberValueDatatype="130" unbalanced="0"/>
    <cacheHierarchy uniqueName="[Table_data].[Income]" caption="Income" attribute="1" defaultMemberUniqueName="[Table_data].[Income].[All]" allUniqueName="[Table_data].[Income].[All]" dimensionUniqueName="[Table_data]" displayFolder="" count="0" memberValueDatatype="20" unbalanced="0"/>
    <cacheHierarchy uniqueName="[Table_data].[Children]" caption="Children" attribute="1" defaultMemberUniqueName="[Table_data].[Children].[All]" allUniqueName="[Table_data].[Children].[All]" dimensionUniqueName="[Table_data]" displayFolder="" count="0" memberValueDatatype="130" unbalanced="0"/>
    <cacheHierarchy uniqueName="[Table_data].[Dt_Customer]" caption="Dt_Customer" attribute="1" time="1" defaultMemberUniqueName="[Table_data].[Dt_Customer].[All]" allUniqueName="[Table_data].[Dt_Customer].[All]" dimensionUniqueName="[Table_data]" displayFolder="" count="0" memberValueDatatype="7" unbalanced="0"/>
    <cacheHierarchy uniqueName="[Table_data].[Recency]" caption="Recency" attribute="1" defaultMemberUniqueName="[Table_data].[Recency].[All]" allUniqueName="[Table_data].[Recency].[All]" dimensionUniqueName="[Table_data]" displayFolder="" count="0" memberValueDatatype="20" unbalanced="0"/>
    <cacheHierarchy uniqueName="[Table_data].[MntWines]" caption="MntWines" attribute="1" defaultMemberUniqueName="[Table_data].[MntWines].[All]" allUniqueName="[Table_data].[MntWines].[All]" dimensionUniqueName="[Table_data]" displayFolder="" count="0" memberValueDatatype="20" unbalanced="0"/>
    <cacheHierarchy uniqueName="[Table_data].[MntFruits]" caption="MntFruits" attribute="1" defaultMemberUniqueName="[Table_data].[MntFruits].[All]" allUniqueName="[Table_data].[MntFruits].[All]" dimensionUniqueName="[Table_data]" displayFolder="" count="0" memberValueDatatype="20" unbalanced="0"/>
    <cacheHierarchy uniqueName="[Table_data].[MntMeatProducts]" caption="MntMeatProducts" attribute="1" defaultMemberUniqueName="[Table_data].[MntMeatProducts].[All]" allUniqueName="[Table_data].[MntMeatProducts].[All]" dimensionUniqueName="[Table_data]" displayFolder="" count="0" memberValueDatatype="20" unbalanced="0"/>
    <cacheHierarchy uniqueName="[Table_data].[MntFishProducts]" caption="MntFishProducts" attribute="1" defaultMemberUniqueName="[Table_data].[MntFishProducts].[All]" allUniqueName="[Table_data].[MntFishProducts].[All]" dimensionUniqueName="[Table_data]" displayFolder="" count="0" memberValueDatatype="20" unbalanced="0"/>
    <cacheHierarchy uniqueName="[Table_data].[MntSweetProducts]" caption="MntSweetProducts" attribute="1" defaultMemberUniqueName="[Table_data].[MntSweetProducts].[All]" allUniqueName="[Table_data].[MntSweetProducts].[All]" dimensionUniqueName="[Table_data]" displayFolder="" count="0" memberValueDatatype="20" unbalanced="0"/>
    <cacheHierarchy uniqueName="[Table_data].[MntGoldProds]" caption="MntGoldProds" attribute="1" defaultMemberUniqueName="[Table_data].[MntGoldProds].[All]" allUniqueName="[Table_data].[MntGoldProds].[All]" dimensionUniqueName="[Table_data]" displayFolder="" count="0" memberValueDatatype="20" unbalanced="0"/>
    <cacheHierarchy uniqueName="[Table_data].[Grocery_Spend_Amount]" caption="Grocery_Spend_Amount" attribute="1" defaultMemberUniqueName="[Table_data].[Grocery_Spend_Amount].[All]" allUniqueName="[Table_data].[Grocery_Spend_Amount].[All]" dimensionUniqueName="[Table_data]" displayFolder="" count="0" memberValueDatatype="20" unbalanced="0"/>
    <cacheHierarchy uniqueName="[Table_data].[Total_Spend]" caption="Total_Spend" attribute="1" defaultMemberUniqueName="[Table_data].[Total_Spend].[All]" allUniqueName="[Table_data].[Total_Spend].[All]" dimensionUniqueName="[Table_data]" displayFolder="" count="0" memberValueDatatype="20" unbalanced="0"/>
    <cacheHierarchy uniqueName="[Table_data].[NumDealsPurchases]" caption="NumDealsPurchases" attribute="1" defaultMemberUniqueName="[Table_data].[NumDealsPurchases].[All]" allUniqueName="[Table_data].[NumDealsPurchases].[All]" dimensionUniqueName="[Table_data]" displayFolder="" count="0" memberValueDatatype="20" unbalanced="0"/>
    <cacheHierarchy uniqueName="[Table_data].[NumWebPurchases]" caption="NumWebPurchases" attribute="1" defaultMemberUniqueName="[Table_data].[NumWebPurchases].[All]" allUniqueName="[Table_data].[NumWebPurchases].[All]" dimensionUniqueName="[Table_data]" displayFolder="" count="0" memberValueDatatype="20" unbalanced="0"/>
    <cacheHierarchy uniqueName="[Table_data].[NumCatalogPurchases]" caption="NumCatalogPurchases" attribute="1" defaultMemberUniqueName="[Table_data].[NumCatalogPurchases].[All]" allUniqueName="[Table_data].[NumCatalogPurchases].[All]" dimensionUniqueName="[Table_data]" displayFolder="" count="0" memberValueDatatype="20" unbalanced="0"/>
    <cacheHierarchy uniqueName="[Table_data].[NumStorePurchases]" caption="NumStorePurchases" attribute="1" defaultMemberUniqueName="[Table_data].[NumStorePurchases].[All]" allUniqueName="[Table_data].[NumStorePurchases].[All]" dimensionUniqueName="[Table_data]" displayFolder="" count="0" memberValueDatatype="20" unbalanced="0"/>
    <cacheHierarchy uniqueName="[Table_data].[Frequency]" caption="Frequency" attribute="1" defaultMemberUniqueName="[Table_data].[Frequency].[All]" allUniqueName="[Table_data].[Frequency].[All]" dimensionUniqueName="[Table_data]" displayFolder="" count="0" memberValueDatatype="20" unbalanced="0"/>
    <cacheHierarchy uniqueName="[Table_data].[NumWebVisitsMonth]" caption="NumWebVisitsMonth" attribute="1" defaultMemberUniqueName="[Table_data].[NumWebVisitsMonth].[All]" allUniqueName="[Table_data].[NumWebVisitsMonth].[All]" dimensionUniqueName="[Table_data]" displayFolder="" count="0" memberValueDatatype="20" unbalanced="0"/>
    <cacheHierarchy uniqueName="[Table_data].[Complain]" caption="Complain" attribute="1" defaultMemberUniqueName="[Table_data].[Complain].[All]" allUniqueName="[Table_data].[Complain].[All]" dimensionUniqueName="[Table_data]" displayFolder="" count="0" memberValueDatatype="20" unbalanced="0"/>
    <cacheHierarchy uniqueName="[Table_data].[Cmp1]" caption="Cmp1" attribute="1" defaultMemberUniqueName="[Table_data].[Cmp1].[All]" allUniqueName="[Table_data].[Cmp1].[All]" dimensionUniqueName="[Table_data]" displayFolder="" count="0" memberValueDatatype="20" unbalanced="0"/>
    <cacheHierarchy uniqueName="[Table_data].[Cmp2]" caption="Cmp2" attribute="1" defaultMemberUniqueName="[Table_data].[Cmp2].[All]" allUniqueName="[Table_data].[Cmp2].[All]" dimensionUniqueName="[Table_data]" displayFolder="" count="0" memberValueDatatype="20" unbalanced="0"/>
    <cacheHierarchy uniqueName="[Table_data].[Cmp3]" caption="Cmp3" attribute="1" defaultMemberUniqueName="[Table_data].[Cmp3].[All]" allUniqueName="[Table_data].[Cmp3].[All]" dimensionUniqueName="[Table_data]" displayFolder="" count="0" memberValueDatatype="20" unbalanced="0"/>
    <cacheHierarchy uniqueName="[Table_data].[Cmp4]" caption="Cmp4" attribute="1" defaultMemberUniqueName="[Table_data].[Cmp4].[All]" allUniqueName="[Table_data].[Cmp4].[All]" dimensionUniqueName="[Table_data]" displayFolder="" count="0" memberValueDatatype="20" unbalanced="0"/>
    <cacheHierarchy uniqueName="[Table_data].[Cmp5]" caption="Cmp5" attribute="1" defaultMemberUniqueName="[Table_data].[Cmp5].[All]" allUniqueName="[Table_data].[Cmp5].[All]" dimensionUniqueName="[Table_data]" displayFolder="" count="0" memberValueDatatype="20" unbalanced="0"/>
    <cacheHierarchy uniqueName="[Table_data].[Accepted_Cmp]" caption="Accepted_Cmp" attribute="1" defaultMemberUniqueName="[Table_data].[Accepted_Cmp].[All]" allUniqueName="[Table_data].[Accepted_Cmp].[All]" dimensionUniqueName="[Table_data]" displayFolder="" count="0" memberValueDatatype="130" unbalanced="0"/>
    <cacheHierarchy uniqueName="[Table_data].[Response]" caption="Response" attribute="1" defaultMemberUniqueName="[Table_data].[Response].[All]" allUniqueName="[Table_data].[Response].[All]" dimensionUniqueName="[Table_data]" displayFolder="" count="0" memberValueDatatype="130" unbalanced="0"/>
    <cacheHierarchy uniqueName="[Table_data].[Tenure]" caption="Tenure" attribute="1" defaultMemberUniqueName="[Table_data].[Tenure].[All]" allUniqueName="[Table_data].[Tenure].[All]" dimensionUniqueName="[Table_data]" displayFolder="" count="0" memberValueDatatype="20" unbalanced="0"/>
    <cacheHierarchy uniqueName="[Table_data].[Dt_Customer (Year)]" caption="Dt_Customer (Year)" attribute="1" defaultMemberUniqueName="[Table_data].[Dt_Customer (Year)].[All]" allUniqueName="[Table_data].[Dt_Customer (Year)].[All]" dimensionUniqueName="[Table_data]" displayFolder="" count="0" memberValueDatatype="130" unbalanced="0"/>
    <cacheHierarchy uniqueName="[Table_data].[Dt_Customer (Quarter)]" caption="Dt_Customer (Quarter)" attribute="1" defaultMemberUniqueName="[Table_data].[Dt_Customer (Quarter)].[All]" allUniqueName="[Table_data].[Dt_Customer (Quarter)].[All]" dimensionUniqueName="[Table_data]" displayFolder="" count="0" memberValueDatatype="130" unbalanced="0"/>
    <cacheHierarchy uniqueName="[Table_data].[Dt_Customer (Month Index)]" caption="Dt_Customer (Month Index)" attribute="1" defaultMemberUniqueName="[Table_data].[Dt_Customer (Month Index)].[All]" allUniqueName="[Table_data].[Dt_Customer (Month Index)].[All]" dimensionUniqueName="[Table_data]" displayFolder="" count="0" memberValueDatatype="20" unbalanced="0"/>
    <cacheHierarchy uniqueName="[Table_data].[Dt_Customer (Month)]" caption="Dt_Customer (Month)" attribute="1" defaultMemberUniqueName="[Table_data].[Dt_Customer (Month)].[All]" allUniqueName="[Table_data].[Dt_Customer (Month)].[All]" dimensionUniqueName="[Table_data]" displayFolder="" count="0" memberValueDatatype="130" unbalanced="0"/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MntWines]" caption="MntWines" attribute="1" defaultMemberUniqueName="[Table1].[MntWines].[All]" allUniqueName="[Table1].[MntWines].[All]" dimensionUniqueName="[Table1]" displayFolder="" count="0" memberValueDatatype="20" unbalanced="0"/>
    <cacheHierarchy uniqueName="[Table1].[MntFruits]" caption="MntFruits" attribute="1" defaultMemberUniqueName="[Table1].[MntFruits].[All]" allUniqueName="[Table1].[MntFruits].[All]" dimensionUniqueName="[Table1]" displayFolder="" count="0" memberValueDatatype="20" unbalanced="0"/>
    <cacheHierarchy uniqueName="[Table1].[MntMeatProducts]" caption="MntMeatProducts" attribute="1" defaultMemberUniqueName="[Table1].[MntMeatProducts].[All]" allUniqueName="[Table1].[MntMeatProducts].[All]" dimensionUniqueName="[Table1]" displayFolder="" count="0" memberValueDatatype="20" unbalanced="0"/>
    <cacheHierarchy uniqueName="[Table1].[MntFishProducts]" caption="MntFishProducts" attribute="1" defaultMemberUniqueName="[Table1].[MntFishProducts].[All]" allUniqueName="[Table1].[MntFishProducts].[All]" dimensionUniqueName="[Table1]" displayFolder="" count="0" memberValueDatatype="20" unbalanced="0"/>
    <cacheHierarchy uniqueName="[Table1].[MntSweetProducts]" caption="MntSweetProducts" attribute="1" defaultMemberUniqueName="[Table1].[MntSweetProducts].[All]" allUniqueName="[Table1].[MntSweetProducts].[All]" dimensionUniqueName="[Table1]" displayFolder="" count="0" memberValueDatatype="20" unbalanced="0"/>
    <cacheHierarchy uniqueName="[Table1].[MntGoldProds]" caption="MntGoldProds" attribute="1" defaultMemberUniqueName="[Table1].[MntGoldProds].[All]" allUniqueName="[Table1].[MntGoldProds].[All]" dimensionUniqueName="[Table1]" displayFolder="" count="0" memberValueDatatype="20" unbalanced="0"/>
    <cacheHierarchy uniqueName="[Table1].[NumDealsPurchases]" caption="NumDealsPurchases" attribute="1" defaultMemberUniqueName="[Table1].[NumDealsPurchases].[All]" allUniqueName="[Table1].[NumDealsPurchases].[All]" dimensionUniqueName="[Table1]" displayFolder="" count="0" memberValueDatatype="20" unbalanced="0"/>
    <cacheHierarchy uniqueName="[Table1].[NumWebPurchases]" caption="NumWebPurchases" attribute="1" defaultMemberUniqueName="[Table1].[NumWebPurchases].[All]" allUniqueName="[Table1].[NumWebPurchases].[All]" dimensionUniqueName="[Table1]" displayFolder="" count="0" memberValueDatatype="20" unbalanced="0"/>
    <cacheHierarchy uniqueName="[Table1].[NumCatalogPurchases]" caption="NumCatalogPurchases" attribute="1" defaultMemberUniqueName="[Table1].[NumCatalogPurchases].[All]" allUniqueName="[Table1].[NumCatalogPurchases].[All]" dimensionUniqueName="[Table1]" displayFolder="" count="0" memberValueDatatype="20" unbalanced="0"/>
    <cacheHierarchy uniqueName="[Table1].[NumStorePurchases]" caption="NumStorePurchases" attribute="1" defaultMemberUniqueName="[Table1].[NumStorePurchases].[All]" allUniqueName="[Table1].[NumStorePurchases].[All]" dimensionUniqueName="[Table1]" displayFolder="" count="0" memberValueDatatype="20" unbalanced="0"/>
    <cacheHierarchy uniqueName="[Table1].[NumWebVisitsMonth]" caption="NumWebVisitsMonth" attribute="1" defaultMemberUniqueName="[Table1].[NumWebVisitsMonth].[All]" allUniqueName="[Table1].[NumWebVisits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Z_CostContact]" caption="Z_CostContact" attribute="1" defaultMemberUniqueName="[Table1].[Z_CostContact].[All]" allUniqueName="[Table1].[Z_CostContact].[All]" dimensionUniqueName="[Table1]" displayFolder="" count="0" memberValueDatatype="20" unbalanced="0"/>
    <cacheHierarchy uniqueName="[Table1].[Z_Revenue]" caption="Z_Revenue" attribute="1" defaultMemberUniqueName="[Table1].[Z_Revenue].[All]" allUniqueName="[Table1].[Z_Revenue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data].[Dt_Customer (Month Index)]" caption="Dt_Customer (Month Index)" attribute="1" defaultMemberUniqueName="[data].[Dt_Customer (Month Index)].[All]" allUniqueName="[data].[Dt_Customer (Month Index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XL_Count Table1]" caption="__XL_Count Table1" measure="1" displayFolder="" measureGroup="Table1" count="0" hidden="1"/>
    <cacheHierarchy uniqueName="[Measures].[__XL_Count Table_data]" caption="__XL_Count Table_data" measure="1" displayFolder="" measureGroup="Table_data" count="0" hidden="1"/>
    <cacheHierarchy uniqueName="[Measures].[__No measures defined]" caption="__No measures defined" measure="1" displayFolder="" count="0" hidden="1"/>
    <cacheHierarchy uniqueName="[Measures].[Count of Total_Spend]" caption="Count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ildren]" caption="Count of Children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_Birth]" caption="Sum of Year_Birth" measure="1" displayFolder="" measureGroup="Table1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Income]" caption="Average of Income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D]" caption="Count of ID" measure="1" displayFolder="" measureGroup="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otal_Spend]" caption="Sum of Total_Spend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requency]" caption="Sum of Frequency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cency]" caption="Sum of Recenc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_Spend]" caption="Average of Total_Spend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Frequency]" caption="Count of Frequency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ge 2]" caption="Sum of Age 2" measure="1" displayFolder="" measureGroup="Table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4">
    <dimension name="data" uniqueName="[data]" caption="data"/>
    <dimension measure="1" name="Measures" uniqueName="[Measures]" caption="Measures"/>
    <dimension name="Table_data" uniqueName="[Table_data]" caption="Table_data"/>
    <dimension name="Table1" uniqueName="[Table1]" caption="Table1"/>
  </dimensions>
  <measureGroups count="3">
    <measureGroup name="data" caption="data"/>
    <measureGroup name="Table_data" caption="Table_data"/>
    <measureGroup name="Table1" caption="Table1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64A63-975E-441A-8A9F-58E3F635BC9B}" name="PivotTable1" cacheId="25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Year">
  <location ref="A3:D4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_Customer" fld="1" subtotal="count" baseField="0" baseItem="0"/>
    <dataField name="Average_Income" fld="0" subtotal="average" baseField="0" baseItem="0"/>
    <dataField name="Total_Spend" fld="3" baseField="0" baseItem="2" numFmtId="164"/>
    <dataField name="Total orders" fld="2" baseField="0" baseItem="3"/>
  </dataFields>
  <formats count="2">
    <format dxfId="1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Income"/>
    <pivotHierarchy dragToData="1"/>
    <pivotHierarchy dragToData="1"/>
    <pivotHierarchy dragToData="1" caption="Average_Income"/>
    <pivotHierarchy dragToData="1" caption="Total_Customer"/>
    <pivotHierarchy dragToData="1" caption="Total_Spend"/>
    <pivotHierarchy dragToData="1" caption="Total orders"/>
    <pivotHierarchy dragToData="1"/>
    <pivotHierarchy dragToData="1"/>
    <pivotHierarchy dragToData="1" caption="Count of Frequency"/>
    <pivotHierarchy dragToData="1"/>
    <pivotHierarchy dragToData="1"/>
  </pivotHierarchies>
  <pivotTableStyleInfo name="PivotStyleMedium5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6F646-343E-4F88-BFEB-81D80297C510}" name="PivotTable3" cacheId="3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2">
  <location ref="A24:E30" firstHeaderRow="0" firstDataRow="1" firstDataCol="1"/>
  <pivotFields count="5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Income" fld="1" subtotal="average" baseField="0" baseItem="0" numFmtId="164"/>
    <dataField name="Total_Spend" fld="2" baseField="0" baseItem="0"/>
    <dataField name="Total_Frequency" fld="3" baseField="0" baseItem="0"/>
    <dataField name="Count " fld="4" subtotal="count" baseField="0" baseItem="0"/>
  </dataFields>
  <formats count="2">
    <format dxfId="6">
      <pivotArea dataOnly="0" labelOnly="1" grandRow="1" outline="0" fieldPosition="0"/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Income"/>
    <pivotHierarchy dragToData="1" caption="Count "/>
    <pivotHierarchy dragToData="1" caption="Total_Spend"/>
    <pivotHierarchy dragToData="1" caption="Total_Frequency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abl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3E4EB-6979-408E-850E-7689591C625C}" name="PivotTable2" cacheId="3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4:E19" firstHeaderRow="0" firstDataRow="1" firstDataCol="1"/>
  <pivotFields count="5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Income" fld="2" subtotal="average" baseField="0" baseItem="0" numFmtId="164"/>
    <dataField name="Total_Spend" fld="3" baseField="0" baseItem="0"/>
    <dataField name="Total Frequency" fld="1" baseField="0" baseItem="0"/>
    <dataField name="Count " fld="4" subtotal="count" baseField="0" baseItem="0"/>
  </dataFields>
  <formats count="1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Income"/>
    <pivotHierarchy dragToData="1" caption="Count "/>
    <pivotHierarchy dragToData="1" caption="Total_Spend"/>
    <pivotHierarchy dragToData="1" caption="Total Frequency"/>
    <pivotHierarchy dragToData="1"/>
    <pivotHierarchy dragToData="1" caption="Average of Total_Spen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FEE64-2B88-4EBC-8E15-649DF92DDCF8}" name="PivotTable1" cacheId="30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>
  <location ref="A5:E9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Income" fld="1" subtotal="average" baseField="0" baseItem="0" numFmtId="164"/>
    <dataField name="Total_Spend" fld="2" baseField="0" baseItem="0"/>
    <dataField name="Total Frequency" fld="3" baseField="0" baseItem="0"/>
    <dataField name="Count " fld="4" subtotal="count" baseField="0" baseItem="0"/>
  </dataFields>
  <formats count="2">
    <format dxfId="53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Income"/>
    <pivotHierarchy dragToData="1" caption="Count "/>
    <pivotHierarchy dragToData="1" caption="Total_Spend"/>
    <pivotHierarchy dragToData="1" caption="Total Frequency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E7E15-74A6-44B3-9B91-4DE6532A65E7}" name="PivotTable5" cacheId="2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8:O14" firstHeaderRow="1" firstDataRow="1" firstDataCol="1"/>
  <pivotFields count="2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/>
    </i>
    <i>
      <x v="2"/>
    </i>
    <i>
      <x v="3"/>
    </i>
    <i>
      <x v="1"/>
    </i>
    <i t="grand">
      <x/>
    </i>
  </rowItems>
  <colItems count="1">
    <i/>
  </colItems>
  <dataFields count="1">
    <dataField name="Customer Count 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ustomer Count 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28D64-7CD1-4A21-AF56-FD67F2AEAC68}" name="PivotTable4" cacheId="2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8:H13" firstHeaderRow="1" firstDataRow="1" firstDataCol="1"/>
  <pivotFields count="2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Customer Count " fld="1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ustomer Count 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B83082A-0F1C-4012-BC40-66EEE235EB8F}" autoFormatId="16" applyNumberFormats="0" applyBorderFormats="0" applyFontFormats="0" applyPatternFormats="0" applyAlignmentFormats="0" applyWidthHeightFormats="0">
  <queryTableRefresh nextId="58">
    <queryTableFields count="36">
      <queryTableField id="1" name="ID" tableColumnId="1"/>
      <queryTableField id="2" name="Age" tableColumnId="2"/>
      <queryTableField id="3" name="Education" tableColumnId="3"/>
      <queryTableField id="4" name="Marital_Status" tableColumnId="4"/>
      <queryTableField id="5" name="Income" tableColumnId="5"/>
      <queryTableField id="6" name="Children" tableColumnId="6"/>
      <queryTableField id="7" name="Dt_Customer" tableColumnId="7"/>
      <queryTableField id="8" name="Recency" tableColumnId="8"/>
      <queryTableField id="9" name="MntWines" tableColumnId="9"/>
      <queryTableField id="10" name="MntFruits" tableColumnId="10"/>
      <queryTableField id="11" name="MntMeatProducts" tableColumnId="11"/>
      <queryTableField id="12" name="MntFishProducts" tableColumnId="12"/>
      <queryTableField id="13" name="MntSweetProducts" tableColumnId="13"/>
      <queryTableField id="14" name="MntGoldProds" tableColumnId="14"/>
      <queryTableField id="15" name="Grocery_Spend_Amount" tableColumnId="15"/>
      <queryTableField id="16" name="Total_Spend" tableColumnId="16"/>
      <queryTableField id="17" name="NumDealsPurchases" tableColumnId="17"/>
      <queryTableField id="18" name="NumWebPurchases" tableColumnId="18"/>
      <queryTableField id="19" name="NumCatalogPurchases" tableColumnId="19"/>
      <queryTableField id="20" name="NumStorePurchases" tableColumnId="20"/>
      <queryTableField id="47" name="Frequency" tableColumnId="34"/>
      <queryTableField id="21" name="NumWebVisitsMonth" tableColumnId="21"/>
      <queryTableField id="22" name="Complain" tableColumnId="22"/>
      <queryTableField id="23" name="Cmp1" tableColumnId="23"/>
      <queryTableField id="24" name="Cmp2" tableColumnId="24"/>
      <queryTableField id="25" name="Cmp3" tableColumnId="25"/>
      <queryTableField id="26" name="Cmp4" tableColumnId="26"/>
      <queryTableField id="27" name="Cmp5" tableColumnId="27"/>
      <queryTableField id="51" name="Accepted_Cmp" tableColumnId="33"/>
      <queryTableField id="28" name="Response" tableColumnId="28"/>
      <queryTableField id="48" name="Tenure" tableColumnId="35"/>
      <queryTableField id="56" name="Age_Band" tableColumnId="36"/>
      <queryTableField id="41" name="Dt_Customer (Year)" tableColumnId="29"/>
      <queryTableField id="53" name="Dt_Customer (Quarter)" tableColumnId="30"/>
      <queryTableField id="54" name="Dt_Customer (Month Index)" tableColumnId="31"/>
      <queryTableField id="55" name="Dt_Customer (Month)" tableColumnId="32"/>
    </queryTableFields>
    <queryTableDeletedFields count="3">
      <deletedField name="Dt_Customer (Quarter)"/>
      <deletedField name="Dt_Customer (Month Index)"/>
      <deletedField name="Dt_Customer (Month)"/>
    </queryTableDeletedFields>
  </queryTableRefresh>
  <extLst>
    <ext xmlns:x15="http://schemas.microsoft.com/office/spreadsheetml/2010/11/main" uri="{883FBD77-0823-4a55-B5E3-86C4891E6966}">
      <x15:queryTable sourceDataName="Query - data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7A8AFB-80D7-46E6-9D56-B10DB812063D}" name="Table1" displayName="Table1" ref="A1:AC2241" totalsRowShown="0" headerRowDxfId="152" headerRowBorderDxfId="151" tableBorderDxfId="150">
  <autoFilter ref="A1:AC2241" xr:uid="{2C7A8AFB-80D7-46E6-9D56-B10DB812063D}"/>
  <tableColumns count="29">
    <tableColumn id="1" xr3:uid="{094D84D1-DC4C-4C12-9090-342E29E95F4D}" name="ID" dataDxfId="149"/>
    <tableColumn id="2" xr3:uid="{EBE347DB-EE28-44C2-A8A6-F1837D422665}" name="Year_Birth"/>
    <tableColumn id="3" xr3:uid="{0EB63661-3CF1-4BC1-8BBC-FE46DFB6B47D}" name="Education"/>
    <tableColumn id="4" xr3:uid="{54696887-F3EA-4F5F-AAB6-D8BD5452254B}" name="Marital_Status"/>
    <tableColumn id="5" xr3:uid="{D05B5C77-A930-4C85-B334-C77892851DCF}" name="Income"/>
    <tableColumn id="6" xr3:uid="{1C580056-AB44-4ED7-AAF6-B6242C402582}" name="Kidhome"/>
    <tableColumn id="7" xr3:uid="{4602AE4F-00AC-4290-AF27-63FEF9059B27}" name="Teenhome"/>
    <tableColumn id="8" xr3:uid="{E10412CA-7006-4D7A-8FA1-5D69A1AABF08}" name="Dt_Customer"/>
    <tableColumn id="9" xr3:uid="{95112B97-5484-444B-99D7-50C0F97EF62C}" name="Recency"/>
    <tableColumn id="10" xr3:uid="{3169C722-FAF9-4524-857F-A90885BB43A5}" name="MntWines"/>
    <tableColumn id="11" xr3:uid="{09F77F37-40E0-418F-89CB-85D523B158FB}" name="MntFruits"/>
    <tableColumn id="12" xr3:uid="{177F9343-EBBE-4AD6-8BF1-0B46FC146DE6}" name="MntMeatProducts"/>
    <tableColumn id="13" xr3:uid="{D4AE528D-2DD2-4995-A508-E67071B811B0}" name="MntFishProducts"/>
    <tableColumn id="14" xr3:uid="{E4B79C80-882D-4FD9-B0C9-25861F15CB0F}" name="MntSweetProducts"/>
    <tableColumn id="15" xr3:uid="{631C636F-ADD4-48A7-A205-4D8352F34D0E}" name="MntGoldProds"/>
    <tableColumn id="16" xr3:uid="{0E442ADF-8075-4AF7-ACA0-F679A3892C16}" name="NumDealsPurchases"/>
    <tableColumn id="17" xr3:uid="{471EEEA5-0582-4D70-B97D-A2C02C342F2F}" name="NumWebPurchases"/>
    <tableColumn id="18" xr3:uid="{2C244ABE-EE38-4D3A-AC03-5FDF4EC4BBA4}" name="NumCatalogPurchases"/>
    <tableColumn id="19" xr3:uid="{8C4D7BA3-18B8-4BDB-AA92-54AB2D00EE4D}" name="NumStorePurchases"/>
    <tableColumn id="20" xr3:uid="{624CA466-5AEC-45BA-B664-CBC8FCDB29B2}" name="NumWebVisitsMonth"/>
    <tableColumn id="21" xr3:uid="{86148772-AD67-4C98-AB11-03F6AA007ED1}" name="AcceptedCmp3"/>
    <tableColumn id="22" xr3:uid="{CFBBCBA4-32FB-4550-B590-B179E85C8A1F}" name="AcceptedCmp4"/>
    <tableColumn id="23" xr3:uid="{72FDADD7-CD0E-46EA-9AF3-C3CFA9B8FD26}" name="AcceptedCmp5"/>
    <tableColumn id="24" xr3:uid="{5E2B14B7-5DF6-479D-848D-03B05D8BCC92}" name="AcceptedCmp1"/>
    <tableColumn id="25" xr3:uid="{BE37E0F1-E4FB-4172-84DE-CCE95B37D87B}" name="AcceptedCmp2"/>
    <tableColumn id="26" xr3:uid="{946C86CC-503D-4EE4-A0B7-424313E7FB59}" name="Complain"/>
    <tableColumn id="27" xr3:uid="{A6BF15A6-8955-4794-BDEF-00123E7B5D0B}" name="Z_CostContact"/>
    <tableColumn id="28" xr3:uid="{CF98E332-21C4-4419-86B9-BA954D875F87}" name="Z_Revenue"/>
    <tableColumn id="29" xr3:uid="{AF59A7CA-E64A-4795-BE8A-A732FE8712D3}" name="Respons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EE1AC9-FEC5-4CFC-B29C-85BFF462862F}" name="Table_data" displayName="Table_data" ref="A1:AJ2238" tableType="queryTable" totalsRowShown="0">
  <autoFilter ref="A1:AJ2238" xr:uid="{CCEE1AC9-FEC5-4CFC-B29C-85BFF462862F}"/>
  <sortState xmlns:xlrd2="http://schemas.microsoft.com/office/spreadsheetml/2017/richdata2" ref="A2:AJ2238">
    <sortCondition ref="A1:A2238"/>
  </sortState>
  <tableColumns count="36">
    <tableColumn id="1" xr3:uid="{0FFDCD05-4204-48A3-8901-9510C2C34DB3}" uniqueName="1" name="ID" queryTableFieldId="1"/>
    <tableColumn id="2" xr3:uid="{AFB22BC1-3443-4D13-A806-3D7B43E771B0}" uniqueName="2" name="Age" queryTableFieldId="2" dataDxfId="67"/>
    <tableColumn id="3" xr3:uid="{87E99FC7-984D-43E4-ABB4-F03659DBB25B}" uniqueName="3" name="Education" queryTableFieldId="3" dataDxfId="108"/>
    <tableColumn id="4" xr3:uid="{8ACC3433-EE30-46A7-B6EA-000BE400DE2C}" uniqueName="4" name="Marital_Status" queryTableFieldId="4" dataDxfId="66"/>
    <tableColumn id="5" xr3:uid="{E4BB6949-630C-46A9-8407-17302D4F7E93}" uniqueName="5" name="Income" queryTableFieldId="5"/>
    <tableColumn id="6" xr3:uid="{51E6B04F-DB63-4112-8D4A-03F00266BAD2}" uniqueName="6" name="Children" queryTableFieldId="6" dataDxfId="65"/>
    <tableColumn id="7" xr3:uid="{557A5528-C49E-423A-9BF8-5F92701E936F}" uniqueName="7" name="Dt_Customer" queryTableFieldId="7" dataDxfId="64"/>
    <tableColumn id="8" xr3:uid="{B58601F5-AE35-487F-944F-EF8BEF3F9293}" uniqueName="8" name="Recency" queryTableFieldId="8"/>
    <tableColumn id="9" xr3:uid="{7D498F75-1B94-45C0-B532-9E246A699A99}" uniqueName="9" name="MntWines" queryTableFieldId="9"/>
    <tableColumn id="10" xr3:uid="{435601F8-8930-4341-ACB7-CED231D50149}" uniqueName="10" name="MntFruits" queryTableFieldId="10"/>
    <tableColumn id="11" xr3:uid="{76F198FD-9DE7-4F9E-A7BA-458C4A259041}" uniqueName="11" name="MntMeatProducts" queryTableFieldId="11"/>
    <tableColumn id="12" xr3:uid="{1B18CC91-2803-4248-A519-5CE66B9CEB74}" uniqueName="12" name="MntFishProducts" queryTableFieldId="12"/>
    <tableColumn id="13" xr3:uid="{3BE838A7-4BDA-4573-9A1F-46B893DB2EDD}" uniqueName="13" name="MntSweetProducts" queryTableFieldId="13"/>
    <tableColumn id="14" xr3:uid="{A571FB3A-474D-4A92-87AC-9489DC93A9CE}" uniqueName="14" name="MntGoldProds" queryTableFieldId="14"/>
    <tableColumn id="15" xr3:uid="{3737E38D-343E-4AFA-9989-F028080D9C22}" uniqueName="15" name="Grocery_Spend_Amount" queryTableFieldId="15" dataDxfId="148"/>
    <tableColumn id="16" xr3:uid="{A1C607E2-2A4D-4F4D-98C7-C3CCE9145A52}" uniqueName="16" name="Total_Spend" queryTableFieldId="16" dataDxfId="147"/>
    <tableColumn id="17" xr3:uid="{407DB693-02B6-46BB-897E-BAEB11B6D1BA}" uniqueName="17" name="NumDealsPurchases" queryTableFieldId="17" dataDxfId="146"/>
    <tableColumn id="18" xr3:uid="{9CAE0EF5-9AB6-4F8A-A1AA-026C4FCF8FCC}" uniqueName="18" name="NumWebPurchases" queryTableFieldId="18" dataDxfId="145"/>
    <tableColumn id="19" xr3:uid="{3B6E478F-3918-4462-9A70-ADEEC2450241}" uniqueName="19" name="NumCatalogPurchases" queryTableFieldId="19" dataDxfId="144"/>
    <tableColumn id="20" xr3:uid="{125563A6-A99F-4DBA-8AEA-7C56CD6941EC}" uniqueName="20" name="NumStorePurchases" queryTableFieldId="20" dataDxfId="143"/>
    <tableColumn id="34" xr3:uid="{6F124A58-28A8-404B-82B3-6F410D490E56}" uniqueName="34" name="Frequency" queryTableFieldId="47" dataDxfId="142"/>
    <tableColumn id="21" xr3:uid="{BFF013E7-A9A7-4FE3-92CF-AA03656906A6}" uniqueName="21" name="NumWebVisitsMonth" queryTableFieldId="21" dataDxfId="141"/>
    <tableColumn id="22" xr3:uid="{00F09F26-4FDB-43E3-929A-1419133F0698}" uniqueName="22" name="Complain" queryTableFieldId="22" dataDxfId="140"/>
    <tableColumn id="23" xr3:uid="{79E93FDB-4830-4082-AF96-7DA3EAD2A533}" uniqueName="23" name="Cmp1" queryTableFieldId="23" dataDxfId="139"/>
    <tableColumn id="24" xr3:uid="{5FF79B39-7EB4-4448-B936-2F44F624C001}" uniqueName="24" name="Cmp2" queryTableFieldId="24" dataDxfId="138"/>
    <tableColumn id="25" xr3:uid="{0E96DE11-02BB-4685-AECC-3EECBF8F4C39}" uniqueName="25" name="Cmp3" queryTableFieldId="25" dataDxfId="137"/>
    <tableColumn id="26" xr3:uid="{E64C71A3-92EC-450B-A5E2-24000C462D96}" uniqueName="26" name="Cmp4" queryTableFieldId="26" dataDxfId="136"/>
    <tableColumn id="27" xr3:uid="{30F768AE-B4D9-456E-BB41-6D05978C827A}" uniqueName="27" name="Cmp5" queryTableFieldId="27" dataDxfId="135"/>
    <tableColumn id="33" xr3:uid="{4377B740-DDD1-4EA4-BE2B-9AB1A29F7A41}" uniqueName="33" name="Accepted_Cmp" queryTableFieldId="51"/>
    <tableColumn id="28" xr3:uid="{46F2B4F7-41C1-4399-AD3F-259EFE72E4F9}" uniqueName="28" name="Response" queryTableFieldId="28" dataDxfId="134"/>
    <tableColumn id="35" xr3:uid="{A1717D83-2474-4EFF-9C8E-BB358AF88337}" uniqueName="35" name="Tenure" queryTableFieldId="48"/>
    <tableColumn id="36" xr3:uid="{006EEF13-2829-4AAA-9300-77414BF15205}" uniqueName="36" name="Age_Band" queryTableFieldId="56"/>
    <tableColumn id="29" xr3:uid="{0CC2EAA3-E9D8-40B4-B3EB-5152EE157CAC}" uniqueName="29" name="Dt_Customer (Year)" queryTableFieldId="41"/>
    <tableColumn id="30" xr3:uid="{7A4B2FF8-B9B4-4462-A8CF-9343298912EF}" uniqueName="30" name="Dt_Customer (Quarter)" queryTableFieldId="53"/>
    <tableColumn id="31" xr3:uid="{B5A1B806-0D68-4380-B2EB-4DD656BB00F4}" uniqueName="31" name="Dt_Customer (Month Index)" queryTableFieldId="54"/>
    <tableColumn id="32" xr3:uid="{3B04DD87-B53C-4B95-9629-247A0995F43A}" uniqueName="32" name="Dt_Customer (Month)" queryTableFieldId="55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FE7657-A63A-45B0-8488-48C42C02CB1F}" name="Table5" displayName="Table5" ref="A1:H2241" totalsRowShown="0" headerRowDxfId="131" dataDxfId="129" headerRowBorderDxfId="130">
  <autoFilter ref="A1:H2241" xr:uid="{E6FE7657-A63A-45B0-8488-48C42C02CB1F}"/>
  <sortState xmlns:xlrd2="http://schemas.microsoft.com/office/spreadsheetml/2017/richdata2" ref="B2:H2241">
    <sortCondition descending="1" ref="D1:D2241"/>
  </sortState>
  <tableColumns count="8">
    <tableColumn id="8" xr3:uid="{D010C509-0002-49CC-8235-A737F82E55BB}" name="ID" dataDxfId="128"/>
    <tableColumn id="1" xr3:uid="{E53EAC62-E801-4376-A009-0231407C4161}" name="Recency" dataDxfId="127"/>
    <tableColumn id="2" xr3:uid="{D8DF469E-5ACC-429B-8937-7E955919354A}" name="Total_Spend" dataDxfId="126"/>
    <tableColumn id="3" xr3:uid="{4FA5775D-FE57-4709-887C-D417C30FD934}" name="Frequency" dataDxfId="125"/>
    <tableColumn id="6" xr3:uid="{ADC3732B-DDA9-445E-A536-C0A9F123A300}" name="Response" dataDxfId="124"/>
    <tableColumn id="4" xr3:uid="{D698899E-48D5-4771-A26F-37D15C8B4D88}" name="R" dataDxfId="123">
      <calculatedColumnFormula>IF(Table5[[#This Row],[Recency]]&lt;=$L$19,5,IF(Table5[[#This Row],[Recency]]&lt;=$L$11,4,IF(Table5[[#This Row],[Recency]]&lt;=$L$12,3,IF(Table5[[#This Row],[Recency]]&lt;=$L$13,2,1))))</calculatedColumnFormula>
    </tableColumn>
    <tableColumn id="7" xr3:uid="{8590172C-D5C9-4608-A360-96E174C395D7}" name="F" dataDxfId="122">
      <calculatedColumnFormula>IF(Table5[[#This Row],[Frequency]]&lt;=$M$11,1,IF(Table5[[#This Row],[Frequency]]&lt;=$M$12,2,IF(Table5[[#This Row],[Frequency]]&lt;=$M$13,3,IF(Table5[[#This Row],[Frequency]]&lt;$M$17,4,5))))</calculatedColumnFormula>
    </tableColumn>
    <tableColumn id="5" xr3:uid="{1FBB349F-CC8F-4B8C-8D54-5613135B17EB}" name="M" dataDxfId="121">
      <calculatedColumnFormula>IF(Table5[[#This Row],[Total_Spend]]&lt;=$N$11,1,IF(Table5[[#This Row],[Total_Spend]]&lt;=$N$12,2,IF(Table5[[#This Row],[Total_Spend]]&lt;=$N$13,3,IF(Table5[[#This Row],[Total_Spend]]&lt;$N$17,4,5))))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2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241"/>
  <sheetViews>
    <sheetView zoomScale="94" zoomScaleNormal="94" workbookViewId="0">
      <pane ySplit="1" topLeftCell="A2" activePane="bottomLeft" state="frozen"/>
      <selection pane="bottomLeft" activeCell="J14" sqref="J14"/>
    </sheetView>
  </sheetViews>
  <sheetFormatPr defaultRowHeight="14.4" x14ac:dyDescent="0.3"/>
  <cols>
    <col min="1" max="1" width="7.6640625" bestFit="1" customWidth="1"/>
    <col min="2" max="2" width="12.21875" customWidth="1"/>
    <col min="3" max="3" width="11.44140625" customWidth="1"/>
    <col min="4" max="4" width="15.5546875" customWidth="1"/>
    <col min="5" max="5" width="9.33203125" customWidth="1"/>
    <col min="6" max="6" width="10.77734375" customWidth="1"/>
    <col min="7" max="7" width="12.33203125" customWidth="1"/>
    <col min="8" max="8" width="14.5546875" customWidth="1"/>
    <col min="9" max="9" width="10" customWidth="1"/>
    <col min="10" max="10" width="12.109375" customWidth="1"/>
    <col min="11" max="11" width="11.5546875" customWidth="1"/>
    <col min="12" max="12" width="18.88671875" customWidth="1"/>
    <col min="13" max="13" width="17.6640625" customWidth="1"/>
    <col min="14" max="14" width="19.88671875" customWidth="1"/>
    <col min="15" max="15" width="15.5546875" customWidth="1"/>
    <col min="16" max="16" width="20.44140625" customWidth="1"/>
    <col min="17" max="17" width="22.21875" bestFit="1" customWidth="1"/>
    <col min="18" max="18" width="24.5546875" bestFit="1" customWidth="1"/>
    <col min="19" max="19" width="20.6640625" customWidth="1"/>
    <col min="20" max="20" width="24.109375" bestFit="1" customWidth="1"/>
    <col min="21" max="22" width="18.44140625" bestFit="1" customWidth="1"/>
    <col min="23" max="25" width="16.21875" customWidth="1"/>
    <col min="26" max="26" width="11.109375" customWidth="1"/>
    <col min="27" max="27" width="15.44140625" customWidth="1"/>
    <col min="28" max="28" width="12.5546875" customWidth="1"/>
    <col min="29" max="29" width="11.21875" customWidth="1"/>
  </cols>
  <sheetData>
    <row r="1" spans="1:29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29" x14ac:dyDescent="0.3">
      <c r="A2" s="1">
        <v>5524</v>
      </c>
      <c r="B2">
        <v>1957</v>
      </c>
      <c r="C2" t="s">
        <v>29</v>
      </c>
      <c r="D2" t="s">
        <v>30</v>
      </c>
      <c r="E2">
        <v>58138</v>
      </c>
      <c r="F2">
        <v>0</v>
      </c>
      <c r="G2">
        <v>0</v>
      </c>
      <c r="H2" t="s">
        <v>31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 s="1">
        <v>2174</v>
      </c>
      <c r="B3">
        <v>1954</v>
      </c>
      <c r="C3" t="s">
        <v>29</v>
      </c>
      <c r="D3" t="s">
        <v>30</v>
      </c>
      <c r="E3">
        <v>46344</v>
      </c>
      <c r="F3">
        <v>1</v>
      </c>
      <c r="G3">
        <v>1</v>
      </c>
      <c r="H3" t="s">
        <v>32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 s="1">
        <v>4141</v>
      </c>
      <c r="B4">
        <v>1965</v>
      </c>
      <c r="C4" t="s">
        <v>29</v>
      </c>
      <c r="D4" t="s">
        <v>33</v>
      </c>
      <c r="E4">
        <v>71613</v>
      </c>
      <c r="F4">
        <v>0</v>
      </c>
      <c r="G4">
        <v>0</v>
      </c>
      <c r="H4" t="s">
        <v>34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 s="1">
        <v>6182</v>
      </c>
      <c r="B5">
        <v>1984</v>
      </c>
      <c r="C5" t="s">
        <v>29</v>
      </c>
      <c r="D5" t="s">
        <v>33</v>
      </c>
      <c r="E5">
        <v>26646</v>
      </c>
      <c r="F5">
        <v>1</v>
      </c>
      <c r="G5">
        <v>0</v>
      </c>
      <c r="H5" t="s">
        <v>35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 s="1">
        <v>5324</v>
      </c>
      <c r="B6">
        <v>1981</v>
      </c>
      <c r="C6" t="s">
        <v>36</v>
      </c>
      <c r="D6" t="s">
        <v>37</v>
      </c>
      <c r="E6">
        <v>58293</v>
      </c>
      <c r="F6">
        <v>1</v>
      </c>
      <c r="G6">
        <v>0</v>
      </c>
      <c r="H6" t="s">
        <v>38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 s="1">
        <v>7446</v>
      </c>
      <c r="B7">
        <v>1967</v>
      </c>
      <c r="C7" t="s">
        <v>39</v>
      </c>
      <c r="D7" t="s">
        <v>33</v>
      </c>
      <c r="E7">
        <v>62513</v>
      </c>
      <c r="F7">
        <v>0</v>
      </c>
      <c r="G7">
        <v>1</v>
      </c>
      <c r="H7" t="s">
        <v>40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 s="1">
        <v>965</v>
      </c>
      <c r="B8">
        <v>1971</v>
      </c>
      <c r="C8" t="s">
        <v>29</v>
      </c>
      <c r="D8" t="s">
        <v>41</v>
      </c>
      <c r="E8">
        <v>55635</v>
      </c>
      <c r="F8">
        <v>0</v>
      </c>
      <c r="G8">
        <v>1</v>
      </c>
      <c r="H8" t="s">
        <v>42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 s="1">
        <v>6177</v>
      </c>
      <c r="B9">
        <v>1985</v>
      </c>
      <c r="C9" t="s">
        <v>36</v>
      </c>
      <c r="D9" t="s">
        <v>37</v>
      </c>
      <c r="E9">
        <v>33454</v>
      </c>
      <c r="F9">
        <v>1</v>
      </c>
      <c r="G9">
        <v>0</v>
      </c>
      <c r="H9" t="s">
        <v>43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 s="1">
        <v>4855</v>
      </c>
      <c r="B10">
        <v>1974</v>
      </c>
      <c r="C10" t="s">
        <v>36</v>
      </c>
      <c r="D10" t="s">
        <v>33</v>
      </c>
      <c r="E10">
        <v>30351</v>
      </c>
      <c r="F10">
        <v>1</v>
      </c>
      <c r="G10">
        <v>0</v>
      </c>
      <c r="H10" t="s">
        <v>44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 s="1">
        <v>5899</v>
      </c>
      <c r="B11">
        <v>1950</v>
      </c>
      <c r="C11" t="s">
        <v>36</v>
      </c>
      <c r="D11" t="s">
        <v>33</v>
      </c>
      <c r="E11">
        <v>5648</v>
      </c>
      <c r="F11">
        <v>1</v>
      </c>
      <c r="G11">
        <v>1</v>
      </c>
      <c r="H11" t="s">
        <v>45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 s="1">
        <v>1994</v>
      </c>
      <c r="B12">
        <v>1983</v>
      </c>
      <c r="C12" t="s">
        <v>29</v>
      </c>
      <c r="D12" t="s">
        <v>37</v>
      </c>
      <c r="F12">
        <v>1</v>
      </c>
      <c r="G12">
        <v>0</v>
      </c>
      <c r="H12" t="s">
        <v>46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 s="1">
        <v>387</v>
      </c>
      <c r="B13">
        <v>1976</v>
      </c>
      <c r="C13" t="s">
        <v>47</v>
      </c>
      <c r="D13" t="s">
        <v>37</v>
      </c>
      <c r="E13">
        <v>7500</v>
      </c>
      <c r="F13">
        <v>0</v>
      </c>
      <c r="G13">
        <v>0</v>
      </c>
      <c r="H13" t="s">
        <v>42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 s="1">
        <v>2125</v>
      </c>
      <c r="B14">
        <v>1959</v>
      </c>
      <c r="C14" t="s">
        <v>29</v>
      </c>
      <c r="D14" t="s">
        <v>41</v>
      </c>
      <c r="E14">
        <v>63033</v>
      </c>
      <c r="F14">
        <v>0</v>
      </c>
      <c r="G14">
        <v>0</v>
      </c>
      <c r="H14" t="s">
        <v>46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 s="1">
        <v>8180</v>
      </c>
      <c r="B15">
        <v>1952</v>
      </c>
      <c r="C15" t="s">
        <v>39</v>
      </c>
      <c r="D15" t="s">
        <v>41</v>
      </c>
      <c r="E15">
        <v>59354</v>
      </c>
      <c r="F15">
        <v>1</v>
      </c>
      <c r="G15">
        <v>1</v>
      </c>
      <c r="H15" t="s">
        <v>46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 s="1">
        <v>2569</v>
      </c>
      <c r="B16">
        <v>1987</v>
      </c>
      <c r="C16" t="s">
        <v>29</v>
      </c>
      <c r="D16" t="s">
        <v>37</v>
      </c>
      <c r="E16">
        <v>17323</v>
      </c>
      <c r="F16">
        <v>0</v>
      </c>
      <c r="G16">
        <v>0</v>
      </c>
      <c r="H16" t="s">
        <v>48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 s="1">
        <v>2114</v>
      </c>
      <c r="B17">
        <v>1946</v>
      </c>
      <c r="C17" t="s">
        <v>36</v>
      </c>
      <c r="D17" t="s">
        <v>30</v>
      </c>
      <c r="E17">
        <v>82800</v>
      </c>
      <c r="F17">
        <v>0</v>
      </c>
      <c r="G17">
        <v>0</v>
      </c>
      <c r="H17" t="s">
        <v>49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 s="1">
        <v>9736</v>
      </c>
      <c r="B18">
        <v>1980</v>
      </c>
      <c r="C18" t="s">
        <v>29</v>
      </c>
      <c r="D18" t="s">
        <v>37</v>
      </c>
      <c r="E18">
        <v>41850</v>
      </c>
      <c r="F18">
        <v>1</v>
      </c>
      <c r="G18">
        <v>1</v>
      </c>
      <c r="H18" t="s">
        <v>50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 s="1">
        <v>4939</v>
      </c>
      <c r="B19">
        <v>1946</v>
      </c>
      <c r="C19" t="s">
        <v>29</v>
      </c>
      <c r="D19" t="s">
        <v>33</v>
      </c>
      <c r="E19">
        <v>37760</v>
      </c>
      <c r="F19">
        <v>0</v>
      </c>
      <c r="G19">
        <v>0</v>
      </c>
      <c r="H19" t="s">
        <v>51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 s="1">
        <v>6565</v>
      </c>
      <c r="B20">
        <v>1949</v>
      </c>
      <c r="C20" t="s">
        <v>39</v>
      </c>
      <c r="D20" t="s">
        <v>37</v>
      </c>
      <c r="E20">
        <v>76995</v>
      </c>
      <c r="F20">
        <v>0</v>
      </c>
      <c r="G20">
        <v>1</v>
      </c>
      <c r="H20" t="s">
        <v>52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 s="1">
        <v>2278</v>
      </c>
      <c r="B21">
        <v>1985</v>
      </c>
      <c r="C21" t="s">
        <v>53</v>
      </c>
      <c r="D21" t="s">
        <v>30</v>
      </c>
      <c r="E21">
        <v>33812</v>
      </c>
      <c r="F21">
        <v>1</v>
      </c>
      <c r="G21">
        <v>0</v>
      </c>
      <c r="H21" t="s">
        <v>54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 s="1">
        <v>9360</v>
      </c>
      <c r="B22">
        <v>1982</v>
      </c>
      <c r="C22" t="s">
        <v>29</v>
      </c>
      <c r="D22" t="s">
        <v>37</v>
      </c>
      <c r="E22">
        <v>37040</v>
      </c>
      <c r="F22">
        <v>0</v>
      </c>
      <c r="G22">
        <v>0</v>
      </c>
      <c r="H22" t="s">
        <v>55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 s="1">
        <v>5376</v>
      </c>
      <c r="B23">
        <v>1979</v>
      </c>
      <c r="C23" t="s">
        <v>29</v>
      </c>
      <c r="D23" t="s">
        <v>37</v>
      </c>
      <c r="E23">
        <v>2447</v>
      </c>
      <c r="F23">
        <v>1</v>
      </c>
      <c r="G23">
        <v>0</v>
      </c>
      <c r="H23" t="s">
        <v>56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 s="1">
        <v>1993</v>
      </c>
      <c r="B24">
        <v>1949</v>
      </c>
      <c r="C24" t="s">
        <v>36</v>
      </c>
      <c r="D24" t="s">
        <v>37</v>
      </c>
      <c r="E24">
        <v>58607</v>
      </c>
      <c r="F24">
        <v>0</v>
      </c>
      <c r="G24">
        <v>1</v>
      </c>
      <c r="H24" t="s">
        <v>57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 s="1">
        <v>4047</v>
      </c>
      <c r="B25">
        <v>1954</v>
      </c>
      <c r="C25" t="s">
        <v>36</v>
      </c>
      <c r="D25" t="s">
        <v>37</v>
      </c>
      <c r="E25">
        <v>65324</v>
      </c>
      <c r="F25">
        <v>0</v>
      </c>
      <c r="G25">
        <v>1</v>
      </c>
      <c r="H25" t="s">
        <v>58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 s="1">
        <v>1409</v>
      </c>
      <c r="B26">
        <v>1951</v>
      </c>
      <c r="C26" t="s">
        <v>29</v>
      </c>
      <c r="D26" t="s">
        <v>33</v>
      </c>
      <c r="E26">
        <v>40689</v>
      </c>
      <c r="F26">
        <v>0</v>
      </c>
      <c r="G26">
        <v>1</v>
      </c>
      <c r="H26" t="s">
        <v>59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 s="1">
        <v>7892</v>
      </c>
      <c r="B27">
        <v>1969</v>
      </c>
      <c r="C27" t="s">
        <v>29</v>
      </c>
      <c r="D27" t="s">
        <v>30</v>
      </c>
      <c r="E27">
        <v>18589</v>
      </c>
      <c r="F27">
        <v>0</v>
      </c>
      <c r="G27">
        <v>0</v>
      </c>
      <c r="H27" t="s">
        <v>60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 s="1">
        <v>2404</v>
      </c>
      <c r="B28">
        <v>1976</v>
      </c>
      <c r="C28" t="s">
        <v>29</v>
      </c>
      <c r="D28" t="s">
        <v>37</v>
      </c>
      <c r="E28">
        <v>53359</v>
      </c>
      <c r="F28">
        <v>1</v>
      </c>
      <c r="G28">
        <v>1</v>
      </c>
      <c r="H28" t="s">
        <v>61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 s="1">
        <v>5255</v>
      </c>
      <c r="B29">
        <v>1986</v>
      </c>
      <c r="C29" t="s">
        <v>29</v>
      </c>
      <c r="D29" t="s">
        <v>30</v>
      </c>
      <c r="F29">
        <v>1</v>
      </c>
      <c r="G29">
        <v>0</v>
      </c>
      <c r="H29" t="s">
        <v>62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 s="1">
        <v>9422</v>
      </c>
      <c r="B30">
        <v>1989</v>
      </c>
      <c r="C30" t="s">
        <v>29</v>
      </c>
      <c r="D30" t="s">
        <v>37</v>
      </c>
      <c r="E30">
        <v>38360</v>
      </c>
      <c r="F30">
        <v>1</v>
      </c>
      <c r="G30">
        <v>0</v>
      </c>
      <c r="H30" t="s">
        <v>63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 s="1">
        <v>1966</v>
      </c>
      <c r="B31">
        <v>1965</v>
      </c>
      <c r="C31" t="s">
        <v>36</v>
      </c>
      <c r="D31" t="s">
        <v>37</v>
      </c>
      <c r="E31">
        <v>84618</v>
      </c>
      <c r="F31">
        <v>0</v>
      </c>
      <c r="G31">
        <v>0</v>
      </c>
      <c r="H31" t="s">
        <v>64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 s="1">
        <v>6864</v>
      </c>
      <c r="B32">
        <v>1989</v>
      </c>
      <c r="C32" t="s">
        <v>39</v>
      </c>
      <c r="D32" t="s">
        <v>41</v>
      </c>
      <c r="E32">
        <v>10979</v>
      </c>
      <c r="F32">
        <v>0</v>
      </c>
      <c r="G32">
        <v>0</v>
      </c>
      <c r="H32" t="s">
        <v>65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 s="1">
        <v>3033</v>
      </c>
      <c r="B33">
        <v>1963</v>
      </c>
      <c r="C33" t="s">
        <v>39</v>
      </c>
      <c r="D33" t="s">
        <v>33</v>
      </c>
      <c r="E33">
        <v>38620</v>
      </c>
      <c r="F33">
        <v>0</v>
      </c>
      <c r="G33">
        <v>0</v>
      </c>
      <c r="H33" t="s">
        <v>66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 s="1">
        <v>5710</v>
      </c>
      <c r="B34">
        <v>1970</v>
      </c>
      <c r="C34" t="s">
        <v>29</v>
      </c>
      <c r="D34" t="s">
        <v>33</v>
      </c>
      <c r="E34">
        <v>40548</v>
      </c>
      <c r="F34">
        <v>0</v>
      </c>
      <c r="G34">
        <v>1</v>
      </c>
      <c r="H34" t="s">
        <v>48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 s="1">
        <v>7373</v>
      </c>
      <c r="B35">
        <v>1952</v>
      </c>
      <c r="C35" t="s">
        <v>36</v>
      </c>
      <c r="D35" t="s">
        <v>41</v>
      </c>
      <c r="E35">
        <v>46610</v>
      </c>
      <c r="F35">
        <v>0</v>
      </c>
      <c r="G35">
        <v>2</v>
      </c>
      <c r="H35" t="s">
        <v>67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 s="1">
        <v>8755</v>
      </c>
      <c r="B36">
        <v>1946</v>
      </c>
      <c r="C36" t="s">
        <v>39</v>
      </c>
      <c r="D36" t="s">
        <v>37</v>
      </c>
      <c r="E36">
        <v>68657</v>
      </c>
      <c r="F36">
        <v>0</v>
      </c>
      <c r="G36">
        <v>0</v>
      </c>
      <c r="H36" t="s">
        <v>62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 s="1">
        <v>10738</v>
      </c>
      <c r="B37">
        <v>1951</v>
      </c>
      <c r="C37" t="s">
        <v>39</v>
      </c>
      <c r="D37" t="s">
        <v>30</v>
      </c>
      <c r="E37">
        <v>49389</v>
      </c>
      <c r="F37">
        <v>1</v>
      </c>
      <c r="G37">
        <v>1</v>
      </c>
      <c r="H37" t="s">
        <v>68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 s="1">
        <v>4339</v>
      </c>
      <c r="B38">
        <v>1970</v>
      </c>
      <c r="C38" t="s">
        <v>36</v>
      </c>
      <c r="D38" t="s">
        <v>37</v>
      </c>
      <c r="E38">
        <v>67353</v>
      </c>
      <c r="F38">
        <v>0</v>
      </c>
      <c r="G38">
        <v>1</v>
      </c>
      <c r="H38" t="s">
        <v>69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 s="1">
        <v>10755</v>
      </c>
      <c r="B39">
        <v>1976</v>
      </c>
      <c r="C39" t="s">
        <v>53</v>
      </c>
      <c r="D39" t="s">
        <v>37</v>
      </c>
      <c r="E39">
        <v>23718</v>
      </c>
      <c r="F39">
        <v>1</v>
      </c>
      <c r="G39">
        <v>0</v>
      </c>
      <c r="H39" t="s">
        <v>70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 s="1">
        <v>8595</v>
      </c>
      <c r="B40">
        <v>1973</v>
      </c>
      <c r="C40" t="s">
        <v>29</v>
      </c>
      <c r="D40" t="s">
        <v>71</v>
      </c>
      <c r="E40">
        <v>42429</v>
      </c>
      <c r="F40">
        <v>0</v>
      </c>
      <c r="G40">
        <v>1</v>
      </c>
      <c r="H40" t="s">
        <v>72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 s="1">
        <v>2968</v>
      </c>
      <c r="B41">
        <v>1943</v>
      </c>
      <c r="C41" t="s">
        <v>36</v>
      </c>
      <c r="D41" t="s">
        <v>41</v>
      </c>
      <c r="E41">
        <v>48948</v>
      </c>
      <c r="F41">
        <v>0</v>
      </c>
      <c r="G41">
        <v>0</v>
      </c>
      <c r="H41" t="s">
        <v>73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 s="1">
        <v>8601</v>
      </c>
      <c r="B42">
        <v>1980</v>
      </c>
      <c r="C42" t="s">
        <v>29</v>
      </c>
      <c r="D42" t="s">
        <v>37</v>
      </c>
      <c r="E42">
        <v>80011</v>
      </c>
      <c r="F42">
        <v>0</v>
      </c>
      <c r="G42">
        <v>1</v>
      </c>
      <c r="H42" t="s">
        <v>74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 s="1">
        <v>503</v>
      </c>
      <c r="B43">
        <v>1985</v>
      </c>
      <c r="C43" t="s">
        <v>39</v>
      </c>
      <c r="D43" t="s">
        <v>37</v>
      </c>
      <c r="E43">
        <v>20559</v>
      </c>
      <c r="F43">
        <v>1</v>
      </c>
      <c r="G43">
        <v>0</v>
      </c>
      <c r="H43" t="s">
        <v>75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 s="1">
        <v>8430</v>
      </c>
      <c r="B44">
        <v>1957</v>
      </c>
      <c r="C44" t="s">
        <v>29</v>
      </c>
      <c r="D44" t="s">
        <v>33</v>
      </c>
      <c r="E44">
        <v>21994</v>
      </c>
      <c r="F44">
        <v>0</v>
      </c>
      <c r="G44">
        <v>1</v>
      </c>
      <c r="H44" t="s">
        <v>50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 s="1">
        <v>7281</v>
      </c>
      <c r="B45">
        <v>1959</v>
      </c>
      <c r="C45" t="s">
        <v>36</v>
      </c>
      <c r="D45" t="s">
        <v>30</v>
      </c>
      <c r="F45">
        <v>0</v>
      </c>
      <c r="G45">
        <v>0</v>
      </c>
      <c r="H45" t="s">
        <v>76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 s="1">
        <v>2139</v>
      </c>
      <c r="B46">
        <v>1975</v>
      </c>
      <c r="C46" t="s">
        <v>39</v>
      </c>
      <c r="D46" t="s">
        <v>37</v>
      </c>
      <c r="E46">
        <v>7500</v>
      </c>
      <c r="F46">
        <v>1</v>
      </c>
      <c r="G46">
        <v>0</v>
      </c>
      <c r="H46" t="s">
        <v>77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 s="1">
        <v>1371</v>
      </c>
      <c r="B47">
        <v>1976</v>
      </c>
      <c r="C47" t="s">
        <v>29</v>
      </c>
      <c r="D47" t="s">
        <v>30</v>
      </c>
      <c r="E47">
        <v>79941</v>
      </c>
      <c r="F47">
        <v>0</v>
      </c>
      <c r="G47">
        <v>0</v>
      </c>
      <c r="H47" t="s">
        <v>78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 s="1">
        <v>9909</v>
      </c>
      <c r="B48">
        <v>1996</v>
      </c>
      <c r="C48" t="s">
        <v>53</v>
      </c>
      <c r="D48" t="s">
        <v>37</v>
      </c>
      <c r="E48">
        <v>7500</v>
      </c>
      <c r="F48">
        <v>0</v>
      </c>
      <c r="G48">
        <v>0</v>
      </c>
      <c r="H48" t="s">
        <v>79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 s="1">
        <v>7286</v>
      </c>
      <c r="B49">
        <v>1968</v>
      </c>
      <c r="C49" t="s">
        <v>29</v>
      </c>
      <c r="D49" t="s">
        <v>33</v>
      </c>
      <c r="E49">
        <v>41728</v>
      </c>
      <c r="F49">
        <v>1</v>
      </c>
      <c r="G49">
        <v>0</v>
      </c>
      <c r="H49" t="s">
        <v>80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 s="1">
        <v>7244</v>
      </c>
      <c r="B50">
        <v>1951</v>
      </c>
      <c r="C50" t="s">
        <v>29</v>
      </c>
      <c r="D50" t="s">
        <v>30</v>
      </c>
      <c r="F50">
        <v>2</v>
      </c>
      <c r="G50">
        <v>1</v>
      </c>
      <c r="H50" t="s">
        <v>81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 s="1">
        <v>6566</v>
      </c>
      <c r="B51">
        <v>1954</v>
      </c>
      <c r="C51" t="s">
        <v>36</v>
      </c>
      <c r="D51" t="s">
        <v>37</v>
      </c>
      <c r="E51">
        <v>72550</v>
      </c>
      <c r="F51">
        <v>1</v>
      </c>
      <c r="G51">
        <v>1</v>
      </c>
      <c r="H51" t="s">
        <v>82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 s="1">
        <v>8614</v>
      </c>
      <c r="B52">
        <v>1957</v>
      </c>
      <c r="C52" t="s">
        <v>29</v>
      </c>
      <c r="D52" t="s">
        <v>71</v>
      </c>
      <c r="E52">
        <v>65486</v>
      </c>
      <c r="F52">
        <v>0</v>
      </c>
      <c r="G52">
        <v>1</v>
      </c>
      <c r="H52" t="s">
        <v>83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 s="1">
        <v>4114</v>
      </c>
      <c r="B53">
        <v>1964</v>
      </c>
      <c r="C53" t="s">
        <v>39</v>
      </c>
      <c r="D53" t="s">
        <v>37</v>
      </c>
      <c r="E53">
        <v>79143</v>
      </c>
      <c r="F53">
        <v>0</v>
      </c>
      <c r="G53">
        <v>0</v>
      </c>
      <c r="H53" t="s">
        <v>84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 s="1">
        <v>1331</v>
      </c>
      <c r="B54">
        <v>1977</v>
      </c>
      <c r="C54" t="s">
        <v>29</v>
      </c>
      <c r="D54" t="s">
        <v>30</v>
      </c>
      <c r="E54">
        <v>35790</v>
      </c>
      <c r="F54">
        <v>1</v>
      </c>
      <c r="G54">
        <v>0</v>
      </c>
      <c r="H54" t="s">
        <v>60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 s="1">
        <v>2225</v>
      </c>
      <c r="B55">
        <v>1977</v>
      </c>
      <c r="C55" t="s">
        <v>29</v>
      </c>
      <c r="D55" t="s">
        <v>41</v>
      </c>
      <c r="E55">
        <v>82582</v>
      </c>
      <c r="F55">
        <v>0</v>
      </c>
      <c r="G55">
        <v>0</v>
      </c>
      <c r="H55" t="s">
        <v>85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 s="1">
        <v>9381</v>
      </c>
      <c r="B56">
        <v>1978</v>
      </c>
      <c r="C56" t="s">
        <v>29</v>
      </c>
      <c r="D56" t="s">
        <v>37</v>
      </c>
      <c r="E56">
        <v>66373</v>
      </c>
      <c r="F56">
        <v>1</v>
      </c>
      <c r="G56">
        <v>1</v>
      </c>
      <c r="H56" t="s">
        <v>86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 s="1">
        <v>6260</v>
      </c>
      <c r="B57">
        <v>1955</v>
      </c>
      <c r="C57" t="s">
        <v>39</v>
      </c>
      <c r="D57" t="s">
        <v>33</v>
      </c>
      <c r="E57">
        <v>82384</v>
      </c>
      <c r="F57">
        <v>0</v>
      </c>
      <c r="G57">
        <v>0</v>
      </c>
      <c r="H57" t="s">
        <v>87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 s="1">
        <v>10383</v>
      </c>
      <c r="B58">
        <v>1966</v>
      </c>
      <c r="C58" t="s">
        <v>29</v>
      </c>
      <c r="D58" t="s">
        <v>41</v>
      </c>
      <c r="E58">
        <v>70287</v>
      </c>
      <c r="F58">
        <v>0</v>
      </c>
      <c r="G58">
        <v>0</v>
      </c>
      <c r="H58" t="s">
        <v>88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 s="1">
        <v>7437</v>
      </c>
      <c r="B59">
        <v>1988</v>
      </c>
      <c r="C59" t="s">
        <v>29</v>
      </c>
      <c r="D59" t="s">
        <v>30</v>
      </c>
      <c r="E59">
        <v>27938</v>
      </c>
      <c r="F59">
        <v>1</v>
      </c>
      <c r="G59">
        <v>0</v>
      </c>
      <c r="H59" t="s">
        <v>89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 s="1">
        <v>8557</v>
      </c>
      <c r="B60">
        <v>1982</v>
      </c>
      <c r="C60" t="s">
        <v>29</v>
      </c>
      <c r="D60" t="s">
        <v>30</v>
      </c>
      <c r="F60">
        <v>1</v>
      </c>
      <c r="G60">
        <v>0</v>
      </c>
      <c r="H60" t="s">
        <v>90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 s="1">
        <v>8375</v>
      </c>
      <c r="B61">
        <v>1968</v>
      </c>
      <c r="C61" t="s">
        <v>36</v>
      </c>
      <c r="D61" t="s">
        <v>37</v>
      </c>
      <c r="E61">
        <v>55954</v>
      </c>
      <c r="F61">
        <v>0</v>
      </c>
      <c r="G61">
        <v>1</v>
      </c>
      <c r="H61" t="s">
        <v>91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 s="1">
        <v>6853</v>
      </c>
      <c r="B62">
        <v>1982</v>
      </c>
      <c r="C62" t="s">
        <v>39</v>
      </c>
      <c r="D62" t="s">
        <v>30</v>
      </c>
      <c r="E62">
        <v>75777</v>
      </c>
      <c r="F62">
        <v>0</v>
      </c>
      <c r="G62">
        <v>0</v>
      </c>
      <c r="H62" t="s">
        <v>92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 s="1">
        <v>3076</v>
      </c>
      <c r="B63">
        <v>1975</v>
      </c>
      <c r="C63" t="s">
        <v>29</v>
      </c>
      <c r="D63" t="s">
        <v>33</v>
      </c>
      <c r="E63">
        <v>66653</v>
      </c>
      <c r="F63">
        <v>1</v>
      </c>
      <c r="G63">
        <v>1</v>
      </c>
      <c r="H63" t="s">
        <v>93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 s="1">
        <v>1012</v>
      </c>
      <c r="B64">
        <v>1952</v>
      </c>
      <c r="C64" t="s">
        <v>29</v>
      </c>
      <c r="D64" t="s">
        <v>30</v>
      </c>
      <c r="E64">
        <v>61823</v>
      </c>
      <c r="F64">
        <v>0</v>
      </c>
      <c r="G64">
        <v>1</v>
      </c>
      <c r="H64" t="s">
        <v>94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 s="1">
        <v>6518</v>
      </c>
      <c r="B65">
        <v>1951</v>
      </c>
      <c r="C65" t="s">
        <v>36</v>
      </c>
      <c r="D65" t="s">
        <v>71</v>
      </c>
      <c r="E65">
        <v>67680</v>
      </c>
      <c r="F65">
        <v>0</v>
      </c>
      <c r="G65">
        <v>1</v>
      </c>
      <c r="H65" t="s">
        <v>95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 s="1">
        <v>4137</v>
      </c>
      <c r="B66">
        <v>1948</v>
      </c>
      <c r="C66" t="s">
        <v>29</v>
      </c>
      <c r="D66" t="s">
        <v>33</v>
      </c>
      <c r="E66">
        <v>70666</v>
      </c>
      <c r="F66">
        <v>0</v>
      </c>
      <c r="G66">
        <v>0</v>
      </c>
      <c r="H66" t="s">
        <v>96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 s="1">
        <v>8082</v>
      </c>
      <c r="B67">
        <v>1971</v>
      </c>
      <c r="C67" t="s">
        <v>29</v>
      </c>
      <c r="D67" t="s">
        <v>37</v>
      </c>
      <c r="E67">
        <v>25721</v>
      </c>
      <c r="F67">
        <v>1</v>
      </c>
      <c r="G67">
        <v>0</v>
      </c>
      <c r="H67" t="s">
        <v>97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 s="1">
        <v>1386</v>
      </c>
      <c r="B68">
        <v>1967</v>
      </c>
      <c r="C68" t="s">
        <v>29</v>
      </c>
      <c r="D68" t="s">
        <v>33</v>
      </c>
      <c r="E68">
        <v>32474</v>
      </c>
      <c r="F68">
        <v>1</v>
      </c>
      <c r="G68">
        <v>1</v>
      </c>
      <c r="H68" t="s">
        <v>98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 s="1">
        <v>9369</v>
      </c>
      <c r="B69">
        <v>1979</v>
      </c>
      <c r="C69" t="s">
        <v>53</v>
      </c>
      <c r="D69" t="s">
        <v>30</v>
      </c>
      <c r="E69">
        <v>88194</v>
      </c>
      <c r="F69">
        <v>0</v>
      </c>
      <c r="G69">
        <v>1</v>
      </c>
      <c r="H69" t="s">
        <v>99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 s="1">
        <v>4477</v>
      </c>
      <c r="B70">
        <v>1958</v>
      </c>
      <c r="C70" t="s">
        <v>29</v>
      </c>
      <c r="D70" t="s">
        <v>33</v>
      </c>
      <c r="E70">
        <v>69096</v>
      </c>
      <c r="F70">
        <v>0</v>
      </c>
      <c r="G70">
        <v>1</v>
      </c>
      <c r="H70" t="s">
        <v>100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 s="1">
        <v>1357</v>
      </c>
      <c r="B71">
        <v>1970</v>
      </c>
      <c r="C71" t="s">
        <v>29</v>
      </c>
      <c r="D71" t="s">
        <v>33</v>
      </c>
      <c r="E71">
        <v>74854</v>
      </c>
      <c r="F71">
        <v>1</v>
      </c>
      <c r="G71">
        <v>2</v>
      </c>
      <c r="H71" t="s">
        <v>101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 s="1">
        <v>1402</v>
      </c>
      <c r="B72">
        <v>1954</v>
      </c>
      <c r="C72" t="s">
        <v>39</v>
      </c>
      <c r="D72" t="s">
        <v>37</v>
      </c>
      <c r="E72">
        <v>66991</v>
      </c>
      <c r="F72">
        <v>0</v>
      </c>
      <c r="G72">
        <v>0</v>
      </c>
      <c r="H72" t="s">
        <v>102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 s="1">
        <v>10629</v>
      </c>
      <c r="B73">
        <v>1973</v>
      </c>
      <c r="C73" t="s">
        <v>53</v>
      </c>
      <c r="D73" t="s">
        <v>37</v>
      </c>
      <c r="F73">
        <v>1</v>
      </c>
      <c r="G73">
        <v>0</v>
      </c>
      <c r="H73" t="s">
        <v>103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 s="1">
        <v>6312</v>
      </c>
      <c r="B74">
        <v>1959</v>
      </c>
      <c r="C74" t="s">
        <v>29</v>
      </c>
      <c r="D74" t="s">
        <v>37</v>
      </c>
      <c r="E74">
        <v>65031</v>
      </c>
      <c r="F74">
        <v>0</v>
      </c>
      <c r="G74">
        <v>1</v>
      </c>
      <c r="H74" t="s">
        <v>104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 s="1">
        <v>8132</v>
      </c>
      <c r="B75">
        <v>1975</v>
      </c>
      <c r="C75" t="s">
        <v>36</v>
      </c>
      <c r="D75" t="s">
        <v>37</v>
      </c>
      <c r="E75">
        <v>60631</v>
      </c>
      <c r="F75">
        <v>1</v>
      </c>
      <c r="G75">
        <v>1</v>
      </c>
      <c r="H75" t="s">
        <v>105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 s="1">
        <v>1050</v>
      </c>
      <c r="B76">
        <v>1952</v>
      </c>
      <c r="C76" t="s">
        <v>29</v>
      </c>
      <c r="D76" t="s">
        <v>37</v>
      </c>
      <c r="E76">
        <v>28332</v>
      </c>
      <c r="F76">
        <v>0</v>
      </c>
      <c r="G76">
        <v>0</v>
      </c>
      <c r="H76" t="s">
        <v>106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 s="1">
        <v>5846</v>
      </c>
      <c r="B77">
        <v>1977</v>
      </c>
      <c r="C77" t="s">
        <v>29</v>
      </c>
      <c r="D77" t="s">
        <v>41</v>
      </c>
      <c r="E77">
        <v>40246</v>
      </c>
      <c r="F77">
        <v>1</v>
      </c>
      <c r="G77">
        <v>0</v>
      </c>
      <c r="H77" t="s">
        <v>107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 s="1">
        <v>1859</v>
      </c>
      <c r="B78">
        <v>1972</v>
      </c>
      <c r="C78" t="s">
        <v>39</v>
      </c>
      <c r="D78" t="s">
        <v>37</v>
      </c>
      <c r="E78">
        <v>75251</v>
      </c>
      <c r="F78">
        <v>0</v>
      </c>
      <c r="G78">
        <v>0</v>
      </c>
      <c r="H78" t="s">
        <v>108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 s="1">
        <v>7503</v>
      </c>
      <c r="B79">
        <v>1976</v>
      </c>
      <c r="C79" t="s">
        <v>29</v>
      </c>
      <c r="D79" t="s">
        <v>30</v>
      </c>
      <c r="E79">
        <v>75825</v>
      </c>
      <c r="F79">
        <v>0</v>
      </c>
      <c r="G79">
        <v>0</v>
      </c>
      <c r="H79" t="s">
        <v>109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 s="1">
        <v>10401</v>
      </c>
      <c r="B80">
        <v>1976</v>
      </c>
      <c r="C80" t="s">
        <v>53</v>
      </c>
      <c r="D80" t="s">
        <v>33</v>
      </c>
      <c r="E80">
        <v>26326</v>
      </c>
      <c r="F80">
        <v>0</v>
      </c>
      <c r="G80">
        <v>0</v>
      </c>
      <c r="H80" t="s">
        <v>110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 s="1">
        <v>1618</v>
      </c>
      <c r="B81">
        <v>1965</v>
      </c>
      <c r="C81" t="s">
        <v>29</v>
      </c>
      <c r="D81" t="s">
        <v>33</v>
      </c>
      <c r="E81">
        <v>56046</v>
      </c>
      <c r="F81">
        <v>0</v>
      </c>
      <c r="G81">
        <v>0</v>
      </c>
      <c r="H81" t="s">
        <v>60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 s="1">
        <v>3332</v>
      </c>
      <c r="B82">
        <v>1985</v>
      </c>
      <c r="C82" t="s">
        <v>29</v>
      </c>
      <c r="D82" t="s">
        <v>30</v>
      </c>
      <c r="E82">
        <v>29760</v>
      </c>
      <c r="F82">
        <v>1</v>
      </c>
      <c r="G82">
        <v>0</v>
      </c>
      <c r="H82" t="s">
        <v>111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 s="1">
        <v>2261</v>
      </c>
      <c r="B83">
        <v>1969</v>
      </c>
      <c r="C83" t="s">
        <v>29</v>
      </c>
      <c r="D83" t="s">
        <v>37</v>
      </c>
      <c r="E83">
        <v>26304</v>
      </c>
      <c r="F83">
        <v>1</v>
      </c>
      <c r="G83">
        <v>0</v>
      </c>
      <c r="H83" t="s">
        <v>112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 s="1">
        <v>5346</v>
      </c>
      <c r="B84">
        <v>1973</v>
      </c>
      <c r="C84" t="s">
        <v>53</v>
      </c>
      <c r="D84" t="s">
        <v>37</v>
      </c>
      <c r="E84">
        <v>23559</v>
      </c>
      <c r="F84">
        <v>1</v>
      </c>
      <c r="G84">
        <v>0</v>
      </c>
      <c r="H84" t="s">
        <v>113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 s="1">
        <v>4119</v>
      </c>
      <c r="B85">
        <v>1963</v>
      </c>
      <c r="C85" t="s">
        <v>39</v>
      </c>
      <c r="D85" t="s">
        <v>33</v>
      </c>
      <c r="E85">
        <v>38620</v>
      </c>
      <c r="F85">
        <v>0</v>
      </c>
      <c r="G85">
        <v>0</v>
      </c>
      <c r="H85" t="s">
        <v>66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 s="1">
        <v>535</v>
      </c>
      <c r="B86">
        <v>1987</v>
      </c>
      <c r="C86" t="s">
        <v>29</v>
      </c>
      <c r="D86" t="s">
        <v>41</v>
      </c>
      <c r="E86">
        <v>81361</v>
      </c>
      <c r="F86">
        <v>0</v>
      </c>
      <c r="G86">
        <v>0</v>
      </c>
      <c r="H86" t="s">
        <v>114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 s="1">
        <v>5268</v>
      </c>
      <c r="B87">
        <v>1960</v>
      </c>
      <c r="C87" t="s">
        <v>29</v>
      </c>
      <c r="D87" t="s">
        <v>37</v>
      </c>
      <c r="E87">
        <v>29440</v>
      </c>
      <c r="F87">
        <v>1</v>
      </c>
      <c r="G87">
        <v>1</v>
      </c>
      <c r="H87" t="s">
        <v>115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 s="1">
        <v>273</v>
      </c>
      <c r="B88">
        <v>1970</v>
      </c>
      <c r="C88" t="s">
        <v>39</v>
      </c>
      <c r="D88" t="s">
        <v>37</v>
      </c>
      <c r="E88">
        <v>36138</v>
      </c>
      <c r="F88">
        <v>1</v>
      </c>
      <c r="G88">
        <v>1</v>
      </c>
      <c r="H88" t="s">
        <v>116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 s="1">
        <v>4452</v>
      </c>
      <c r="B89">
        <v>1957</v>
      </c>
      <c r="C89" t="s">
        <v>29</v>
      </c>
      <c r="D89" t="s">
        <v>30</v>
      </c>
      <c r="E89">
        <v>50388</v>
      </c>
      <c r="F89">
        <v>0</v>
      </c>
      <c r="G89">
        <v>1</v>
      </c>
      <c r="H89" t="s">
        <v>117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 s="1">
        <v>8504</v>
      </c>
      <c r="B90">
        <v>1973</v>
      </c>
      <c r="C90" t="s">
        <v>29</v>
      </c>
      <c r="D90" t="s">
        <v>37</v>
      </c>
      <c r="E90">
        <v>79593</v>
      </c>
      <c r="F90">
        <v>0</v>
      </c>
      <c r="G90">
        <v>0</v>
      </c>
      <c r="H90" t="s">
        <v>83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 s="1">
        <v>771</v>
      </c>
      <c r="B91">
        <v>1967</v>
      </c>
      <c r="C91" t="s">
        <v>29</v>
      </c>
      <c r="D91" t="s">
        <v>33</v>
      </c>
      <c r="E91">
        <v>54178</v>
      </c>
      <c r="F91">
        <v>0</v>
      </c>
      <c r="G91">
        <v>1</v>
      </c>
      <c r="H91" t="s">
        <v>118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 s="1">
        <v>8996</v>
      </c>
      <c r="B92">
        <v>1957</v>
      </c>
      <c r="C92" t="s">
        <v>36</v>
      </c>
      <c r="D92" t="s">
        <v>37</v>
      </c>
      <c r="F92">
        <v>2</v>
      </c>
      <c r="G92">
        <v>1</v>
      </c>
      <c r="H92" t="s">
        <v>87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 s="1">
        <v>9235</v>
      </c>
      <c r="B93">
        <v>1957</v>
      </c>
      <c r="C93" t="s">
        <v>29</v>
      </c>
      <c r="D93" t="s">
        <v>30</v>
      </c>
      <c r="F93">
        <v>1</v>
      </c>
      <c r="G93">
        <v>1</v>
      </c>
      <c r="H93" t="s">
        <v>119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 s="1">
        <v>5798</v>
      </c>
      <c r="B94">
        <v>1973</v>
      </c>
      <c r="C94" t="s">
        <v>39</v>
      </c>
      <c r="D94" t="s">
        <v>33</v>
      </c>
      <c r="F94">
        <v>0</v>
      </c>
      <c r="G94">
        <v>0</v>
      </c>
      <c r="H94" t="s">
        <v>120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 s="1">
        <v>11178</v>
      </c>
      <c r="B95">
        <v>1972</v>
      </c>
      <c r="C95" t="s">
        <v>39</v>
      </c>
      <c r="D95" t="s">
        <v>30</v>
      </c>
      <c r="E95">
        <v>42394</v>
      </c>
      <c r="F95">
        <v>1</v>
      </c>
      <c r="G95">
        <v>0</v>
      </c>
      <c r="H95" t="s">
        <v>121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 s="1">
        <v>2230</v>
      </c>
      <c r="B96">
        <v>1970</v>
      </c>
      <c r="C96" t="s">
        <v>36</v>
      </c>
      <c r="D96" t="s">
        <v>37</v>
      </c>
      <c r="E96">
        <v>23626</v>
      </c>
      <c r="F96">
        <v>1</v>
      </c>
      <c r="G96">
        <v>0</v>
      </c>
      <c r="H96" t="s">
        <v>122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 s="1">
        <v>7516</v>
      </c>
      <c r="B97">
        <v>1983</v>
      </c>
      <c r="C97" t="s">
        <v>29</v>
      </c>
      <c r="D97" t="s">
        <v>37</v>
      </c>
      <c r="E97">
        <v>30096</v>
      </c>
      <c r="F97">
        <v>1</v>
      </c>
      <c r="G97">
        <v>0</v>
      </c>
      <c r="H97" t="s">
        <v>65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 s="1">
        <v>7247</v>
      </c>
      <c r="B98">
        <v>1960</v>
      </c>
      <c r="C98" t="s">
        <v>29</v>
      </c>
      <c r="D98" t="s">
        <v>71</v>
      </c>
      <c r="E98">
        <v>47916</v>
      </c>
      <c r="F98">
        <v>0</v>
      </c>
      <c r="G98">
        <v>1</v>
      </c>
      <c r="H98" t="s">
        <v>123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 s="1">
        <v>11100</v>
      </c>
      <c r="B99">
        <v>1972</v>
      </c>
      <c r="C99" t="s">
        <v>29</v>
      </c>
      <c r="D99" t="s">
        <v>41</v>
      </c>
      <c r="E99">
        <v>51813</v>
      </c>
      <c r="F99">
        <v>1</v>
      </c>
      <c r="G99">
        <v>1</v>
      </c>
      <c r="H99" t="s">
        <v>124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 s="1">
        <v>4646</v>
      </c>
      <c r="B100">
        <v>1951</v>
      </c>
      <c r="C100" t="s">
        <v>53</v>
      </c>
      <c r="D100" t="s">
        <v>37</v>
      </c>
      <c r="E100">
        <v>78497</v>
      </c>
      <c r="F100">
        <v>0</v>
      </c>
      <c r="G100">
        <v>0</v>
      </c>
      <c r="H100" t="s">
        <v>125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 s="1">
        <v>3037</v>
      </c>
      <c r="B101">
        <v>1983</v>
      </c>
      <c r="C101" t="s">
        <v>36</v>
      </c>
      <c r="D101" t="s">
        <v>37</v>
      </c>
      <c r="E101">
        <v>50150</v>
      </c>
      <c r="F101">
        <v>0</v>
      </c>
      <c r="G101">
        <v>0</v>
      </c>
      <c r="H101" t="s">
        <v>126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 s="1">
        <v>1473</v>
      </c>
      <c r="B102">
        <v>1960</v>
      </c>
      <c r="C102" t="s">
        <v>53</v>
      </c>
      <c r="D102" t="s">
        <v>30</v>
      </c>
      <c r="E102">
        <v>47823</v>
      </c>
      <c r="F102">
        <v>0</v>
      </c>
      <c r="G102">
        <v>1</v>
      </c>
      <c r="H102" t="s">
        <v>127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 s="1">
        <v>1016</v>
      </c>
      <c r="B103">
        <v>1959</v>
      </c>
      <c r="C103" t="s">
        <v>36</v>
      </c>
      <c r="D103" t="s">
        <v>30</v>
      </c>
      <c r="E103">
        <v>34554</v>
      </c>
      <c r="F103">
        <v>0</v>
      </c>
      <c r="G103">
        <v>1</v>
      </c>
      <c r="H103" t="s">
        <v>128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 s="1">
        <v>4518</v>
      </c>
      <c r="B104">
        <v>1979</v>
      </c>
      <c r="C104" t="s">
        <v>29</v>
      </c>
      <c r="D104" t="s">
        <v>33</v>
      </c>
      <c r="E104">
        <v>85693</v>
      </c>
      <c r="F104">
        <v>0</v>
      </c>
      <c r="G104">
        <v>1</v>
      </c>
      <c r="H104" t="s">
        <v>129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 s="1">
        <v>9370</v>
      </c>
      <c r="B105">
        <v>1945</v>
      </c>
      <c r="C105" t="s">
        <v>36</v>
      </c>
      <c r="D105" t="s">
        <v>37</v>
      </c>
      <c r="E105">
        <v>65846</v>
      </c>
      <c r="F105">
        <v>0</v>
      </c>
      <c r="G105">
        <v>0</v>
      </c>
      <c r="H105" t="s">
        <v>130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 s="1">
        <v>8908</v>
      </c>
      <c r="B106">
        <v>1959</v>
      </c>
      <c r="C106" t="s">
        <v>29</v>
      </c>
      <c r="D106" t="s">
        <v>37</v>
      </c>
      <c r="E106">
        <v>87195</v>
      </c>
      <c r="F106">
        <v>0</v>
      </c>
      <c r="G106">
        <v>0</v>
      </c>
      <c r="H106" t="s">
        <v>131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 s="1">
        <v>8373</v>
      </c>
      <c r="B107">
        <v>1979</v>
      </c>
      <c r="C107" t="s">
        <v>47</v>
      </c>
      <c r="D107" t="s">
        <v>33</v>
      </c>
      <c r="E107">
        <v>24594</v>
      </c>
      <c r="F107">
        <v>1</v>
      </c>
      <c r="G107">
        <v>0</v>
      </c>
      <c r="H107" t="s">
        <v>132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 s="1">
        <v>7533</v>
      </c>
      <c r="B108">
        <v>1964</v>
      </c>
      <c r="C108" t="s">
        <v>29</v>
      </c>
      <c r="D108" t="s">
        <v>37</v>
      </c>
      <c r="E108">
        <v>49096</v>
      </c>
      <c r="F108">
        <v>1</v>
      </c>
      <c r="G108">
        <v>1</v>
      </c>
      <c r="H108" t="s">
        <v>133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 s="1">
        <v>2683</v>
      </c>
      <c r="B109">
        <v>1969</v>
      </c>
      <c r="C109" t="s">
        <v>29</v>
      </c>
      <c r="D109" t="s">
        <v>37</v>
      </c>
      <c r="E109">
        <v>52413</v>
      </c>
      <c r="F109">
        <v>0</v>
      </c>
      <c r="G109">
        <v>2</v>
      </c>
      <c r="H109" t="s">
        <v>134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 s="1">
        <v>3629</v>
      </c>
      <c r="B110">
        <v>1978</v>
      </c>
      <c r="C110" t="s">
        <v>29</v>
      </c>
      <c r="D110" t="s">
        <v>30</v>
      </c>
      <c r="E110">
        <v>38557</v>
      </c>
      <c r="F110">
        <v>1</v>
      </c>
      <c r="G110">
        <v>0</v>
      </c>
      <c r="H110" t="s">
        <v>107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 s="1">
        <v>10991</v>
      </c>
      <c r="B111">
        <v>1960</v>
      </c>
      <c r="C111" t="s">
        <v>39</v>
      </c>
      <c r="D111" t="s">
        <v>37</v>
      </c>
      <c r="E111">
        <v>89058</v>
      </c>
      <c r="F111">
        <v>0</v>
      </c>
      <c r="G111">
        <v>0</v>
      </c>
      <c r="H111" t="s">
        <v>135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 s="1">
        <v>5077</v>
      </c>
      <c r="B112">
        <v>1979</v>
      </c>
      <c r="C112" t="s">
        <v>29</v>
      </c>
      <c r="D112" t="s">
        <v>33</v>
      </c>
      <c r="E112">
        <v>77298</v>
      </c>
      <c r="F112">
        <v>0</v>
      </c>
      <c r="G112">
        <v>1</v>
      </c>
      <c r="H112" t="s">
        <v>136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 s="1">
        <v>7431</v>
      </c>
      <c r="B113">
        <v>1991</v>
      </c>
      <c r="C113" t="s">
        <v>36</v>
      </c>
      <c r="D113" t="s">
        <v>30</v>
      </c>
      <c r="E113">
        <v>68126</v>
      </c>
      <c r="F113">
        <v>0</v>
      </c>
      <c r="G113">
        <v>0</v>
      </c>
      <c r="H113" t="s">
        <v>137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 s="1">
        <v>3267</v>
      </c>
      <c r="B114">
        <v>1963</v>
      </c>
      <c r="C114" t="s">
        <v>39</v>
      </c>
      <c r="D114" t="s">
        <v>33</v>
      </c>
      <c r="E114">
        <v>57288</v>
      </c>
      <c r="F114">
        <v>0</v>
      </c>
      <c r="G114">
        <v>1</v>
      </c>
      <c r="H114" t="s">
        <v>138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 s="1">
        <v>999</v>
      </c>
      <c r="B115">
        <v>1991</v>
      </c>
      <c r="C115" t="s">
        <v>29</v>
      </c>
      <c r="D115" t="s">
        <v>30</v>
      </c>
      <c r="E115">
        <v>86037</v>
      </c>
      <c r="F115">
        <v>0</v>
      </c>
      <c r="G115">
        <v>0</v>
      </c>
      <c r="H115" t="s">
        <v>60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 s="1">
        <v>9215</v>
      </c>
      <c r="B116">
        <v>1980</v>
      </c>
      <c r="C116" t="s">
        <v>36</v>
      </c>
      <c r="D116" t="s">
        <v>37</v>
      </c>
      <c r="E116">
        <v>43974</v>
      </c>
      <c r="F116">
        <v>1</v>
      </c>
      <c r="G116">
        <v>0</v>
      </c>
      <c r="H116" t="s">
        <v>139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 s="1">
        <v>2286</v>
      </c>
      <c r="B117">
        <v>1962</v>
      </c>
      <c r="C117" t="s">
        <v>29</v>
      </c>
      <c r="D117" t="s">
        <v>30</v>
      </c>
      <c r="E117">
        <v>50785</v>
      </c>
      <c r="F117">
        <v>1</v>
      </c>
      <c r="G117">
        <v>1</v>
      </c>
      <c r="H117" t="s">
        <v>140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 s="1">
        <v>1592</v>
      </c>
      <c r="B118">
        <v>1970</v>
      </c>
      <c r="C118" t="s">
        <v>29</v>
      </c>
      <c r="D118" t="s">
        <v>37</v>
      </c>
      <c r="E118">
        <v>90765</v>
      </c>
      <c r="F118">
        <v>0</v>
      </c>
      <c r="G118">
        <v>0</v>
      </c>
      <c r="H118" t="s">
        <v>141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 s="1">
        <v>367</v>
      </c>
      <c r="B119">
        <v>1978</v>
      </c>
      <c r="C119" t="s">
        <v>53</v>
      </c>
      <c r="D119" t="s">
        <v>37</v>
      </c>
      <c r="E119">
        <v>36550</v>
      </c>
      <c r="F119">
        <v>1</v>
      </c>
      <c r="G119">
        <v>0</v>
      </c>
      <c r="H119" t="s">
        <v>142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 s="1">
        <v>5234</v>
      </c>
      <c r="B120">
        <v>1967</v>
      </c>
      <c r="C120" t="s">
        <v>53</v>
      </c>
      <c r="D120" t="s">
        <v>33</v>
      </c>
      <c r="E120">
        <v>30753</v>
      </c>
      <c r="F120">
        <v>1</v>
      </c>
      <c r="G120">
        <v>1</v>
      </c>
      <c r="H120" t="s">
        <v>143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 s="1">
        <v>9862</v>
      </c>
      <c r="B121">
        <v>1969</v>
      </c>
      <c r="C121" t="s">
        <v>29</v>
      </c>
      <c r="D121" t="s">
        <v>33</v>
      </c>
      <c r="E121">
        <v>21918</v>
      </c>
      <c r="F121">
        <v>1</v>
      </c>
      <c r="G121">
        <v>0</v>
      </c>
      <c r="H121" t="s">
        <v>144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 s="1">
        <v>9805</v>
      </c>
      <c r="B122">
        <v>1953</v>
      </c>
      <c r="C122" t="s">
        <v>39</v>
      </c>
      <c r="D122" t="s">
        <v>33</v>
      </c>
      <c r="E122">
        <v>56129</v>
      </c>
      <c r="F122">
        <v>0</v>
      </c>
      <c r="G122">
        <v>1</v>
      </c>
      <c r="H122" t="s">
        <v>126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 s="1">
        <v>6205</v>
      </c>
      <c r="B123">
        <v>1967</v>
      </c>
      <c r="C123" t="s">
        <v>39</v>
      </c>
      <c r="D123" t="s">
        <v>30</v>
      </c>
      <c r="E123">
        <v>32557</v>
      </c>
      <c r="F123">
        <v>1</v>
      </c>
      <c r="G123">
        <v>0</v>
      </c>
      <c r="H123" t="s">
        <v>145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 s="1">
        <v>8442</v>
      </c>
      <c r="B124">
        <v>1985</v>
      </c>
      <c r="C124" t="s">
        <v>39</v>
      </c>
      <c r="D124" t="s">
        <v>37</v>
      </c>
      <c r="E124">
        <v>19510</v>
      </c>
      <c r="F124">
        <v>2</v>
      </c>
      <c r="G124">
        <v>0</v>
      </c>
      <c r="H124" t="s">
        <v>110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 s="1">
        <v>7386</v>
      </c>
      <c r="B125">
        <v>1976</v>
      </c>
      <c r="C125" t="s">
        <v>29</v>
      </c>
      <c r="D125" t="s">
        <v>41</v>
      </c>
      <c r="E125">
        <v>30992</v>
      </c>
      <c r="F125">
        <v>1</v>
      </c>
      <c r="G125">
        <v>0</v>
      </c>
      <c r="H125" t="s">
        <v>146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 s="1">
        <v>7215</v>
      </c>
      <c r="B126">
        <v>1983</v>
      </c>
      <c r="C126" t="s">
        <v>29</v>
      </c>
      <c r="D126" t="s">
        <v>30</v>
      </c>
      <c r="E126">
        <v>101970</v>
      </c>
      <c r="F126">
        <v>0</v>
      </c>
      <c r="G126">
        <v>0</v>
      </c>
      <c r="H126" t="s">
        <v>75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 s="1">
        <v>1491</v>
      </c>
      <c r="B127">
        <v>1965</v>
      </c>
      <c r="C127" t="s">
        <v>53</v>
      </c>
      <c r="D127" t="s">
        <v>33</v>
      </c>
      <c r="E127">
        <v>71488</v>
      </c>
      <c r="F127">
        <v>0</v>
      </c>
      <c r="G127">
        <v>0</v>
      </c>
      <c r="H127" t="s">
        <v>94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 s="1">
        <v>11071</v>
      </c>
      <c r="B128">
        <v>1984</v>
      </c>
      <c r="C128" t="s">
        <v>29</v>
      </c>
      <c r="D128" t="s">
        <v>30</v>
      </c>
      <c r="E128">
        <v>79607</v>
      </c>
      <c r="F128">
        <v>0</v>
      </c>
      <c r="G128">
        <v>0</v>
      </c>
      <c r="H128" t="s">
        <v>147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 s="1">
        <v>3381</v>
      </c>
      <c r="B129">
        <v>1953</v>
      </c>
      <c r="C129" t="s">
        <v>39</v>
      </c>
      <c r="D129" t="s">
        <v>37</v>
      </c>
      <c r="E129">
        <v>54348</v>
      </c>
      <c r="F129">
        <v>1</v>
      </c>
      <c r="G129">
        <v>1</v>
      </c>
      <c r="H129" t="s">
        <v>148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 s="1">
        <v>8268</v>
      </c>
      <c r="B130">
        <v>1961</v>
      </c>
      <c r="C130" t="s">
        <v>36</v>
      </c>
      <c r="D130" t="s">
        <v>37</v>
      </c>
      <c r="F130">
        <v>0</v>
      </c>
      <c r="G130">
        <v>1</v>
      </c>
      <c r="H130" t="s">
        <v>143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 s="1">
        <v>11051</v>
      </c>
      <c r="B131">
        <v>1956</v>
      </c>
      <c r="C131" t="s">
        <v>36</v>
      </c>
      <c r="D131" t="s">
        <v>33</v>
      </c>
      <c r="E131">
        <v>77376</v>
      </c>
      <c r="F131">
        <v>1</v>
      </c>
      <c r="G131">
        <v>1</v>
      </c>
      <c r="H131" t="s">
        <v>149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 s="1">
        <v>8026</v>
      </c>
      <c r="B132">
        <v>1952</v>
      </c>
      <c r="C132" t="s">
        <v>29</v>
      </c>
      <c r="D132" t="s">
        <v>37</v>
      </c>
      <c r="E132">
        <v>62998</v>
      </c>
      <c r="F132">
        <v>0</v>
      </c>
      <c r="G132">
        <v>1</v>
      </c>
      <c r="H132" t="s">
        <v>150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 s="1">
        <v>433</v>
      </c>
      <c r="B133">
        <v>1958</v>
      </c>
      <c r="C133" t="s">
        <v>39</v>
      </c>
      <c r="D133" t="s">
        <v>704</v>
      </c>
      <c r="E133">
        <v>61331</v>
      </c>
      <c r="F133">
        <v>1</v>
      </c>
      <c r="G133">
        <v>1</v>
      </c>
      <c r="H133" t="s">
        <v>151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 s="1">
        <v>9597</v>
      </c>
      <c r="B134">
        <v>1969</v>
      </c>
      <c r="C134" t="s">
        <v>29</v>
      </c>
      <c r="D134" t="s">
        <v>37</v>
      </c>
      <c r="E134">
        <v>73448</v>
      </c>
      <c r="F134">
        <v>0</v>
      </c>
      <c r="G134">
        <v>0</v>
      </c>
      <c r="H134" t="s">
        <v>35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 s="1">
        <v>1295</v>
      </c>
      <c r="B135">
        <v>1963</v>
      </c>
      <c r="C135" t="s">
        <v>29</v>
      </c>
      <c r="D135" t="s">
        <v>37</v>
      </c>
      <c r="F135">
        <v>0</v>
      </c>
      <c r="G135">
        <v>1</v>
      </c>
      <c r="H135" t="s">
        <v>115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 s="1">
        <v>5290</v>
      </c>
      <c r="B136">
        <v>1964</v>
      </c>
      <c r="C136" t="s">
        <v>36</v>
      </c>
      <c r="D136" t="s">
        <v>37</v>
      </c>
      <c r="E136">
        <v>41551</v>
      </c>
      <c r="F136">
        <v>1</v>
      </c>
      <c r="G136">
        <v>1</v>
      </c>
      <c r="H136" t="s">
        <v>152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 s="1">
        <v>1685</v>
      </c>
      <c r="B137">
        <v>1967</v>
      </c>
      <c r="C137" t="s">
        <v>36</v>
      </c>
      <c r="D137" t="s">
        <v>33</v>
      </c>
      <c r="E137">
        <v>62981</v>
      </c>
      <c r="F137">
        <v>0</v>
      </c>
      <c r="G137">
        <v>0</v>
      </c>
      <c r="H137" t="s">
        <v>104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 s="1">
        <v>5342</v>
      </c>
      <c r="B138">
        <v>1976</v>
      </c>
      <c r="C138" t="s">
        <v>47</v>
      </c>
      <c r="D138" t="s">
        <v>41</v>
      </c>
      <c r="E138">
        <v>9548</v>
      </c>
      <c r="F138">
        <v>1</v>
      </c>
      <c r="G138">
        <v>0</v>
      </c>
      <c r="H138" t="s">
        <v>55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 s="1">
        <v>9579</v>
      </c>
      <c r="B139">
        <v>1959</v>
      </c>
      <c r="C139" t="s">
        <v>36</v>
      </c>
      <c r="D139" t="s">
        <v>37</v>
      </c>
      <c r="E139">
        <v>33762</v>
      </c>
      <c r="F139">
        <v>2</v>
      </c>
      <c r="G139">
        <v>1</v>
      </c>
      <c r="H139" t="s">
        <v>153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 s="1">
        <v>7660</v>
      </c>
      <c r="B140">
        <v>1973</v>
      </c>
      <c r="C140" t="s">
        <v>36</v>
      </c>
      <c r="D140" t="s">
        <v>704</v>
      </c>
      <c r="E140">
        <v>35860</v>
      </c>
      <c r="F140">
        <v>1</v>
      </c>
      <c r="G140">
        <v>1</v>
      </c>
      <c r="H140" t="s">
        <v>154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 s="1">
        <v>1461</v>
      </c>
      <c r="B141">
        <v>1965</v>
      </c>
      <c r="C141" t="s">
        <v>36</v>
      </c>
      <c r="D141" t="s">
        <v>41</v>
      </c>
      <c r="E141">
        <v>36921</v>
      </c>
      <c r="F141">
        <v>1</v>
      </c>
      <c r="G141">
        <v>1</v>
      </c>
      <c r="H141" t="s">
        <v>155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 s="1">
        <v>821</v>
      </c>
      <c r="B142">
        <v>1992</v>
      </c>
      <c r="C142" t="s">
        <v>39</v>
      </c>
      <c r="D142" t="s">
        <v>30</v>
      </c>
      <c r="E142">
        <v>92859</v>
      </c>
      <c r="F142">
        <v>0</v>
      </c>
      <c r="G142">
        <v>0</v>
      </c>
      <c r="H142" t="s">
        <v>156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 s="1">
        <v>11084</v>
      </c>
      <c r="B143">
        <v>1976</v>
      </c>
      <c r="C143" t="s">
        <v>39</v>
      </c>
      <c r="D143" t="s">
        <v>33</v>
      </c>
      <c r="E143">
        <v>65104</v>
      </c>
      <c r="F143">
        <v>0</v>
      </c>
      <c r="G143">
        <v>1</v>
      </c>
      <c r="H143" t="s">
        <v>144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 s="1">
        <v>8690</v>
      </c>
      <c r="B144">
        <v>1962</v>
      </c>
      <c r="C144" t="s">
        <v>29</v>
      </c>
      <c r="D144" t="s">
        <v>37</v>
      </c>
      <c r="E144">
        <v>86111</v>
      </c>
      <c r="F144">
        <v>0</v>
      </c>
      <c r="G144">
        <v>0</v>
      </c>
      <c r="H144" t="s">
        <v>157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 s="1">
        <v>2937</v>
      </c>
      <c r="B145">
        <v>1974</v>
      </c>
      <c r="C145" t="s">
        <v>36</v>
      </c>
      <c r="D145" t="s">
        <v>30</v>
      </c>
      <c r="E145">
        <v>68352</v>
      </c>
      <c r="F145">
        <v>0</v>
      </c>
      <c r="G145">
        <v>1</v>
      </c>
      <c r="H145" t="s">
        <v>158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 s="1">
        <v>9701</v>
      </c>
      <c r="B146">
        <v>1988</v>
      </c>
      <c r="C146" t="s">
        <v>29</v>
      </c>
      <c r="D146" t="s">
        <v>33</v>
      </c>
      <c r="E146">
        <v>41883</v>
      </c>
      <c r="F146">
        <v>1</v>
      </c>
      <c r="G146">
        <v>0</v>
      </c>
      <c r="H146" t="s">
        <v>159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 s="1">
        <v>9949</v>
      </c>
      <c r="B147">
        <v>1976</v>
      </c>
      <c r="C147" t="s">
        <v>29</v>
      </c>
      <c r="D147" t="s">
        <v>37</v>
      </c>
      <c r="E147">
        <v>59809</v>
      </c>
      <c r="F147">
        <v>0</v>
      </c>
      <c r="G147">
        <v>2</v>
      </c>
      <c r="H147" t="s">
        <v>160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 s="1">
        <v>10837</v>
      </c>
      <c r="B148">
        <v>1975</v>
      </c>
      <c r="C148" t="s">
        <v>29</v>
      </c>
      <c r="D148" t="s">
        <v>37</v>
      </c>
      <c r="E148">
        <v>23957</v>
      </c>
      <c r="F148">
        <v>1</v>
      </c>
      <c r="G148">
        <v>0</v>
      </c>
      <c r="H148" t="s">
        <v>161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 s="1">
        <v>3120</v>
      </c>
      <c r="B149">
        <v>1981</v>
      </c>
      <c r="C149" t="s">
        <v>29</v>
      </c>
      <c r="D149" t="s">
        <v>33</v>
      </c>
      <c r="E149">
        <v>38547</v>
      </c>
      <c r="F149">
        <v>1</v>
      </c>
      <c r="G149">
        <v>0</v>
      </c>
      <c r="H149" t="s">
        <v>158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 s="1">
        <v>5885</v>
      </c>
      <c r="B150">
        <v>1973</v>
      </c>
      <c r="C150" t="s">
        <v>53</v>
      </c>
      <c r="D150" t="s">
        <v>37</v>
      </c>
      <c r="E150">
        <v>35688</v>
      </c>
      <c r="F150">
        <v>2</v>
      </c>
      <c r="G150">
        <v>1</v>
      </c>
      <c r="H150" t="s">
        <v>162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 s="1">
        <v>4050</v>
      </c>
      <c r="B151">
        <v>1966</v>
      </c>
      <c r="C151" t="s">
        <v>39</v>
      </c>
      <c r="D151" t="s">
        <v>37</v>
      </c>
      <c r="E151">
        <v>49605</v>
      </c>
      <c r="F151">
        <v>0</v>
      </c>
      <c r="G151">
        <v>0</v>
      </c>
      <c r="H151" t="s">
        <v>163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 s="1">
        <v>3830</v>
      </c>
      <c r="B152">
        <v>1953</v>
      </c>
      <c r="C152" t="s">
        <v>39</v>
      </c>
      <c r="D152" t="s">
        <v>37</v>
      </c>
      <c r="E152">
        <v>59354</v>
      </c>
      <c r="F152">
        <v>0</v>
      </c>
      <c r="G152">
        <v>2</v>
      </c>
      <c r="H152" t="s">
        <v>164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 s="1">
        <v>7987</v>
      </c>
      <c r="B153">
        <v>1969</v>
      </c>
      <c r="C153" t="s">
        <v>29</v>
      </c>
      <c r="D153" t="s">
        <v>37</v>
      </c>
      <c r="E153">
        <v>65747</v>
      </c>
      <c r="F153">
        <v>0</v>
      </c>
      <c r="G153">
        <v>1</v>
      </c>
      <c r="H153" t="s">
        <v>165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 s="1">
        <v>7798</v>
      </c>
      <c r="B154">
        <v>1972</v>
      </c>
      <c r="C154" t="s">
        <v>53</v>
      </c>
      <c r="D154" t="s">
        <v>33</v>
      </c>
      <c r="E154">
        <v>46344</v>
      </c>
      <c r="F154">
        <v>0</v>
      </c>
      <c r="G154">
        <v>1</v>
      </c>
      <c r="H154" t="s">
        <v>166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 s="1">
        <v>92</v>
      </c>
      <c r="B155">
        <v>1988</v>
      </c>
      <c r="C155" t="s">
        <v>29</v>
      </c>
      <c r="D155" t="s">
        <v>704</v>
      </c>
      <c r="E155">
        <v>34176</v>
      </c>
      <c r="F155">
        <v>1</v>
      </c>
      <c r="G155">
        <v>0</v>
      </c>
      <c r="H155" t="s">
        <v>83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 s="1">
        <v>7055</v>
      </c>
      <c r="B156">
        <v>1952</v>
      </c>
      <c r="C156" t="s">
        <v>36</v>
      </c>
      <c r="D156" t="s">
        <v>33</v>
      </c>
      <c r="E156">
        <v>61010</v>
      </c>
      <c r="F156">
        <v>0</v>
      </c>
      <c r="G156">
        <v>1</v>
      </c>
      <c r="H156" t="s">
        <v>167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 s="1">
        <v>10240</v>
      </c>
      <c r="B157">
        <v>1949</v>
      </c>
      <c r="C157" t="s">
        <v>29</v>
      </c>
      <c r="D157" t="s">
        <v>33</v>
      </c>
      <c r="E157">
        <v>69372</v>
      </c>
      <c r="F157">
        <v>0</v>
      </c>
      <c r="G157">
        <v>0</v>
      </c>
      <c r="H157" t="s">
        <v>142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 s="1">
        <v>3025</v>
      </c>
      <c r="B158">
        <v>1958</v>
      </c>
      <c r="C158" t="s">
        <v>29</v>
      </c>
      <c r="D158" t="s">
        <v>30</v>
      </c>
      <c r="E158">
        <v>49967</v>
      </c>
      <c r="F158">
        <v>0</v>
      </c>
      <c r="G158">
        <v>1</v>
      </c>
      <c r="H158" t="s">
        <v>168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 s="1">
        <v>9283</v>
      </c>
      <c r="B159">
        <v>1978</v>
      </c>
      <c r="C159" t="s">
        <v>29</v>
      </c>
      <c r="D159" t="s">
        <v>30</v>
      </c>
      <c r="E159">
        <v>60199</v>
      </c>
      <c r="F159">
        <v>1</v>
      </c>
      <c r="G159">
        <v>2</v>
      </c>
      <c r="H159" t="s">
        <v>169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 s="1">
        <v>9970</v>
      </c>
      <c r="B160">
        <v>1977</v>
      </c>
      <c r="C160" t="s">
        <v>29</v>
      </c>
      <c r="D160" t="s">
        <v>33</v>
      </c>
      <c r="E160">
        <v>55375</v>
      </c>
      <c r="F160">
        <v>0</v>
      </c>
      <c r="G160">
        <v>1</v>
      </c>
      <c r="H160" t="s">
        <v>170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 s="1">
        <v>2730</v>
      </c>
      <c r="B161">
        <v>1955</v>
      </c>
      <c r="C161" t="s">
        <v>29</v>
      </c>
      <c r="D161" t="s">
        <v>30</v>
      </c>
      <c r="E161">
        <v>80317</v>
      </c>
      <c r="F161">
        <v>0</v>
      </c>
      <c r="G161">
        <v>0</v>
      </c>
      <c r="H161" t="s">
        <v>171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 s="1">
        <v>2795</v>
      </c>
      <c r="B162">
        <v>1958</v>
      </c>
      <c r="C162" t="s">
        <v>39</v>
      </c>
      <c r="D162" t="s">
        <v>30</v>
      </c>
      <c r="E162">
        <v>30523</v>
      </c>
      <c r="F162">
        <v>2</v>
      </c>
      <c r="G162">
        <v>1</v>
      </c>
      <c r="H162" t="s">
        <v>172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 s="1">
        <v>9260</v>
      </c>
      <c r="B163">
        <v>1945</v>
      </c>
      <c r="C163" t="s">
        <v>36</v>
      </c>
      <c r="D163" t="s">
        <v>37</v>
      </c>
      <c r="E163">
        <v>70356</v>
      </c>
      <c r="F163">
        <v>0</v>
      </c>
      <c r="G163">
        <v>0</v>
      </c>
      <c r="H163" t="s">
        <v>173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 s="1">
        <v>8182</v>
      </c>
      <c r="B164">
        <v>1984</v>
      </c>
      <c r="C164" t="s">
        <v>29</v>
      </c>
      <c r="D164" t="s">
        <v>37</v>
      </c>
      <c r="E164">
        <v>23228</v>
      </c>
      <c r="F164">
        <v>1</v>
      </c>
      <c r="G164">
        <v>0</v>
      </c>
      <c r="H164" t="s">
        <v>174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 s="1">
        <v>10095</v>
      </c>
      <c r="B165">
        <v>1975</v>
      </c>
      <c r="C165" t="s">
        <v>36</v>
      </c>
      <c r="D165" t="s">
        <v>41</v>
      </c>
      <c r="E165">
        <v>74165</v>
      </c>
      <c r="F165">
        <v>0</v>
      </c>
      <c r="G165">
        <v>0</v>
      </c>
      <c r="H165" t="s">
        <v>175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 s="1">
        <v>8475</v>
      </c>
      <c r="B166">
        <v>1973</v>
      </c>
      <c r="C166" t="s">
        <v>36</v>
      </c>
      <c r="D166" t="s">
        <v>37</v>
      </c>
      <c r="E166">
        <v>157243</v>
      </c>
      <c r="F166">
        <v>0</v>
      </c>
      <c r="G166">
        <v>1</v>
      </c>
      <c r="H166" t="s">
        <v>176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 s="1">
        <v>4370</v>
      </c>
      <c r="B167">
        <v>1966</v>
      </c>
      <c r="C167" t="s">
        <v>29</v>
      </c>
      <c r="D167" t="s">
        <v>33</v>
      </c>
      <c r="E167">
        <v>43482</v>
      </c>
      <c r="F167">
        <v>2</v>
      </c>
      <c r="G167">
        <v>1</v>
      </c>
      <c r="H167" t="s">
        <v>177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 s="1">
        <v>10573</v>
      </c>
      <c r="B168">
        <v>1953</v>
      </c>
      <c r="C168" t="s">
        <v>29</v>
      </c>
      <c r="D168" t="s">
        <v>41</v>
      </c>
      <c r="E168">
        <v>62551</v>
      </c>
      <c r="F168">
        <v>0</v>
      </c>
      <c r="G168">
        <v>0</v>
      </c>
      <c r="H168" t="s">
        <v>178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 s="1">
        <v>3712</v>
      </c>
      <c r="B169">
        <v>1959</v>
      </c>
      <c r="C169" t="s">
        <v>29</v>
      </c>
      <c r="D169" t="s">
        <v>41</v>
      </c>
      <c r="E169">
        <v>52332</v>
      </c>
      <c r="F169">
        <v>0</v>
      </c>
      <c r="G169">
        <v>0</v>
      </c>
      <c r="H169" t="s">
        <v>158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 s="1">
        <v>6637</v>
      </c>
      <c r="B170">
        <v>1988</v>
      </c>
      <c r="C170" t="s">
        <v>29</v>
      </c>
      <c r="D170" t="s">
        <v>30</v>
      </c>
      <c r="E170">
        <v>66951</v>
      </c>
      <c r="F170">
        <v>0</v>
      </c>
      <c r="G170">
        <v>0</v>
      </c>
      <c r="H170" t="s">
        <v>136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 s="1">
        <v>3152</v>
      </c>
      <c r="B171">
        <v>1957</v>
      </c>
      <c r="C171" t="s">
        <v>29</v>
      </c>
      <c r="D171" t="s">
        <v>33</v>
      </c>
      <c r="E171">
        <v>26091</v>
      </c>
      <c r="F171">
        <v>1</v>
      </c>
      <c r="G171">
        <v>1</v>
      </c>
      <c r="H171" t="s">
        <v>114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 s="1">
        <v>5610</v>
      </c>
      <c r="B172">
        <v>1965</v>
      </c>
      <c r="C172" t="s">
        <v>29</v>
      </c>
      <c r="D172" t="s">
        <v>33</v>
      </c>
      <c r="E172">
        <v>33456</v>
      </c>
      <c r="F172">
        <v>1</v>
      </c>
      <c r="G172">
        <v>1</v>
      </c>
      <c r="H172" t="s">
        <v>179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 s="1">
        <v>6460</v>
      </c>
      <c r="B173">
        <v>1982</v>
      </c>
      <c r="C173" t="s">
        <v>29</v>
      </c>
      <c r="D173" t="s">
        <v>37</v>
      </c>
      <c r="E173">
        <v>28718</v>
      </c>
      <c r="F173">
        <v>1</v>
      </c>
      <c r="G173">
        <v>0</v>
      </c>
      <c r="H173" t="s">
        <v>180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 s="1">
        <v>1349</v>
      </c>
      <c r="B174">
        <v>1970</v>
      </c>
      <c r="C174" t="s">
        <v>29</v>
      </c>
      <c r="D174" t="s">
        <v>37</v>
      </c>
      <c r="E174">
        <v>50447</v>
      </c>
      <c r="F174">
        <v>2</v>
      </c>
      <c r="G174">
        <v>0</v>
      </c>
      <c r="H174" t="s">
        <v>179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 s="1">
        <v>1880</v>
      </c>
      <c r="B175">
        <v>1959</v>
      </c>
      <c r="C175" t="s">
        <v>36</v>
      </c>
      <c r="D175" t="s">
        <v>33</v>
      </c>
      <c r="E175">
        <v>53537</v>
      </c>
      <c r="F175">
        <v>1</v>
      </c>
      <c r="G175">
        <v>1</v>
      </c>
      <c r="H175" t="s">
        <v>181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 s="1">
        <v>641</v>
      </c>
      <c r="B176">
        <v>1967</v>
      </c>
      <c r="C176" t="s">
        <v>29</v>
      </c>
      <c r="D176" t="s">
        <v>30</v>
      </c>
      <c r="E176">
        <v>52074</v>
      </c>
      <c r="F176">
        <v>0</v>
      </c>
      <c r="G176">
        <v>1</v>
      </c>
      <c r="H176" t="s">
        <v>182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 s="1">
        <v>8717</v>
      </c>
      <c r="B177">
        <v>1975</v>
      </c>
      <c r="C177" t="s">
        <v>36</v>
      </c>
      <c r="D177" t="s">
        <v>37</v>
      </c>
      <c r="E177">
        <v>80427</v>
      </c>
      <c r="F177">
        <v>0</v>
      </c>
      <c r="G177">
        <v>1</v>
      </c>
      <c r="H177" t="s">
        <v>183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 s="1">
        <v>10314</v>
      </c>
      <c r="B178">
        <v>1948</v>
      </c>
      <c r="C178" t="s">
        <v>36</v>
      </c>
      <c r="D178" t="s">
        <v>37</v>
      </c>
      <c r="E178">
        <v>83837</v>
      </c>
      <c r="F178">
        <v>0</v>
      </c>
      <c r="G178">
        <v>0</v>
      </c>
      <c r="H178" t="s">
        <v>184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 s="1">
        <v>10854</v>
      </c>
      <c r="B179">
        <v>1970</v>
      </c>
      <c r="C179" t="s">
        <v>36</v>
      </c>
      <c r="D179" t="s">
        <v>37</v>
      </c>
      <c r="E179">
        <v>38853</v>
      </c>
      <c r="F179">
        <v>1</v>
      </c>
      <c r="G179">
        <v>1</v>
      </c>
      <c r="H179" t="s">
        <v>185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 s="1">
        <v>10492</v>
      </c>
      <c r="B180">
        <v>1959</v>
      </c>
      <c r="C180" t="s">
        <v>29</v>
      </c>
      <c r="D180" t="s">
        <v>33</v>
      </c>
      <c r="E180">
        <v>38285</v>
      </c>
      <c r="F180">
        <v>2</v>
      </c>
      <c r="G180">
        <v>1</v>
      </c>
      <c r="H180" t="s">
        <v>186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 s="1">
        <v>6935</v>
      </c>
      <c r="B181">
        <v>1951</v>
      </c>
      <c r="C181" t="s">
        <v>53</v>
      </c>
      <c r="D181" t="s">
        <v>37</v>
      </c>
      <c r="E181">
        <v>78497</v>
      </c>
      <c r="F181">
        <v>0</v>
      </c>
      <c r="G181">
        <v>0</v>
      </c>
      <c r="H181" t="s">
        <v>125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 s="1">
        <v>7698</v>
      </c>
      <c r="B182">
        <v>1976</v>
      </c>
      <c r="C182" t="s">
        <v>36</v>
      </c>
      <c r="D182" t="s">
        <v>37</v>
      </c>
      <c r="E182">
        <v>51650</v>
      </c>
      <c r="F182">
        <v>0</v>
      </c>
      <c r="G182">
        <v>1</v>
      </c>
      <c r="H182" t="s">
        <v>98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 s="1">
        <v>3559</v>
      </c>
      <c r="B183">
        <v>1988</v>
      </c>
      <c r="C183" t="s">
        <v>53</v>
      </c>
      <c r="D183" t="s">
        <v>37</v>
      </c>
      <c r="E183">
        <v>16248</v>
      </c>
      <c r="F183">
        <v>1</v>
      </c>
      <c r="G183">
        <v>0</v>
      </c>
      <c r="H183" t="s">
        <v>149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 s="1">
        <v>10562</v>
      </c>
      <c r="B184">
        <v>1946</v>
      </c>
      <c r="C184" t="s">
        <v>39</v>
      </c>
      <c r="D184" t="s">
        <v>37</v>
      </c>
      <c r="E184">
        <v>66835</v>
      </c>
      <c r="F184">
        <v>0</v>
      </c>
      <c r="G184">
        <v>0</v>
      </c>
      <c r="H184" t="s">
        <v>187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 s="1">
        <v>10796</v>
      </c>
      <c r="B185">
        <v>1984</v>
      </c>
      <c r="C185" t="s">
        <v>39</v>
      </c>
      <c r="D185" t="s">
        <v>37</v>
      </c>
      <c r="E185">
        <v>30477</v>
      </c>
      <c r="F185">
        <v>1</v>
      </c>
      <c r="G185">
        <v>0</v>
      </c>
      <c r="H185" t="s">
        <v>188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 s="1">
        <v>2563</v>
      </c>
      <c r="B186">
        <v>1961</v>
      </c>
      <c r="C186" t="s">
        <v>47</v>
      </c>
      <c r="D186" t="s">
        <v>37</v>
      </c>
      <c r="E186">
        <v>28249</v>
      </c>
      <c r="F186">
        <v>0</v>
      </c>
      <c r="G186">
        <v>0</v>
      </c>
      <c r="H186" t="s">
        <v>189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 s="1">
        <v>3518</v>
      </c>
      <c r="B187">
        <v>1983</v>
      </c>
      <c r="C187" t="s">
        <v>29</v>
      </c>
      <c r="D187" t="s">
        <v>37</v>
      </c>
      <c r="E187">
        <v>25271</v>
      </c>
      <c r="F187">
        <v>1</v>
      </c>
      <c r="G187">
        <v>0</v>
      </c>
      <c r="H187" t="s">
        <v>190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 s="1">
        <v>5823</v>
      </c>
      <c r="B188">
        <v>1970</v>
      </c>
      <c r="C188" t="s">
        <v>36</v>
      </c>
      <c r="D188" t="s">
        <v>30</v>
      </c>
      <c r="E188">
        <v>32303</v>
      </c>
      <c r="F188">
        <v>0</v>
      </c>
      <c r="G188">
        <v>1</v>
      </c>
      <c r="H188" t="s">
        <v>32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 s="1">
        <v>3934</v>
      </c>
      <c r="B189">
        <v>1966</v>
      </c>
      <c r="C189" t="s">
        <v>29</v>
      </c>
      <c r="D189" t="s">
        <v>37</v>
      </c>
      <c r="E189">
        <v>61286</v>
      </c>
      <c r="F189">
        <v>0</v>
      </c>
      <c r="G189">
        <v>1</v>
      </c>
      <c r="H189" t="s">
        <v>191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 s="1">
        <v>6982</v>
      </c>
      <c r="B190">
        <v>1976</v>
      </c>
      <c r="C190" t="s">
        <v>29</v>
      </c>
      <c r="D190" t="s">
        <v>37</v>
      </c>
      <c r="E190">
        <v>74068</v>
      </c>
      <c r="F190">
        <v>0</v>
      </c>
      <c r="G190">
        <v>0</v>
      </c>
      <c r="H190" t="s">
        <v>159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 s="1">
        <v>6431</v>
      </c>
      <c r="B191">
        <v>1964</v>
      </c>
      <c r="C191" t="s">
        <v>36</v>
      </c>
      <c r="D191" t="s">
        <v>37</v>
      </c>
      <c r="E191">
        <v>45759</v>
      </c>
      <c r="F191">
        <v>1</v>
      </c>
      <c r="G191">
        <v>1</v>
      </c>
      <c r="H191" t="s">
        <v>192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 s="1">
        <v>9733</v>
      </c>
      <c r="B192">
        <v>1978</v>
      </c>
      <c r="C192" t="s">
        <v>47</v>
      </c>
      <c r="D192" t="s">
        <v>33</v>
      </c>
      <c r="E192">
        <v>24882</v>
      </c>
      <c r="F192">
        <v>1</v>
      </c>
      <c r="G192">
        <v>0</v>
      </c>
      <c r="H192" t="s">
        <v>193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 s="1">
        <v>5602</v>
      </c>
      <c r="B193">
        <v>1989</v>
      </c>
      <c r="C193" t="s">
        <v>36</v>
      </c>
      <c r="D193" t="s">
        <v>33</v>
      </c>
      <c r="E193">
        <v>66973</v>
      </c>
      <c r="F193">
        <v>0</v>
      </c>
      <c r="G193">
        <v>0</v>
      </c>
      <c r="H193" t="s">
        <v>130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 s="1">
        <v>7829</v>
      </c>
      <c r="B194">
        <v>1900</v>
      </c>
      <c r="C194" t="s">
        <v>53</v>
      </c>
      <c r="D194" t="s">
        <v>41</v>
      </c>
      <c r="E194">
        <v>36640</v>
      </c>
      <c r="F194">
        <v>1</v>
      </c>
      <c r="G194">
        <v>0</v>
      </c>
      <c r="H194" t="s">
        <v>194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 s="1">
        <v>1324</v>
      </c>
      <c r="B195">
        <v>1988</v>
      </c>
      <c r="C195" t="s">
        <v>29</v>
      </c>
      <c r="D195" t="s">
        <v>37</v>
      </c>
      <c r="E195">
        <v>38872</v>
      </c>
      <c r="F195">
        <v>1</v>
      </c>
      <c r="G195">
        <v>0</v>
      </c>
      <c r="H195" t="s">
        <v>195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 s="1">
        <v>326</v>
      </c>
      <c r="B196">
        <v>1973</v>
      </c>
      <c r="C196" t="s">
        <v>29</v>
      </c>
      <c r="D196" t="s">
        <v>37</v>
      </c>
      <c r="E196">
        <v>51148</v>
      </c>
      <c r="F196">
        <v>1</v>
      </c>
      <c r="G196">
        <v>1</v>
      </c>
      <c r="H196" t="s">
        <v>94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 s="1">
        <v>7224</v>
      </c>
      <c r="B197">
        <v>1977</v>
      </c>
      <c r="C197" t="s">
        <v>29</v>
      </c>
      <c r="D197" t="s">
        <v>37</v>
      </c>
      <c r="E197">
        <v>31353</v>
      </c>
      <c r="F197">
        <v>1</v>
      </c>
      <c r="G197">
        <v>1</v>
      </c>
      <c r="H197" t="s">
        <v>196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 s="1">
        <v>6999</v>
      </c>
      <c r="B198">
        <v>1980</v>
      </c>
      <c r="C198" t="s">
        <v>39</v>
      </c>
      <c r="D198" t="s">
        <v>37</v>
      </c>
      <c r="E198">
        <v>69661</v>
      </c>
      <c r="F198">
        <v>0</v>
      </c>
      <c r="G198">
        <v>0</v>
      </c>
      <c r="H198" t="s">
        <v>197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 s="1">
        <v>9938</v>
      </c>
      <c r="B199">
        <v>1954</v>
      </c>
      <c r="C199" t="s">
        <v>29</v>
      </c>
      <c r="D199" t="s">
        <v>37</v>
      </c>
      <c r="E199">
        <v>80067</v>
      </c>
      <c r="F199">
        <v>0</v>
      </c>
      <c r="G199">
        <v>0</v>
      </c>
      <c r="H199" t="s">
        <v>198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 s="1">
        <v>6422</v>
      </c>
      <c r="B200">
        <v>1954</v>
      </c>
      <c r="C200" t="s">
        <v>29</v>
      </c>
      <c r="D200" t="s">
        <v>37</v>
      </c>
      <c r="E200">
        <v>86718</v>
      </c>
      <c r="F200">
        <v>0</v>
      </c>
      <c r="G200">
        <v>0</v>
      </c>
      <c r="H200" t="s">
        <v>199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 s="1">
        <v>3182</v>
      </c>
      <c r="B201">
        <v>1973</v>
      </c>
      <c r="C201" t="s">
        <v>36</v>
      </c>
      <c r="D201" t="s">
        <v>30</v>
      </c>
      <c r="E201">
        <v>46854</v>
      </c>
      <c r="F201">
        <v>1</v>
      </c>
      <c r="G201">
        <v>1</v>
      </c>
      <c r="H201" t="s">
        <v>200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 s="1">
        <v>7300</v>
      </c>
      <c r="B202">
        <v>1952</v>
      </c>
      <c r="C202" t="s">
        <v>29</v>
      </c>
      <c r="D202" t="s">
        <v>41</v>
      </c>
      <c r="E202">
        <v>69142</v>
      </c>
      <c r="F202">
        <v>0</v>
      </c>
      <c r="G202">
        <v>1</v>
      </c>
      <c r="H202" t="s">
        <v>201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 s="1">
        <v>10424</v>
      </c>
      <c r="B203">
        <v>1968</v>
      </c>
      <c r="C203" t="s">
        <v>29</v>
      </c>
      <c r="D203" t="s">
        <v>30</v>
      </c>
      <c r="E203">
        <v>75922</v>
      </c>
      <c r="F203">
        <v>0</v>
      </c>
      <c r="G203">
        <v>0</v>
      </c>
      <c r="H203" t="s">
        <v>202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 s="1">
        <v>8727</v>
      </c>
      <c r="B204">
        <v>1978</v>
      </c>
      <c r="C204" t="s">
        <v>29</v>
      </c>
      <c r="D204" t="s">
        <v>41</v>
      </c>
      <c r="E204">
        <v>63693</v>
      </c>
      <c r="F204">
        <v>0</v>
      </c>
      <c r="G204">
        <v>1</v>
      </c>
      <c r="H204" t="s">
        <v>203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 s="1">
        <v>2798</v>
      </c>
      <c r="B205">
        <v>1977</v>
      </c>
      <c r="C205" t="s">
        <v>36</v>
      </c>
      <c r="D205" t="s">
        <v>33</v>
      </c>
      <c r="E205">
        <v>102160</v>
      </c>
      <c r="F205">
        <v>0</v>
      </c>
      <c r="G205">
        <v>0</v>
      </c>
      <c r="H205" t="s">
        <v>204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 s="1">
        <v>1030</v>
      </c>
      <c r="B206">
        <v>1965</v>
      </c>
      <c r="C206" t="s">
        <v>36</v>
      </c>
      <c r="D206" t="s">
        <v>30</v>
      </c>
      <c r="E206">
        <v>40637</v>
      </c>
      <c r="F206">
        <v>1</v>
      </c>
      <c r="G206">
        <v>1</v>
      </c>
      <c r="H206" t="s">
        <v>205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 s="1">
        <v>624</v>
      </c>
      <c r="B207">
        <v>1984</v>
      </c>
      <c r="C207" t="s">
        <v>39</v>
      </c>
      <c r="D207" t="s">
        <v>30</v>
      </c>
      <c r="E207">
        <v>18890</v>
      </c>
      <c r="F207">
        <v>0</v>
      </c>
      <c r="G207">
        <v>0</v>
      </c>
      <c r="H207" t="s">
        <v>137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 s="1">
        <v>5176</v>
      </c>
      <c r="B208">
        <v>1988</v>
      </c>
      <c r="C208" t="s">
        <v>29</v>
      </c>
      <c r="D208" t="s">
        <v>33</v>
      </c>
      <c r="E208">
        <v>29604</v>
      </c>
      <c r="F208">
        <v>1</v>
      </c>
      <c r="G208">
        <v>0</v>
      </c>
      <c r="H208" t="s">
        <v>206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 s="1">
        <v>5552</v>
      </c>
      <c r="B209">
        <v>1963</v>
      </c>
      <c r="C209" t="s">
        <v>39</v>
      </c>
      <c r="D209" t="s">
        <v>41</v>
      </c>
      <c r="E209">
        <v>48721</v>
      </c>
      <c r="F209">
        <v>1</v>
      </c>
      <c r="G209">
        <v>1</v>
      </c>
      <c r="H209" t="s">
        <v>207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 s="1">
        <v>868</v>
      </c>
      <c r="B210">
        <v>1966</v>
      </c>
      <c r="C210" t="s">
        <v>29</v>
      </c>
      <c r="D210" t="s">
        <v>37</v>
      </c>
      <c r="E210">
        <v>44794</v>
      </c>
      <c r="F210">
        <v>0</v>
      </c>
      <c r="G210">
        <v>1</v>
      </c>
      <c r="H210" t="s">
        <v>148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 s="1">
        <v>380</v>
      </c>
      <c r="B211">
        <v>1954</v>
      </c>
      <c r="C211" t="s">
        <v>29</v>
      </c>
      <c r="D211" t="s">
        <v>41</v>
      </c>
      <c r="E211">
        <v>64497</v>
      </c>
      <c r="F211">
        <v>0</v>
      </c>
      <c r="G211">
        <v>1</v>
      </c>
      <c r="H211" t="s">
        <v>208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 s="1">
        <v>2677</v>
      </c>
      <c r="B212">
        <v>1956</v>
      </c>
      <c r="C212" t="s">
        <v>29</v>
      </c>
      <c r="D212" t="s">
        <v>33</v>
      </c>
      <c r="E212">
        <v>46097</v>
      </c>
      <c r="F212">
        <v>0</v>
      </c>
      <c r="G212">
        <v>1</v>
      </c>
      <c r="H212" t="s">
        <v>209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 s="1">
        <v>6521</v>
      </c>
      <c r="B213">
        <v>1954</v>
      </c>
      <c r="C213" t="s">
        <v>29</v>
      </c>
      <c r="D213" t="s">
        <v>33</v>
      </c>
      <c r="E213">
        <v>77972</v>
      </c>
      <c r="F213">
        <v>0</v>
      </c>
      <c r="G213">
        <v>0</v>
      </c>
      <c r="H213" t="s">
        <v>210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 s="1">
        <v>6927</v>
      </c>
      <c r="B214">
        <v>1968</v>
      </c>
      <c r="C214" t="s">
        <v>36</v>
      </c>
      <c r="D214" t="s">
        <v>37</v>
      </c>
      <c r="E214">
        <v>44377</v>
      </c>
      <c r="F214">
        <v>1</v>
      </c>
      <c r="G214">
        <v>1</v>
      </c>
      <c r="H214" t="s">
        <v>211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 s="1">
        <v>2877</v>
      </c>
      <c r="B215">
        <v>1974</v>
      </c>
      <c r="C215" t="s">
        <v>39</v>
      </c>
      <c r="D215" t="s">
        <v>33</v>
      </c>
      <c r="E215">
        <v>46014</v>
      </c>
      <c r="F215">
        <v>1</v>
      </c>
      <c r="G215">
        <v>1</v>
      </c>
      <c r="H215" t="s">
        <v>212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 s="1">
        <v>0</v>
      </c>
      <c r="B216">
        <v>1985</v>
      </c>
      <c r="C216" t="s">
        <v>29</v>
      </c>
      <c r="D216" t="s">
        <v>37</v>
      </c>
      <c r="E216">
        <v>70951</v>
      </c>
      <c r="F216">
        <v>0</v>
      </c>
      <c r="G216">
        <v>0</v>
      </c>
      <c r="H216" t="s">
        <v>213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 s="1">
        <v>1584</v>
      </c>
      <c r="B217">
        <v>1977</v>
      </c>
      <c r="C217" t="s">
        <v>29</v>
      </c>
      <c r="D217" t="s">
        <v>37</v>
      </c>
      <c r="E217">
        <v>41443</v>
      </c>
      <c r="F217">
        <v>1</v>
      </c>
      <c r="G217">
        <v>0</v>
      </c>
      <c r="H217" t="s">
        <v>214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 s="1">
        <v>7264</v>
      </c>
      <c r="B218">
        <v>1978</v>
      </c>
      <c r="C218" t="s">
        <v>53</v>
      </c>
      <c r="D218" t="s">
        <v>30</v>
      </c>
      <c r="E218">
        <v>52195</v>
      </c>
      <c r="F218">
        <v>2</v>
      </c>
      <c r="G218">
        <v>1</v>
      </c>
      <c r="H218" t="s">
        <v>83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 s="1">
        <v>6274</v>
      </c>
      <c r="B219">
        <v>1948</v>
      </c>
      <c r="C219" t="s">
        <v>39</v>
      </c>
      <c r="D219" t="s">
        <v>37</v>
      </c>
      <c r="E219">
        <v>83790</v>
      </c>
      <c r="F219">
        <v>0</v>
      </c>
      <c r="G219">
        <v>0</v>
      </c>
      <c r="H219" t="s">
        <v>46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 s="1">
        <v>1377</v>
      </c>
      <c r="B220">
        <v>1954</v>
      </c>
      <c r="C220" t="s">
        <v>39</v>
      </c>
      <c r="D220" t="s">
        <v>71</v>
      </c>
      <c r="E220">
        <v>44551</v>
      </c>
      <c r="F220">
        <v>0</v>
      </c>
      <c r="G220">
        <v>1</v>
      </c>
      <c r="H220" t="s">
        <v>215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 s="1">
        <v>454</v>
      </c>
      <c r="B221">
        <v>1980</v>
      </c>
      <c r="C221" t="s">
        <v>29</v>
      </c>
      <c r="D221" t="s">
        <v>33</v>
      </c>
      <c r="E221">
        <v>69508</v>
      </c>
      <c r="F221">
        <v>1</v>
      </c>
      <c r="G221">
        <v>0</v>
      </c>
      <c r="H221" t="s">
        <v>216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 s="1">
        <v>1755</v>
      </c>
      <c r="B222">
        <v>1988</v>
      </c>
      <c r="C222" t="s">
        <v>53</v>
      </c>
      <c r="D222" t="s">
        <v>33</v>
      </c>
      <c r="E222">
        <v>45204</v>
      </c>
      <c r="F222">
        <v>1</v>
      </c>
      <c r="G222">
        <v>0</v>
      </c>
      <c r="H222" t="s">
        <v>217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 s="1">
        <v>2075</v>
      </c>
      <c r="B223">
        <v>1969</v>
      </c>
      <c r="C223" t="s">
        <v>29</v>
      </c>
      <c r="D223" t="s">
        <v>37</v>
      </c>
      <c r="E223">
        <v>72460</v>
      </c>
      <c r="F223">
        <v>0</v>
      </c>
      <c r="G223">
        <v>0</v>
      </c>
      <c r="H223" t="s">
        <v>144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 s="1">
        <v>4785</v>
      </c>
      <c r="B224">
        <v>1970</v>
      </c>
      <c r="C224" t="s">
        <v>36</v>
      </c>
      <c r="D224" t="s">
        <v>33</v>
      </c>
      <c r="E224">
        <v>77622</v>
      </c>
      <c r="F224">
        <v>0</v>
      </c>
      <c r="G224">
        <v>2</v>
      </c>
      <c r="H224" t="s">
        <v>218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 s="1">
        <v>9076</v>
      </c>
      <c r="B225">
        <v>1980</v>
      </c>
      <c r="C225" t="s">
        <v>36</v>
      </c>
      <c r="D225" t="s">
        <v>37</v>
      </c>
      <c r="E225">
        <v>30732</v>
      </c>
      <c r="F225">
        <v>1</v>
      </c>
      <c r="G225">
        <v>0</v>
      </c>
      <c r="H225" t="s">
        <v>219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 s="1">
        <v>7079</v>
      </c>
      <c r="B226">
        <v>1962</v>
      </c>
      <c r="C226" t="s">
        <v>29</v>
      </c>
      <c r="D226" t="s">
        <v>41</v>
      </c>
      <c r="E226">
        <v>63887</v>
      </c>
      <c r="F226">
        <v>0</v>
      </c>
      <c r="G226">
        <v>1</v>
      </c>
      <c r="H226" t="s">
        <v>220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 s="1">
        <v>4653</v>
      </c>
      <c r="B227">
        <v>1978</v>
      </c>
      <c r="C227" t="s">
        <v>29</v>
      </c>
      <c r="D227" t="s">
        <v>33</v>
      </c>
      <c r="E227">
        <v>42011</v>
      </c>
      <c r="F227">
        <v>1</v>
      </c>
      <c r="G227">
        <v>0</v>
      </c>
      <c r="H227" t="s">
        <v>221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 s="1">
        <v>7375</v>
      </c>
      <c r="B228">
        <v>1976</v>
      </c>
      <c r="C228" t="s">
        <v>29</v>
      </c>
      <c r="D228" t="s">
        <v>33</v>
      </c>
      <c r="E228">
        <v>51369</v>
      </c>
      <c r="F228">
        <v>0</v>
      </c>
      <c r="G228">
        <v>1</v>
      </c>
      <c r="H228" t="s">
        <v>222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 s="1">
        <v>709</v>
      </c>
      <c r="B229">
        <v>1952</v>
      </c>
      <c r="C229" t="s">
        <v>29</v>
      </c>
      <c r="D229" t="s">
        <v>41</v>
      </c>
      <c r="E229">
        <v>51537</v>
      </c>
      <c r="F229">
        <v>0</v>
      </c>
      <c r="G229">
        <v>1</v>
      </c>
      <c r="H229" t="s">
        <v>223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 s="1">
        <v>460</v>
      </c>
      <c r="B230">
        <v>1972</v>
      </c>
      <c r="C230" t="s">
        <v>36</v>
      </c>
      <c r="D230" t="s">
        <v>37</v>
      </c>
      <c r="E230">
        <v>79930</v>
      </c>
      <c r="F230">
        <v>0</v>
      </c>
      <c r="G230">
        <v>0</v>
      </c>
      <c r="H230" t="s">
        <v>55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 s="1">
        <v>3726</v>
      </c>
      <c r="B231">
        <v>1986</v>
      </c>
      <c r="C231" t="s">
        <v>36</v>
      </c>
      <c r="D231" t="s">
        <v>33</v>
      </c>
      <c r="E231">
        <v>34320</v>
      </c>
      <c r="F231">
        <v>1</v>
      </c>
      <c r="G231">
        <v>0</v>
      </c>
      <c r="H231" t="s">
        <v>224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 s="1">
        <v>6798</v>
      </c>
      <c r="B232">
        <v>1966</v>
      </c>
      <c r="C232" t="s">
        <v>29</v>
      </c>
      <c r="D232" t="s">
        <v>30</v>
      </c>
      <c r="E232">
        <v>37070</v>
      </c>
      <c r="F232">
        <v>1</v>
      </c>
      <c r="G232">
        <v>1</v>
      </c>
      <c r="H232" t="s">
        <v>225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 s="1">
        <v>5341</v>
      </c>
      <c r="B233">
        <v>1962</v>
      </c>
      <c r="C233" t="s">
        <v>53</v>
      </c>
      <c r="D233" t="s">
        <v>41</v>
      </c>
      <c r="E233">
        <v>81975</v>
      </c>
      <c r="F233">
        <v>0</v>
      </c>
      <c r="G233">
        <v>1</v>
      </c>
      <c r="H233" t="s">
        <v>219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 s="1">
        <v>1606</v>
      </c>
      <c r="B234">
        <v>1971</v>
      </c>
      <c r="C234" t="s">
        <v>29</v>
      </c>
      <c r="D234" t="s">
        <v>33</v>
      </c>
      <c r="E234">
        <v>38590</v>
      </c>
      <c r="F234">
        <v>1</v>
      </c>
      <c r="G234">
        <v>0</v>
      </c>
      <c r="H234" t="s">
        <v>226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 s="1">
        <v>9617</v>
      </c>
      <c r="B235">
        <v>1951</v>
      </c>
      <c r="C235" t="s">
        <v>29</v>
      </c>
      <c r="D235" t="s">
        <v>30</v>
      </c>
      <c r="E235">
        <v>15033</v>
      </c>
      <c r="F235">
        <v>0</v>
      </c>
      <c r="G235">
        <v>0</v>
      </c>
      <c r="H235" t="s">
        <v>227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 s="1">
        <v>3233</v>
      </c>
      <c r="B236">
        <v>1965</v>
      </c>
      <c r="C236" t="s">
        <v>36</v>
      </c>
      <c r="D236" t="s">
        <v>37</v>
      </c>
      <c r="E236">
        <v>62745</v>
      </c>
      <c r="F236">
        <v>0</v>
      </c>
      <c r="G236">
        <v>1</v>
      </c>
      <c r="H236" t="s">
        <v>228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 s="1">
        <v>89</v>
      </c>
      <c r="B237">
        <v>1975</v>
      </c>
      <c r="C237" t="s">
        <v>53</v>
      </c>
      <c r="D237" t="s">
        <v>37</v>
      </c>
      <c r="E237">
        <v>22212</v>
      </c>
      <c r="F237">
        <v>1</v>
      </c>
      <c r="G237">
        <v>0</v>
      </c>
      <c r="H237" t="s">
        <v>202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 s="1">
        <v>2936</v>
      </c>
      <c r="B238">
        <v>1982</v>
      </c>
      <c r="C238" t="s">
        <v>39</v>
      </c>
      <c r="D238" t="s">
        <v>33</v>
      </c>
      <c r="E238">
        <v>23661</v>
      </c>
      <c r="F238">
        <v>1</v>
      </c>
      <c r="G238">
        <v>0</v>
      </c>
      <c r="H238" t="s">
        <v>229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 s="1">
        <v>9449</v>
      </c>
      <c r="B239">
        <v>1958</v>
      </c>
      <c r="C239" t="s">
        <v>36</v>
      </c>
      <c r="D239" t="s">
        <v>30</v>
      </c>
      <c r="E239">
        <v>79761</v>
      </c>
      <c r="F239">
        <v>0</v>
      </c>
      <c r="G239">
        <v>1</v>
      </c>
      <c r="H239" t="s">
        <v>230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 s="1">
        <v>7297</v>
      </c>
      <c r="B240">
        <v>1973</v>
      </c>
      <c r="C240" t="s">
        <v>29</v>
      </c>
      <c r="D240" t="s">
        <v>30</v>
      </c>
      <c r="E240">
        <v>7500</v>
      </c>
      <c r="F240">
        <v>1</v>
      </c>
      <c r="G240">
        <v>0</v>
      </c>
      <c r="H240" t="s">
        <v>231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 s="1">
        <v>11004</v>
      </c>
      <c r="B241">
        <v>1893</v>
      </c>
      <c r="C241" t="s">
        <v>53</v>
      </c>
      <c r="D241" t="s">
        <v>30</v>
      </c>
      <c r="E241">
        <v>60182</v>
      </c>
      <c r="F241">
        <v>0</v>
      </c>
      <c r="G241">
        <v>1</v>
      </c>
      <c r="H241" t="s">
        <v>232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 s="1">
        <v>313</v>
      </c>
      <c r="B242">
        <v>1968</v>
      </c>
      <c r="C242" t="s">
        <v>29</v>
      </c>
      <c r="D242" t="s">
        <v>71</v>
      </c>
      <c r="E242">
        <v>73455</v>
      </c>
      <c r="F242">
        <v>0</v>
      </c>
      <c r="G242">
        <v>0</v>
      </c>
      <c r="H242" t="s">
        <v>233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 s="1">
        <v>9940</v>
      </c>
      <c r="B243">
        <v>1958</v>
      </c>
      <c r="C243" t="s">
        <v>29</v>
      </c>
      <c r="D243" t="s">
        <v>33</v>
      </c>
      <c r="E243">
        <v>64961</v>
      </c>
      <c r="F243">
        <v>0</v>
      </c>
      <c r="G243">
        <v>1</v>
      </c>
      <c r="H243" t="s">
        <v>57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 s="1">
        <v>10735</v>
      </c>
      <c r="B244">
        <v>1971</v>
      </c>
      <c r="C244" t="s">
        <v>29</v>
      </c>
      <c r="D244" t="s">
        <v>30</v>
      </c>
      <c r="E244">
        <v>22804</v>
      </c>
      <c r="F244">
        <v>1</v>
      </c>
      <c r="G244">
        <v>0</v>
      </c>
      <c r="H244" t="s">
        <v>234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 s="1">
        <v>9529</v>
      </c>
      <c r="B245">
        <v>1990</v>
      </c>
      <c r="C245" t="s">
        <v>29</v>
      </c>
      <c r="D245" t="s">
        <v>37</v>
      </c>
      <c r="E245">
        <v>73687</v>
      </c>
      <c r="F245">
        <v>0</v>
      </c>
      <c r="G245">
        <v>0</v>
      </c>
      <c r="H245" t="s">
        <v>235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 s="1">
        <v>6439</v>
      </c>
      <c r="B246">
        <v>1958</v>
      </c>
      <c r="C246" t="s">
        <v>29</v>
      </c>
      <c r="D246" t="s">
        <v>37</v>
      </c>
      <c r="E246">
        <v>61074</v>
      </c>
      <c r="F246">
        <v>0</v>
      </c>
      <c r="G246">
        <v>1</v>
      </c>
      <c r="H246" t="s">
        <v>236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 s="1">
        <v>7411</v>
      </c>
      <c r="B247">
        <v>1964</v>
      </c>
      <c r="C247" t="s">
        <v>36</v>
      </c>
      <c r="D247" t="s">
        <v>37</v>
      </c>
      <c r="E247">
        <v>31686</v>
      </c>
      <c r="F247">
        <v>1</v>
      </c>
      <c r="G247">
        <v>1</v>
      </c>
      <c r="H247" t="s">
        <v>237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 s="1">
        <v>2176</v>
      </c>
      <c r="B248">
        <v>1972</v>
      </c>
      <c r="C248" t="s">
        <v>29</v>
      </c>
      <c r="D248" t="s">
        <v>37</v>
      </c>
      <c r="E248">
        <v>80134</v>
      </c>
      <c r="F248">
        <v>1</v>
      </c>
      <c r="G248">
        <v>0</v>
      </c>
      <c r="H248" t="s">
        <v>238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 s="1">
        <v>9265</v>
      </c>
      <c r="B249">
        <v>1953</v>
      </c>
      <c r="C249" t="s">
        <v>29</v>
      </c>
      <c r="D249" t="s">
        <v>37</v>
      </c>
      <c r="E249">
        <v>75027</v>
      </c>
      <c r="F249">
        <v>0</v>
      </c>
      <c r="G249">
        <v>1</v>
      </c>
      <c r="H249" t="s">
        <v>239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 s="1">
        <v>8867</v>
      </c>
      <c r="B250">
        <v>1988</v>
      </c>
      <c r="C250" t="s">
        <v>36</v>
      </c>
      <c r="D250" t="s">
        <v>37</v>
      </c>
      <c r="E250">
        <v>67546</v>
      </c>
      <c r="F250">
        <v>0</v>
      </c>
      <c r="G250">
        <v>0</v>
      </c>
      <c r="H250" t="s">
        <v>51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 s="1">
        <v>8932</v>
      </c>
      <c r="B251">
        <v>1969</v>
      </c>
      <c r="C251" t="s">
        <v>39</v>
      </c>
      <c r="D251" t="s">
        <v>33</v>
      </c>
      <c r="E251">
        <v>65176</v>
      </c>
      <c r="F251">
        <v>0</v>
      </c>
      <c r="G251">
        <v>1</v>
      </c>
      <c r="H251" t="s">
        <v>67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 s="1">
        <v>10236</v>
      </c>
      <c r="B252">
        <v>1975</v>
      </c>
      <c r="C252" t="s">
        <v>39</v>
      </c>
      <c r="D252" t="s">
        <v>30</v>
      </c>
      <c r="E252">
        <v>31160</v>
      </c>
      <c r="F252">
        <v>1</v>
      </c>
      <c r="G252">
        <v>0</v>
      </c>
      <c r="H252" t="s">
        <v>240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 s="1">
        <v>6340</v>
      </c>
      <c r="B253">
        <v>1985</v>
      </c>
      <c r="C253" t="s">
        <v>29</v>
      </c>
      <c r="D253" t="s">
        <v>30</v>
      </c>
      <c r="E253">
        <v>29938</v>
      </c>
      <c r="F253">
        <v>1</v>
      </c>
      <c r="G253">
        <v>0</v>
      </c>
      <c r="H253" t="s">
        <v>241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 s="1">
        <v>10089</v>
      </c>
      <c r="B254">
        <v>1974</v>
      </c>
      <c r="C254" t="s">
        <v>29</v>
      </c>
      <c r="D254" t="s">
        <v>41</v>
      </c>
      <c r="E254">
        <v>102692</v>
      </c>
      <c r="F254">
        <v>0</v>
      </c>
      <c r="G254">
        <v>0</v>
      </c>
      <c r="H254" t="s">
        <v>105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 s="1">
        <v>2227</v>
      </c>
      <c r="B255">
        <v>1958</v>
      </c>
      <c r="C255" t="s">
        <v>53</v>
      </c>
      <c r="D255" t="s">
        <v>33</v>
      </c>
      <c r="E255">
        <v>26490</v>
      </c>
      <c r="F255">
        <v>0</v>
      </c>
      <c r="G255">
        <v>0</v>
      </c>
      <c r="H255" t="s">
        <v>242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 s="1">
        <v>10992</v>
      </c>
      <c r="B256">
        <v>1967</v>
      </c>
      <c r="C256" t="s">
        <v>29</v>
      </c>
      <c r="D256" t="s">
        <v>33</v>
      </c>
      <c r="E256">
        <v>75702</v>
      </c>
      <c r="F256">
        <v>1</v>
      </c>
      <c r="G256">
        <v>1</v>
      </c>
      <c r="H256" t="s">
        <v>111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 s="1">
        <v>5304</v>
      </c>
      <c r="B257">
        <v>1974</v>
      </c>
      <c r="C257" t="s">
        <v>36</v>
      </c>
      <c r="D257" t="s">
        <v>30</v>
      </c>
      <c r="E257">
        <v>30899</v>
      </c>
      <c r="F257">
        <v>1</v>
      </c>
      <c r="G257">
        <v>0</v>
      </c>
      <c r="H257" t="s">
        <v>243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 s="1">
        <v>309</v>
      </c>
      <c r="B258">
        <v>1961</v>
      </c>
      <c r="C258" t="s">
        <v>36</v>
      </c>
      <c r="D258" t="s">
        <v>33</v>
      </c>
      <c r="E258">
        <v>63342</v>
      </c>
      <c r="F258">
        <v>0</v>
      </c>
      <c r="G258">
        <v>1</v>
      </c>
      <c r="H258" t="s">
        <v>244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 s="1">
        <v>3406</v>
      </c>
      <c r="B259">
        <v>1964</v>
      </c>
      <c r="C259" t="s">
        <v>29</v>
      </c>
      <c r="D259" t="s">
        <v>30</v>
      </c>
      <c r="E259">
        <v>45989</v>
      </c>
      <c r="F259">
        <v>0</v>
      </c>
      <c r="G259">
        <v>1</v>
      </c>
      <c r="H259" t="s">
        <v>245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 s="1">
        <v>2661</v>
      </c>
      <c r="B260">
        <v>1964</v>
      </c>
      <c r="C260" t="s">
        <v>29</v>
      </c>
      <c r="D260" t="s">
        <v>30</v>
      </c>
      <c r="E260">
        <v>18701</v>
      </c>
      <c r="F260">
        <v>1</v>
      </c>
      <c r="G260">
        <v>1</v>
      </c>
      <c r="H260" t="s">
        <v>246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 s="1">
        <v>3153</v>
      </c>
      <c r="B261">
        <v>1957</v>
      </c>
      <c r="C261" t="s">
        <v>36</v>
      </c>
      <c r="D261" t="s">
        <v>30</v>
      </c>
      <c r="E261">
        <v>40737</v>
      </c>
      <c r="F261">
        <v>2</v>
      </c>
      <c r="G261">
        <v>1</v>
      </c>
      <c r="H261" t="s">
        <v>206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 s="1">
        <v>10264</v>
      </c>
      <c r="B262">
        <v>1979</v>
      </c>
      <c r="C262" t="s">
        <v>29</v>
      </c>
      <c r="D262" t="s">
        <v>41</v>
      </c>
      <c r="E262">
        <v>15287</v>
      </c>
      <c r="F262">
        <v>1</v>
      </c>
      <c r="G262">
        <v>0</v>
      </c>
      <c r="H262" t="s">
        <v>48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 s="1">
        <v>1184</v>
      </c>
      <c r="B263">
        <v>1968</v>
      </c>
      <c r="C263" t="s">
        <v>36</v>
      </c>
      <c r="D263" t="s">
        <v>41</v>
      </c>
      <c r="E263">
        <v>69674</v>
      </c>
      <c r="F263">
        <v>0</v>
      </c>
      <c r="G263">
        <v>2</v>
      </c>
      <c r="H263" t="s">
        <v>247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 s="1">
        <v>4200</v>
      </c>
      <c r="B264">
        <v>1970</v>
      </c>
      <c r="C264" t="s">
        <v>39</v>
      </c>
      <c r="D264" t="s">
        <v>37</v>
      </c>
      <c r="E264">
        <v>44159</v>
      </c>
      <c r="F264">
        <v>1</v>
      </c>
      <c r="G264">
        <v>0</v>
      </c>
      <c r="H264" t="s">
        <v>248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 s="1">
        <v>9396</v>
      </c>
      <c r="B265">
        <v>1978</v>
      </c>
      <c r="C265" t="s">
        <v>36</v>
      </c>
      <c r="D265" t="s">
        <v>37</v>
      </c>
      <c r="E265">
        <v>37717</v>
      </c>
      <c r="F265">
        <v>1</v>
      </c>
      <c r="G265">
        <v>0</v>
      </c>
      <c r="H265" t="s">
        <v>249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 s="1">
        <v>2387</v>
      </c>
      <c r="B266">
        <v>1952</v>
      </c>
      <c r="C266" t="s">
        <v>39</v>
      </c>
      <c r="D266" t="s">
        <v>33</v>
      </c>
      <c r="E266">
        <v>43776</v>
      </c>
      <c r="F266">
        <v>1</v>
      </c>
      <c r="G266">
        <v>1</v>
      </c>
      <c r="H266" t="s">
        <v>250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 s="1">
        <v>6690</v>
      </c>
      <c r="B267">
        <v>1966</v>
      </c>
      <c r="C267" t="s">
        <v>39</v>
      </c>
      <c r="D267" t="s">
        <v>37</v>
      </c>
      <c r="E267">
        <v>38179</v>
      </c>
      <c r="F267">
        <v>1</v>
      </c>
      <c r="G267">
        <v>1</v>
      </c>
      <c r="H267" t="s">
        <v>251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 s="1">
        <v>1225</v>
      </c>
      <c r="B268">
        <v>1963</v>
      </c>
      <c r="C268" t="s">
        <v>29</v>
      </c>
      <c r="D268" t="s">
        <v>37</v>
      </c>
      <c r="E268">
        <v>80124</v>
      </c>
      <c r="F268">
        <v>0</v>
      </c>
      <c r="G268">
        <v>0</v>
      </c>
      <c r="H268" t="s">
        <v>252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 s="1">
        <v>9703</v>
      </c>
      <c r="B269">
        <v>1970</v>
      </c>
      <c r="C269" t="s">
        <v>36</v>
      </c>
      <c r="D269" t="s">
        <v>37</v>
      </c>
      <c r="E269">
        <v>38097</v>
      </c>
      <c r="F269">
        <v>1</v>
      </c>
      <c r="G269">
        <v>1</v>
      </c>
      <c r="H269" t="s">
        <v>253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 s="1">
        <v>291</v>
      </c>
      <c r="B270">
        <v>1970</v>
      </c>
      <c r="C270" t="s">
        <v>29</v>
      </c>
      <c r="D270" t="s">
        <v>37</v>
      </c>
      <c r="E270">
        <v>72940</v>
      </c>
      <c r="F270">
        <v>0</v>
      </c>
      <c r="G270">
        <v>0</v>
      </c>
      <c r="H270" t="s">
        <v>254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 s="1">
        <v>4557</v>
      </c>
      <c r="B271">
        <v>1970</v>
      </c>
      <c r="C271" t="s">
        <v>29</v>
      </c>
      <c r="D271" t="s">
        <v>33</v>
      </c>
      <c r="E271">
        <v>22070</v>
      </c>
      <c r="F271">
        <v>1</v>
      </c>
      <c r="G271">
        <v>0</v>
      </c>
      <c r="H271" t="s">
        <v>230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 s="1">
        <v>2379</v>
      </c>
      <c r="B272">
        <v>1953</v>
      </c>
      <c r="C272" t="s">
        <v>29</v>
      </c>
      <c r="D272" t="s">
        <v>30</v>
      </c>
      <c r="E272">
        <v>69267</v>
      </c>
      <c r="F272">
        <v>0</v>
      </c>
      <c r="G272">
        <v>0</v>
      </c>
      <c r="H272" t="s">
        <v>242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 s="1">
        <v>5726</v>
      </c>
      <c r="B273">
        <v>1983</v>
      </c>
      <c r="C273" t="s">
        <v>39</v>
      </c>
      <c r="D273" t="s">
        <v>30</v>
      </c>
      <c r="E273">
        <v>31788</v>
      </c>
      <c r="F273">
        <v>1</v>
      </c>
      <c r="G273">
        <v>0</v>
      </c>
      <c r="H273" t="s">
        <v>255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 s="1">
        <v>3066</v>
      </c>
      <c r="B274">
        <v>1975</v>
      </c>
      <c r="C274" t="s">
        <v>36</v>
      </c>
      <c r="D274" t="s">
        <v>33</v>
      </c>
      <c r="E274">
        <v>61905</v>
      </c>
      <c r="F274">
        <v>0</v>
      </c>
      <c r="G274">
        <v>1</v>
      </c>
      <c r="H274" t="s">
        <v>256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 s="1">
        <v>6336</v>
      </c>
      <c r="B275">
        <v>1960</v>
      </c>
      <c r="C275" t="s">
        <v>29</v>
      </c>
      <c r="D275" t="s">
        <v>37</v>
      </c>
      <c r="E275">
        <v>29315</v>
      </c>
      <c r="F275">
        <v>1</v>
      </c>
      <c r="G275">
        <v>1</v>
      </c>
      <c r="H275" t="s">
        <v>257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 s="1">
        <v>10967</v>
      </c>
      <c r="B276">
        <v>1963</v>
      </c>
      <c r="C276" t="s">
        <v>29</v>
      </c>
      <c r="D276" t="s">
        <v>41</v>
      </c>
      <c r="E276">
        <v>33378</v>
      </c>
      <c r="F276">
        <v>1</v>
      </c>
      <c r="G276">
        <v>1</v>
      </c>
      <c r="H276" t="s">
        <v>258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 s="1">
        <v>2304</v>
      </c>
      <c r="B277">
        <v>1963</v>
      </c>
      <c r="C277" t="s">
        <v>36</v>
      </c>
      <c r="D277" t="s">
        <v>33</v>
      </c>
      <c r="E277">
        <v>66313</v>
      </c>
      <c r="F277">
        <v>0</v>
      </c>
      <c r="G277">
        <v>1</v>
      </c>
      <c r="H277" t="s">
        <v>240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 s="1">
        <v>3445</v>
      </c>
      <c r="B278">
        <v>1956</v>
      </c>
      <c r="C278" t="s">
        <v>29</v>
      </c>
      <c r="D278" t="s">
        <v>30</v>
      </c>
      <c r="E278">
        <v>60714</v>
      </c>
      <c r="F278">
        <v>0</v>
      </c>
      <c r="G278">
        <v>0</v>
      </c>
      <c r="H278" t="s">
        <v>199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 s="1">
        <v>7828</v>
      </c>
      <c r="B279">
        <v>1981</v>
      </c>
      <c r="C279" t="s">
        <v>39</v>
      </c>
      <c r="D279" t="s">
        <v>33</v>
      </c>
      <c r="E279">
        <v>77882</v>
      </c>
      <c r="F279">
        <v>0</v>
      </c>
      <c r="G279">
        <v>0</v>
      </c>
      <c r="H279" t="s">
        <v>106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 s="1">
        <v>3762</v>
      </c>
      <c r="B280">
        <v>1986</v>
      </c>
      <c r="C280" t="s">
        <v>36</v>
      </c>
      <c r="D280" t="s">
        <v>30</v>
      </c>
      <c r="E280">
        <v>69867</v>
      </c>
      <c r="F280">
        <v>0</v>
      </c>
      <c r="G280">
        <v>0</v>
      </c>
      <c r="H280" t="s">
        <v>88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 s="1">
        <v>4391</v>
      </c>
      <c r="B281">
        <v>1968</v>
      </c>
      <c r="C281" t="s">
        <v>39</v>
      </c>
      <c r="D281" t="s">
        <v>41</v>
      </c>
      <c r="E281">
        <v>63841</v>
      </c>
      <c r="F281">
        <v>0</v>
      </c>
      <c r="G281">
        <v>1</v>
      </c>
      <c r="H281" t="s">
        <v>147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 s="1">
        <v>4669</v>
      </c>
      <c r="B282">
        <v>1981</v>
      </c>
      <c r="C282" t="s">
        <v>47</v>
      </c>
      <c r="D282" t="s">
        <v>37</v>
      </c>
      <c r="E282">
        <v>24480</v>
      </c>
      <c r="F282">
        <v>1</v>
      </c>
      <c r="G282">
        <v>0</v>
      </c>
      <c r="H282" t="s">
        <v>259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 s="1">
        <v>10144</v>
      </c>
      <c r="B283">
        <v>1976</v>
      </c>
      <c r="C283" t="s">
        <v>29</v>
      </c>
      <c r="D283" t="s">
        <v>33</v>
      </c>
      <c r="E283">
        <v>51369</v>
      </c>
      <c r="F283">
        <v>0</v>
      </c>
      <c r="G283">
        <v>1</v>
      </c>
      <c r="H283" t="s">
        <v>222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 s="1">
        <v>8652</v>
      </c>
      <c r="B284">
        <v>1946</v>
      </c>
      <c r="C284" t="s">
        <v>29</v>
      </c>
      <c r="D284" t="s">
        <v>33</v>
      </c>
      <c r="E284">
        <v>37760</v>
      </c>
      <c r="F284">
        <v>0</v>
      </c>
      <c r="G284">
        <v>0</v>
      </c>
      <c r="H284" t="s">
        <v>51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 s="1">
        <v>1672</v>
      </c>
      <c r="B285">
        <v>1974</v>
      </c>
      <c r="C285" t="s">
        <v>36</v>
      </c>
      <c r="D285" t="s">
        <v>33</v>
      </c>
      <c r="E285">
        <v>65640</v>
      </c>
      <c r="F285">
        <v>0</v>
      </c>
      <c r="G285">
        <v>1</v>
      </c>
      <c r="H285" t="s">
        <v>176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 s="1">
        <v>8962</v>
      </c>
      <c r="B286">
        <v>1975</v>
      </c>
      <c r="C286" t="s">
        <v>39</v>
      </c>
      <c r="D286" t="s">
        <v>37</v>
      </c>
      <c r="E286">
        <v>44319</v>
      </c>
      <c r="F286">
        <v>1</v>
      </c>
      <c r="G286">
        <v>1</v>
      </c>
      <c r="H286" t="s">
        <v>260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 s="1">
        <v>9974</v>
      </c>
      <c r="B287">
        <v>1974</v>
      </c>
      <c r="C287" t="s">
        <v>29</v>
      </c>
      <c r="D287" t="s">
        <v>37</v>
      </c>
      <c r="E287">
        <v>30631</v>
      </c>
      <c r="F287">
        <v>1</v>
      </c>
      <c r="G287">
        <v>0</v>
      </c>
      <c r="H287" t="s">
        <v>261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 s="1">
        <v>10983</v>
      </c>
      <c r="B288">
        <v>1952</v>
      </c>
      <c r="C288" t="s">
        <v>29</v>
      </c>
      <c r="D288" t="s">
        <v>33</v>
      </c>
      <c r="E288">
        <v>75278</v>
      </c>
      <c r="F288">
        <v>0</v>
      </c>
      <c r="G288">
        <v>0</v>
      </c>
      <c r="H288" t="s">
        <v>262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 s="1">
        <v>8148</v>
      </c>
      <c r="B289">
        <v>1956</v>
      </c>
      <c r="C289" t="s">
        <v>39</v>
      </c>
      <c r="D289" t="s">
        <v>33</v>
      </c>
      <c r="E289">
        <v>50898</v>
      </c>
      <c r="F289">
        <v>1</v>
      </c>
      <c r="G289">
        <v>1</v>
      </c>
      <c r="H289" t="s">
        <v>263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 s="1">
        <v>10102</v>
      </c>
      <c r="B290">
        <v>1966</v>
      </c>
      <c r="C290" t="s">
        <v>29</v>
      </c>
      <c r="D290" t="s">
        <v>71</v>
      </c>
      <c r="E290">
        <v>79946</v>
      </c>
      <c r="F290">
        <v>0</v>
      </c>
      <c r="G290">
        <v>0</v>
      </c>
      <c r="H290" t="s">
        <v>83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 s="1">
        <v>4697</v>
      </c>
      <c r="B291">
        <v>1949</v>
      </c>
      <c r="C291" t="s">
        <v>39</v>
      </c>
      <c r="D291" t="s">
        <v>41</v>
      </c>
      <c r="E291">
        <v>35416</v>
      </c>
      <c r="F291">
        <v>0</v>
      </c>
      <c r="G291">
        <v>0</v>
      </c>
      <c r="H291" t="s">
        <v>264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 s="1">
        <v>9262</v>
      </c>
      <c r="B292">
        <v>1984</v>
      </c>
      <c r="C292" t="s">
        <v>53</v>
      </c>
      <c r="D292" t="s">
        <v>33</v>
      </c>
      <c r="E292">
        <v>32414</v>
      </c>
      <c r="F292">
        <v>0</v>
      </c>
      <c r="G292">
        <v>0</v>
      </c>
      <c r="H292" t="s">
        <v>92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 s="1">
        <v>7254</v>
      </c>
      <c r="B293">
        <v>1969</v>
      </c>
      <c r="C293" t="s">
        <v>29</v>
      </c>
      <c r="D293" t="s">
        <v>33</v>
      </c>
      <c r="E293">
        <v>38361</v>
      </c>
      <c r="F293">
        <v>1</v>
      </c>
      <c r="G293">
        <v>0</v>
      </c>
      <c r="H293" t="s">
        <v>265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 s="1">
        <v>4543</v>
      </c>
      <c r="B294">
        <v>1980</v>
      </c>
      <c r="C294" t="s">
        <v>29</v>
      </c>
      <c r="D294" t="s">
        <v>37</v>
      </c>
      <c r="E294">
        <v>82497</v>
      </c>
      <c r="F294">
        <v>0</v>
      </c>
      <c r="G294">
        <v>0</v>
      </c>
      <c r="H294" t="s">
        <v>266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 s="1">
        <v>4927</v>
      </c>
      <c r="B295">
        <v>1971</v>
      </c>
      <c r="C295" t="s">
        <v>29</v>
      </c>
      <c r="D295" t="s">
        <v>33</v>
      </c>
      <c r="E295">
        <v>16626</v>
      </c>
      <c r="F295">
        <v>2</v>
      </c>
      <c r="G295">
        <v>0</v>
      </c>
      <c r="H295" t="s">
        <v>267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 s="1">
        <v>10451</v>
      </c>
      <c r="B296">
        <v>1965</v>
      </c>
      <c r="C296" t="s">
        <v>29</v>
      </c>
      <c r="D296" t="s">
        <v>33</v>
      </c>
      <c r="E296">
        <v>29672</v>
      </c>
      <c r="F296">
        <v>1</v>
      </c>
      <c r="G296">
        <v>1</v>
      </c>
      <c r="H296" t="s">
        <v>75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 s="1">
        <v>2926</v>
      </c>
      <c r="B297">
        <v>1952</v>
      </c>
      <c r="C297" t="s">
        <v>39</v>
      </c>
      <c r="D297" t="s">
        <v>33</v>
      </c>
      <c r="E297">
        <v>55951</v>
      </c>
      <c r="F297">
        <v>0</v>
      </c>
      <c r="G297">
        <v>1</v>
      </c>
      <c r="H297" t="s">
        <v>268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 s="1">
        <v>2874</v>
      </c>
      <c r="B298">
        <v>1988</v>
      </c>
      <c r="C298" t="s">
        <v>53</v>
      </c>
      <c r="D298" t="s">
        <v>41</v>
      </c>
      <c r="E298">
        <v>35388</v>
      </c>
      <c r="F298">
        <v>1</v>
      </c>
      <c r="G298">
        <v>0</v>
      </c>
      <c r="H298" t="s">
        <v>269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 s="1">
        <v>9738</v>
      </c>
      <c r="B299">
        <v>1986</v>
      </c>
      <c r="C299" t="s">
        <v>39</v>
      </c>
      <c r="D299" t="s">
        <v>33</v>
      </c>
      <c r="E299">
        <v>42386</v>
      </c>
      <c r="F299">
        <v>1</v>
      </c>
      <c r="G299">
        <v>0</v>
      </c>
      <c r="H299" t="s">
        <v>270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 s="1">
        <v>7119</v>
      </c>
      <c r="B300">
        <v>1982</v>
      </c>
      <c r="C300" t="s">
        <v>29</v>
      </c>
      <c r="D300" t="s">
        <v>30</v>
      </c>
      <c r="E300">
        <v>68627</v>
      </c>
      <c r="F300">
        <v>0</v>
      </c>
      <c r="G300">
        <v>0</v>
      </c>
      <c r="H300" t="s">
        <v>271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 s="1">
        <v>3924</v>
      </c>
      <c r="B301">
        <v>1965</v>
      </c>
      <c r="C301" t="s">
        <v>36</v>
      </c>
      <c r="D301" t="s">
        <v>41</v>
      </c>
      <c r="E301">
        <v>57912</v>
      </c>
      <c r="F301">
        <v>0</v>
      </c>
      <c r="G301">
        <v>1</v>
      </c>
      <c r="H301" t="s">
        <v>272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 s="1">
        <v>5827</v>
      </c>
      <c r="B302">
        <v>1958</v>
      </c>
      <c r="C302" t="s">
        <v>29</v>
      </c>
      <c r="D302" t="s">
        <v>41</v>
      </c>
      <c r="E302">
        <v>35246</v>
      </c>
      <c r="F302">
        <v>1</v>
      </c>
      <c r="G302">
        <v>1</v>
      </c>
      <c r="H302" t="s">
        <v>227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 s="1">
        <v>5596</v>
      </c>
      <c r="B303">
        <v>1956</v>
      </c>
      <c r="C303" t="s">
        <v>53</v>
      </c>
      <c r="D303" t="s">
        <v>33</v>
      </c>
      <c r="E303">
        <v>58821</v>
      </c>
      <c r="F303">
        <v>0</v>
      </c>
      <c r="G303">
        <v>1</v>
      </c>
      <c r="H303" t="s">
        <v>273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 s="1">
        <v>10812</v>
      </c>
      <c r="B304">
        <v>1978</v>
      </c>
      <c r="C304" t="s">
        <v>36</v>
      </c>
      <c r="D304" t="s">
        <v>37</v>
      </c>
      <c r="E304">
        <v>46377</v>
      </c>
      <c r="F304">
        <v>1</v>
      </c>
      <c r="G304">
        <v>0</v>
      </c>
      <c r="H304" t="s">
        <v>176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 s="1">
        <v>1717</v>
      </c>
      <c r="B305">
        <v>1988</v>
      </c>
      <c r="C305" t="s">
        <v>29</v>
      </c>
      <c r="D305" t="s">
        <v>30</v>
      </c>
      <c r="E305">
        <v>39747</v>
      </c>
      <c r="F305">
        <v>1</v>
      </c>
      <c r="G305">
        <v>0</v>
      </c>
      <c r="H305" t="s">
        <v>274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 s="1">
        <v>9491</v>
      </c>
      <c r="B306">
        <v>1984</v>
      </c>
      <c r="C306" t="s">
        <v>29</v>
      </c>
      <c r="D306" t="s">
        <v>33</v>
      </c>
      <c r="E306">
        <v>23976</v>
      </c>
      <c r="F306">
        <v>1</v>
      </c>
      <c r="G306">
        <v>0</v>
      </c>
      <c r="H306" t="s">
        <v>265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 s="1">
        <v>9274</v>
      </c>
      <c r="B307">
        <v>1961</v>
      </c>
      <c r="C307" t="s">
        <v>39</v>
      </c>
      <c r="D307" t="s">
        <v>37</v>
      </c>
      <c r="E307">
        <v>80950</v>
      </c>
      <c r="F307">
        <v>0</v>
      </c>
      <c r="G307">
        <v>0</v>
      </c>
      <c r="H307" t="s">
        <v>52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 s="1">
        <v>6609</v>
      </c>
      <c r="B308">
        <v>1966</v>
      </c>
      <c r="C308" t="s">
        <v>29</v>
      </c>
      <c r="D308" t="s">
        <v>71</v>
      </c>
      <c r="E308">
        <v>27038</v>
      </c>
      <c r="F308">
        <v>0</v>
      </c>
      <c r="G308">
        <v>0</v>
      </c>
      <c r="H308" t="s">
        <v>275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 s="1">
        <v>6963</v>
      </c>
      <c r="B309">
        <v>1947</v>
      </c>
      <c r="C309" t="s">
        <v>29</v>
      </c>
      <c r="D309" t="s">
        <v>30</v>
      </c>
      <c r="E309">
        <v>77457</v>
      </c>
      <c r="F309">
        <v>0</v>
      </c>
      <c r="G309">
        <v>0</v>
      </c>
      <c r="H309" t="s">
        <v>276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 s="1">
        <v>4440</v>
      </c>
      <c r="B310">
        <v>1964</v>
      </c>
      <c r="C310" t="s">
        <v>39</v>
      </c>
      <c r="D310" t="s">
        <v>37</v>
      </c>
      <c r="E310">
        <v>64100</v>
      </c>
      <c r="F310">
        <v>0</v>
      </c>
      <c r="G310">
        <v>1</v>
      </c>
      <c r="H310" t="s">
        <v>140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 s="1">
        <v>1379</v>
      </c>
      <c r="B311">
        <v>1992</v>
      </c>
      <c r="C311" t="s">
        <v>39</v>
      </c>
      <c r="D311" t="s">
        <v>33</v>
      </c>
      <c r="E311">
        <v>42670</v>
      </c>
      <c r="F311">
        <v>0</v>
      </c>
      <c r="G311">
        <v>0</v>
      </c>
      <c r="H311" t="s">
        <v>277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 s="1">
        <v>10032</v>
      </c>
      <c r="B312">
        <v>1976</v>
      </c>
      <c r="C312" t="s">
        <v>29</v>
      </c>
      <c r="D312" t="s">
        <v>41</v>
      </c>
      <c r="E312">
        <v>12571</v>
      </c>
      <c r="F312">
        <v>1</v>
      </c>
      <c r="G312">
        <v>0</v>
      </c>
      <c r="H312" t="s">
        <v>278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 s="1">
        <v>2826</v>
      </c>
      <c r="B313">
        <v>1967</v>
      </c>
      <c r="C313" t="s">
        <v>29</v>
      </c>
      <c r="D313" t="s">
        <v>37</v>
      </c>
      <c r="E313">
        <v>22574</v>
      </c>
      <c r="F313">
        <v>2</v>
      </c>
      <c r="G313">
        <v>1</v>
      </c>
      <c r="H313" t="s">
        <v>233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 s="1">
        <v>2437</v>
      </c>
      <c r="B314">
        <v>1989</v>
      </c>
      <c r="C314" t="s">
        <v>29</v>
      </c>
      <c r="D314" t="s">
        <v>37</v>
      </c>
      <c r="F314">
        <v>0</v>
      </c>
      <c r="G314">
        <v>0</v>
      </c>
      <c r="H314" t="s">
        <v>279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 s="1">
        <v>6320</v>
      </c>
      <c r="B315">
        <v>1976</v>
      </c>
      <c r="C315" t="s">
        <v>39</v>
      </c>
      <c r="D315" t="s">
        <v>30</v>
      </c>
      <c r="E315">
        <v>70893</v>
      </c>
      <c r="F315">
        <v>0</v>
      </c>
      <c r="G315">
        <v>0</v>
      </c>
      <c r="H315" t="s">
        <v>258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 s="1">
        <v>3050</v>
      </c>
      <c r="B316">
        <v>1966</v>
      </c>
      <c r="C316" t="s">
        <v>29</v>
      </c>
      <c r="D316" t="s">
        <v>37</v>
      </c>
      <c r="E316">
        <v>54198</v>
      </c>
      <c r="F316">
        <v>1</v>
      </c>
      <c r="G316">
        <v>1</v>
      </c>
      <c r="H316" t="s">
        <v>280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 s="1">
        <v>231</v>
      </c>
      <c r="B317">
        <v>1956</v>
      </c>
      <c r="C317" t="s">
        <v>39</v>
      </c>
      <c r="D317" t="s">
        <v>33</v>
      </c>
      <c r="E317">
        <v>28839</v>
      </c>
      <c r="F317">
        <v>1</v>
      </c>
      <c r="G317">
        <v>1</v>
      </c>
      <c r="H317" t="s">
        <v>281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 s="1">
        <v>2392</v>
      </c>
      <c r="B318">
        <v>1972</v>
      </c>
      <c r="C318" t="s">
        <v>29</v>
      </c>
      <c r="D318" t="s">
        <v>37</v>
      </c>
      <c r="E318">
        <v>40321</v>
      </c>
      <c r="F318">
        <v>1</v>
      </c>
      <c r="G318">
        <v>1</v>
      </c>
      <c r="H318" t="s">
        <v>282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 s="1">
        <v>9478</v>
      </c>
      <c r="B319">
        <v>1985</v>
      </c>
      <c r="C319" t="s">
        <v>29</v>
      </c>
      <c r="D319" t="s">
        <v>30</v>
      </c>
      <c r="E319">
        <v>66503</v>
      </c>
      <c r="F319">
        <v>1</v>
      </c>
      <c r="G319">
        <v>0</v>
      </c>
      <c r="H319" t="s">
        <v>283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 s="1">
        <v>113</v>
      </c>
      <c r="B320">
        <v>1951</v>
      </c>
      <c r="C320" t="s">
        <v>29</v>
      </c>
      <c r="D320" t="s">
        <v>37</v>
      </c>
      <c r="E320">
        <v>30833</v>
      </c>
      <c r="F320">
        <v>1</v>
      </c>
      <c r="G320">
        <v>1</v>
      </c>
      <c r="H320" t="s">
        <v>116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 s="1">
        <v>2863</v>
      </c>
      <c r="B321">
        <v>1970</v>
      </c>
      <c r="C321" t="s">
        <v>29</v>
      </c>
      <c r="D321" t="s">
        <v>30</v>
      </c>
      <c r="F321">
        <v>1</v>
      </c>
      <c r="G321">
        <v>2</v>
      </c>
      <c r="H321" t="s">
        <v>284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 s="1">
        <v>1802</v>
      </c>
      <c r="B322">
        <v>1971</v>
      </c>
      <c r="C322" t="s">
        <v>29</v>
      </c>
      <c r="D322" t="s">
        <v>37</v>
      </c>
      <c r="E322">
        <v>64795</v>
      </c>
      <c r="F322">
        <v>0</v>
      </c>
      <c r="G322">
        <v>1</v>
      </c>
      <c r="H322" t="s">
        <v>199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 s="1">
        <v>520</v>
      </c>
      <c r="B323">
        <v>1974</v>
      </c>
      <c r="C323" t="s">
        <v>29</v>
      </c>
      <c r="D323" t="s">
        <v>37</v>
      </c>
      <c r="E323">
        <v>34421</v>
      </c>
      <c r="F323">
        <v>1</v>
      </c>
      <c r="G323">
        <v>0</v>
      </c>
      <c r="H323" t="s">
        <v>172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 s="1">
        <v>8275</v>
      </c>
      <c r="B324">
        <v>1965</v>
      </c>
      <c r="C324" t="s">
        <v>36</v>
      </c>
      <c r="D324" t="s">
        <v>41</v>
      </c>
      <c r="E324">
        <v>47025</v>
      </c>
      <c r="F324">
        <v>1</v>
      </c>
      <c r="G324">
        <v>1</v>
      </c>
      <c r="H324" t="s">
        <v>285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 s="1">
        <v>9750</v>
      </c>
      <c r="B325">
        <v>1961</v>
      </c>
      <c r="C325" t="s">
        <v>36</v>
      </c>
      <c r="D325" t="s">
        <v>41</v>
      </c>
      <c r="E325">
        <v>64325</v>
      </c>
      <c r="F325">
        <v>0</v>
      </c>
      <c r="G325">
        <v>1</v>
      </c>
      <c r="H325" t="s">
        <v>286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 s="1">
        <v>2607</v>
      </c>
      <c r="B326">
        <v>1953</v>
      </c>
      <c r="C326" t="s">
        <v>29</v>
      </c>
      <c r="D326" t="s">
        <v>30</v>
      </c>
      <c r="E326">
        <v>40464</v>
      </c>
      <c r="F326">
        <v>0</v>
      </c>
      <c r="G326">
        <v>1</v>
      </c>
      <c r="H326" t="s">
        <v>287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 s="1">
        <v>7214</v>
      </c>
      <c r="B327">
        <v>1957</v>
      </c>
      <c r="C327" t="s">
        <v>29</v>
      </c>
      <c r="D327" t="s">
        <v>37</v>
      </c>
      <c r="E327">
        <v>62187</v>
      </c>
      <c r="F327">
        <v>0</v>
      </c>
      <c r="G327">
        <v>0</v>
      </c>
      <c r="H327" t="s">
        <v>288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 s="1">
        <v>5835</v>
      </c>
      <c r="B328">
        <v>1976</v>
      </c>
      <c r="C328" t="s">
        <v>36</v>
      </c>
      <c r="D328" t="s">
        <v>41</v>
      </c>
      <c r="E328">
        <v>14849</v>
      </c>
      <c r="F328">
        <v>1</v>
      </c>
      <c r="G328">
        <v>0</v>
      </c>
      <c r="H328" t="s">
        <v>289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 s="1">
        <v>3896</v>
      </c>
      <c r="B329">
        <v>1984</v>
      </c>
      <c r="C329" t="s">
        <v>29</v>
      </c>
      <c r="D329" t="s">
        <v>37</v>
      </c>
      <c r="E329">
        <v>27255</v>
      </c>
      <c r="F329">
        <v>1</v>
      </c>
      <c r="G329">
        <v>0</v>
      </c>
      <c r="H329" t="s">
        <v>290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 s="1">
        <v>10350</v>
      </c>
      <c r="B330">
        <v>1950</v>
      </c>
      <c r="C330" t="s">
        <v>36</v>
      </c>
      <c r="D330" t="s">
        <v>37</v>
      </c>
      <c r="E330">
        <v>54432</v>
      </c>
      <c r="F330">
        <v>2</v>
      </c>
      <c r="G330">
        <v>1</v>
      </c>
      <c r="H330" t="s">
        <v>291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 s="1">
        <v>7786</v>
      </c>
      <c r="B331">
        <v>1986</v>
      </c>
      <c r="C331" t="s">
        <v>36</v>
      </c>
      <c r="D331" t="s">
        <v>30</v>
      </c>
      <c r="E331">
        <v>29999</v>
      </c>
      <c r="F331">
        <v>1</v>
      </c>
      <c r="G331">
        <v>0</v>
      </c>
      <c r="H331" t="s">
        <v>292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 s="1">
        <v>2861</v>
      </c>
      <c r="B332">
        <v>1983</v>
      </c>
      <c r="C332" t="s">
        <v>29</v>
      </c>
      <c r="D332" t="s">
        <v>30</v>
      </c>
      <c r="E332">
        <v>24072</v>
      </c>
      <c r="F332">
        <v>1</v>
      </c>
      <c r="G332">
        <v>0</v>
      </c>
      <c r="H332" t="s">
        <v>293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 s="1">
        <v>663</v>
      </c>
      <c r="B333">
        <v>1989</v>
      </c>
      <c r="C333" t="s">
        <v>36</v>
      </c>
      <c r="D333" t="s">
        <v>30</v>
      </c>
      <c r="E333">
        <v>33996</v>
      </c>
      <c r="F333">
        <v>0</v>
      </c>
      <c r="G333">
        <v>0</v>
      </c>
      <c r="H333" t="s">
        <v>294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 s="1">
        <v>10675</v>
      </c>
      <c r="B334">
        <v>1956</v>
      </c>
      <c r="C334" t="s">
        <v>36</v>
      </c>
      <c r="D334" t="s">
        <v>37</v>
      </c>
      <c r="E334">
        <v>66334</v>
      </c>
      <c r="F334">
        <v>0</v>
      </c>
      <c r="G334">
        <v>1</v>
      </c>
      <c r="H334" t="s">
        <v>295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 s="1">
        <v>2521</v>
      </c>
      <c r="B335">
        <v>1971</v>
      </c>
      <c r="C335" t="s">
        <v>39</v>
      </c>
      <c r="D335" t="s">
        <v>37</v>
      </c>
      <c r="E335">
        <v>35178</v>
      </c>
      <c r="F335">
        <v>1</v>
      </c>
      <c r="G335">
        <v>0</v>
      </c>
      <c r="H335" t="s">
        <v>296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 s="1">
        <v>9592</v>
      </c>
      <c r="B336">
        <v>1983</v>
      </c>
      <c r="C336" t="s">
        <v>29</v>
      </c>
      <c r="D336" t="s">
        <v>33</v>
      </c>
      <c r="E336">
        <v>22010</v>
      </c>
      <c r="F336">
        <v>1</v>
      </c>
      <c r="G336">
        <v>0</v>
      </c>
      <c r="H336" t="s">
        <v>297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 s="1">
        <v>10151</v>
      </c>
      <c r="B337">
        <v>1960</v>
      </c>
      <c r="C337" t="s">
        <v>29</v>
      </c>
      <c r="D337" t="s">
        <v>41</v>
      </c>
      <c r="E337">
        <v>62204</v>
      </c>
      <c r="F337">
        <v>0</v>
      </c>
      <c r="G337">
        <v>2</v>
      </c>
      <c r="H337" t="s">
        <v>183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 s="1">
        <v>7381</v>
      </c>
      <c r="B338">
        <v>1968</v>
      </c>
      <c r="C338" t="s">
        <v>29</v>
      </c>
      <c r="D338" t="s">
        <v>41</v>
      </c>
      <c r="E338">
        <v>75693</v>
      </c>
      <c r="F338">
        <v>0</v>
      </c>
      <c r="G338">
        <v>0</v>
      </c>
      <c r="H338" t="s">
        <v>298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 s="1">
        <v>4099</v>
      </c>
      <c r="B339">
        <v>1972</v>
      </c>
      <c r="C339" t="s">
        <v>29</v>
      </c>
      <c r="D339" t="s">
        <v>37</v>
      </c>
      <c r="E339">
        <v>30675</v>
      </c>
      <c r="F339">
        <v>1</v>
      </c>
      <c r="G339">
        <v>0</v>
      </c>
      <c r="H339" t="s">
        <v>299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 s="1">
        <v>9560</v>
      </c>
      <c r="B340">
        <v>1965</v>
      </c>
      <c r="C340" t="s">
        <v>29</v>
      </c>
      <c r="D340" t="s">
        <v>33</v>
      </c>
      <c r="E340">
        <v>83003</v>
      </c>
      <c r="F340">
        <v>0</v>
      </c>
      <c r="G340">
        <v>0</v>
      </c>
      <c r="H340" t="s">
        <v>300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 s="1">
        <v>1150</v>
      </c>
      <c r="B341">
        <v>1899</v>
      </c>
      <c r="C341" t="s">
        <v>36</v>
      </c>
      <c r="D341" t="s">
        <v>33</v>
      </c>
      <c r="E341">
        <v>83532</v>
      </c>
      <c r="F341">
        <v>0</v>
      </c>
      <c r="G341">
        <v>0</v>
      </c>
      <c r="H341" t="s">
        <v>194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 s="1">
        <v>10172</v>
      </c>
      <c r="B342">
        <v>1988</v>
      </c>
      <c r="C342" t="s">
        <v>29</v>
      </c>
      <c r="D342" t="s">
        <v>30</v>
      </c>
      <c r="E342">
        <v>68655</v>
      </c>
      <c r="F342">
        <v>0</v>
      </c>
      <c r="G342">
        <v>0</v>
      </c>
      <c r="H342" t="s">
        <v>301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 s="1">
        <v>11191</v>
      </c>
      <c r="B343">
        <v>1986</v>
      </c>
      <c r="C343" t="s">
        <v>29</v>
      </c>
      <c r="D343" t="s">
        <v>41</v>
      </c>
      <c r="E343">
        <v>41411</v>
      </c>
      <c r="F343">
        <v>0</v>
      </c>
      <c r="G343">
        <v>0</v>
      </c>
      <c r="H343" t="s">
        <v>302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 s="1">
        <v>9707</v>
      </c>
      <c r="B344">
        <v>1969</v>
      </c>
      <c r="C344" t="s">
        <v>36</v>
      </c>
      <c r="D344" t="s">
        <v>37</v>
      </c>
      <c r="E344">
        <v>55212</v>
      </c>
      <c r="F344">
        <v>0</v>
      </c>
      <c r="G344">
        <v>1</v>
      </c>
      <c r="H344" t="s">
        <v>249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 s="1">
        <v>6245</v>
      </c>
      <c r="B345">
        <v>1950</v>
      </c>
      <c r="C345" t="s">
        <v>36</v>
      </c>
      <c r="D345" t="s">
        <v>33</v>
      </c>
      <c r="E345">
        <v>59292</v>
      </c>
      <c r="F345">
        <v>0</v>
      </c>
      <c r="G345">
        <v>1</v>
      </c>
      <c r="H345" t="s">
        <v>264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 s="1">
        <v>8234</v>
      </c>
      <c r="B346">
        <v>1973</v>
      </c>
      <c r="C346" t="s">
        <v>47</v>
      </c>
      <c r="D346" t="s">
        <v>33</v>
      </c>
      <c r="E346">
        <v>27190</v>
      </c>
      <c r="F346">
        <v>1</v>
      </c>
      <c r="G346">
        <v>0</v>
      </c>
      <c r="H346" t="s">
        <v>303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 s="1">
        <v>1411</v>
      </c>
      <c r="B347">
        <v>1952</v>
      </c>
      <c r="C347" t="s">
        <v>29</v>
      </c>
      <c r="D347" t="s">
        <v>41</v>
      </c>
      <c r="E347">
        <v>82623</v>
      </c>
      <c r="F347">
        <v>0</v>
      </c>
      <c r="G347">
        <v>0</v>
      </c>
      <c r="H347" t="s">
        <v>304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 s="1">
        <v>8553</v>
      </c>
      <c r="B348">
        <v>1965</v>
      </c>
      <c r="C348" t="s">
        <v>29</v>
      </c>
      <c r="D348" t="s">
        <v>37</v>
      </c>
      <c r="E348">
        <v>44300</v>
      </c>
      <c r="F348">
        <v>1</v>
      </c>
      <c r="G348">
        <v>1</v>
      </c>
      <c r="H348" t="s">
        <v>112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 s="1">
        <v>1826</v>
      </c>
      <c r="B349">
        <v>1970</v>
      </c>
      <c r="C349" t="s">
        <v>29</v>
      </c>
      <c r="D349" t="s">
        <v>41</v>
      </c>
      <c r="E349">
        <v>84835</v>
      </c>
      <c r="F349">
        <v>0</v>
      </c>
      <c r="G349">
        <v>0</v>
      </c>
      <c r="H349" t="s">
        <v>305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 s="1">
        <v>8842</v>
      </c>
      <c r="B350">
        <v>1971</v>
      </c>
      <c r="C350" t="s">
        <v>29</v>
      </c>
      <c r="D350" t="s">
        <v>71</v>
      </c>
      <c r="E350">
        <v>30372</v>
      </c>
      <c r="F350">
        <v>1</v>
      </c>
      <c r="G350">
        <v>1</v>
      </c>
      <c r="H350" t="s">
        <v>306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 s="1">
        <v>11030</v>
      </c>
      <c r="B351">
        <v>1976</v>
      </c>
      <c r="C351" t="s">
        <v>39</v>
      </c>
      <c r="D351" t="s">
        <v>37</v>
      </c>
      <c r="E351">
        <v>33181</v>
      </c>
      <c r="F351">
        <v>1</v>
      </c>
      <c r="G351">
        <v>0</v>
      </c>
      <c r="H351" t="s">
        <v>307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 s="1">
        <v>2579</v>
      </c>
      <c r="B352">
        <v>1957</v>
      </c>
      <c r="C352" t="s">
        <v>29</v>
      </c>
      <c r="D352" t="s">
        <v>37</v>
      </c>
      <c r="E352">
        <v>71113</v>
      </c>
      <c r="F352">
        <v>0</v>
      </c>
      <c r="G352">
        <v>1</v>
      </c>
      <c r="H352" t="s">
        <v>280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 s="1">
        <v>175</v>
      </c>
      <c r="B353">
        <v>1986</v>
      </c>
      <c r="C353" t="s">
        <v>29</v>
      </c>
      <c r="D353" t="s">
        <v>37</v>
      </c>
      <c r="E353">
        <v>71952</v>
      </c>
      <c r="F353">
        <v>1</v>
      </c>
      <c r="G353">
        <v>0</v>
      </c>
      <c r="H353" t="s">
        <v>296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 s="1">
        <v>9185</v>
      </c>
      <c r="B354">
        <v>1966</v>
      </c>
      <c r="C354" t="s">
        <v>36</v>
      </c>
      <c r="D354" t="s">
        <v>30</v>
      </c>
      <c r="E354">
        <v>69759</v>
      </c>
      <c r="F354">
        <v>0</v>
      </c>
      <c r="G354">
        <v>0</v>
      </c>
      <c r="H354" t="s">
        <v>233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 s="1">
        <v>11056</v>
      </c>
      <c r="B355">
        <v>1974</v>
      </c>
      <c r="C355" t="s">
        <v>29</v>
      </c>
      <c r="D355" t="s">
        <v>37</v>
      </c>
      <c r="E355">
        <v>72099</v>
      </c>
      <c r="F355">
        <v>0</v>
      </c>
      <c r="G355">
        <v>0</v>
      </c>
      <c r="H355" t="s">
        <v>308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 s="1">
        <v>9365</v>
      </c>
      <c r="B356">
        <v>1976</v>
      </c>
      <c r="C356" t="s">
        <v>36</v>
      </c>
      <c r="D356" t="s">
        <v>30</v>
      </c>
      <c r="E356">
        <v>60000</v>
      </c>
      <c r="F356">
        <v>0</v>
      </c>
      <c r="G356">
        <v>1</v>
      </c>
      <c r="H356" t="s">
        <v>309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 s="1">
        <v>6201</v>
      </c>
      <c r="B357">
        <v>1978</v>
      </c>
      <c r="C357" t="s">
        <v>29</v>
      </c>
      <c r="D357" t="s">
        <v>30</v>
      </c>
      <c r="E357">
        <v>38643</v>
      </c>
      <c r="F357">
        <v>1</v>
      </c>
      <c r="G357">
        <v>1</v>
      </c>
      <c r="H357" t="s">
        <v>310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 s="1">
        <v>2061</v>
      </c>
      <c r="B358">
        <v>1955</v>
      </c>
      <c r="C358" t="s">
        <v>29</v>
      </c>
      <c r="D358" t="s">
        <v>37</v>
      </c>
      <c r="E358">
        <v>50737</v>
      </c>
      <c r="F358">
        <v>0</v>
      </c>
      <c r="G358">
        <v>1</v>
      </c>
      <c r="H358" t="s">
        <v>66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 s="1">
        <v>6184</v>
      </c>
      <c r="B359">
        <v>1969</v>
      </c>
      <c r="C359" t="s">
        <v>36</v>
      </c>
      <c r="D359" t="s">
        <v>37</v>
      </c>
      <c r="E359">
        <v>68462</v>
      </c>
      <c r="F359">
        <v>0</v>
      </c>
      <c r="G359">
        <v>0</v>
      </c>
      <c r="H359" t="s">
        <v>139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 s="1">
        <v>6142</v>
      </c>
      <c r="B360">
        <v>1943</v>
      </c>
      <c r="C360" t="s">
        <v>39</v>
      </c>
      <c r="D360" t="s">
        <v>37</v>
      </c>
      <c r="E360">
        <v>65073</v>
      </c>
      <c r="F360">
        <v>0</v>
      </c>
      <c r="G360">
        <v>0</v>
      </c>
      <c r="H360" t="s">
        <v>171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 s="1">
        <v>4107</v>
      </c>
      <c r="B361">
        <v>1948</v>
      </c>
      <c r="C361" t="s">
        <v>36</v>
      </c>
      <c r="D361" t="s">
        <v>33</v>
      </c>
      <c r="E361">
        <v>46681</v>
      </c>
      <c r="F361">
        <v>0</v>
      </c>
      <c r="G361">
        <v>2</v>
      </c>
      <c r="H361" t="s">
        <v>311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 s="1">
        <v>7274</v>
      </c>
      <c r="B362">
        <v>1957</v>
      </c>
      <c r="C362" t="s">
        <v>29</v>
      </c>
      <c r="D362" t="s">
        <v>37</v>
      </c>
      <c r="E362">
        <v>78618</v>
      </c>
      <c r="F362">
        <v>0</v>
      </c>
      <c r="G362">
        <v>0</v>
      </c>
      <c r="H362" t="s">
        <v>312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 s="1">
        <v>9336</v>
      </c>
      <c r="B363">
        <v>1969</v>
      </c>
      <c r="C363" t="s">
        <v>36</v>
      </c>
      <c r="D363" t="s">
        <v>71</v>
      </c>
      <c r="E363">
        <v>62187</v>
      </c>
      <c r="F363">
        <v>0</v>
      </c>
      <c r="G363">
        <v>1</v>
      </c>
      <c r="H363" t="s">
        <v>313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 s="1">
        <v>2958</v>
      </c>
      <c r="B364">
        <v>1978</v>
      </c>
      <c r="C364" t="s">
        <v>29</v>
      </c>
      <c r="D364" t="s">
        <v>37</v>
      </c>
      <c r="E364">
        <v>28442</v>
      </c>
      <c r="F364">
        <v>2</v>
      </c>
      <c r="G364">
        <v>0</v>
      </c>
      <c r="H364" t="s">
        <v>145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 s="1">
        <v>933</v>
      </c>
      <c r="B365">
        <v>1978</v>
      </c>
      <c r="C365" t="s">
        <v>36</v>
      </c>
      <c r="D365" t="s">
        <v>37</v>
      </c>
      <c r="E365">
        <v>37717</v>
      </c>
      <c r="F365">
        <v>1</v>
      </c>
      <c r="G365">
        <v>0</v>
      </c>
      <c r="H365" t="s">
        <v>249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 s="1">
        <v>5837</v>
      </c>
      <c r="B366">
        <v>1967</v>
      </c>
      <c r="C366" t="s">
        <v>29</v>
      </c>
      <c r="D366" t="s">
        <v>37</v>
      </c>
      <c r="E366">
        <v>51479</v>
      </c>
      <c r="F366">
        <v>1</v>
      </c>
      <c r="G366">
        <v>1</v>
      </c>
      <c r="H366" t="s">
        <v>314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 s="1">
        <v>10704</v>
      </c>
      <c r="B367">
        <v>1969</v>
      </c>
      <c r="C367" t="s">
        <v>29</v>
      </c>
      <c r="D367" t="s">
        <v>30</v>
      </c>
      <c r="E367">
        <v>54803</v>
      </c>
      <c r="F367">
        <v>0</v>
      </c>
      <c r="G367">
        <v>1</v>
      </c>
      <c r="H367" t="s">
        <v>315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 s="1">
        <v>5125</v>
      </c>
      <c r="B368">
        <v>1960</v>
      </c>
      <c r="C368" t="s">
        <v>29</v>
      </c>
      <c r="D368" t="s">
        <v>37</v>
      </c>
      <c r="E368">
        <v>79530</v>
      </c>
      <c r="F368">
        <v>0</v>
      </c>
      <c r="G368">
        <v>0</v>
      </c>
      <c r="H368" t="s">
        <v>130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 s="1">
        <v>4432</v>
      </c>
      <c r="B369">
        <v>1976</v>
      </c>
      <c r="C369" t="s">
        <v>29</v>
      </c>
      <c r="D369" t="s">
        <v>41</v>
      </c>
      <c r="E369">
        <v>31615</v>
      </c>
      <c r="F369">
        <v>1</v>
      </c>
      <c r="G369">
        <v>0</v>
      </c>
      <c r="H369" t="s">
        <v>316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 s="1">
        <v>5955</v>
      </c>
      <c r="B370">
        <v>1962</v>
      </c>
      <c r="C370" t="s">
        <v>29</v>
      </c>
      <c r="D370" t="s">
        <v>33</v>
      </c>
      <c r="E370">
        <v>72025</v>
      </c>
      <c r="F370">
        <v>0</v>
      </c>
      <c r="G370">
        <v>0</v>
      </c>
      <c r="H370" t="s">
        <v>317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 s="1">
        <v>2928</v>
      </c>
      <c r="B371">
        <v>1975</v>
      </c>
      <c r="C371" t="s">
        <v>36</v>
      </c>
      <c r="D371" t="s">
        <v>30</v>
      </c>
      <c r="E371">
        <v>52614</v>
      </c>
      <c r="F371">
        <v>0</v>
      </c>
      <c r="G371">
        <v>1</v>
      </c>
      <c r="H371" t="s">
        <v>318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 s="1">
        <v>5680</v>
      </c>
      <c r="B372">
        <v>1984</v>
      </c>
      <c r="C372" t="s">
        <v>53</v>
      </c>
      <c r="D372" t="s">
        <v>37</v>
      </c>
      <c r="E372">
        <v>35684</v>
      </c>
      <c r="F372">
        <v>1</v>
      </c>
      <c r="G372">
        <v>0</v>
      </c>
      <c r="H372" t="s">
        <v>319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 s="1">
        <v>10313</v>
      </c>
      <c r="B373">
        <v>1975</v>
      </c>
      <c r="C373" t="s">
        <v>29</v>
      </c>
      <c r="D373" t="s">
        <v>37</v>
      </c>
      <c r="E373">
        <v>48178</v>
      </c>
      <c r="F373">
        <v>1</v>
      </c>
      <c r="G373">
        <v>1</v>
      </c>
      <c r="H373" t="s">
        <v>161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 s="1">
        <v>2557</v>
      </c>
      <c r="B374">
        <v>1970</v>
      </c>
      <c r="C374" t="s">
        <v>39</v>
      </c>
      <c r="D374" t="s">
        <v>30</v>
      </c>
      <c r="E374">
        <v>29548</v>
      </c>
      <c r="F374">
        <v>1</v>
      </c>
      <c r="G374">
        <v>0</v>
      </c>
      <c r="H374" t="s">
        <v>68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 s="1">
        <v>1245</v>
      </c>
      <c r="B375">
        <v>1966</v>
      </c>
      <c r="C375" t="s">
        <v>29</v>
      </c>
      <c r="D375" t="s">
        <v>30</v>
      </c>
      <c r="E375">
        <v>63810</v>
      </c>
      <c r="F375">
        <v>0</v>
      </c>
      <c r="G375">
        <v>1</v>
      </c>
      <c r="H375" t="s">
        <v>320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 s="1">
        <v>1519</v>
      </c>
      <c r="B376">
        <v>1972</v>
      </c>
      <c r="C376" t="s">
        <v>36</v>
      </c>
      <c r="D376" t="s">
        <v>30</v>
      </c>
      <c r="E376">
        <v>38578</v>
      </c>
      <c r="F376">
        <v>1</v>
      </c>
      <c r="G376">
        <v>1</v>
      </c>
      <c r="H376" t="s">
        <v>321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 s="1">
        <v>10703</v>
      </c>
      <c r="B377">
        <v>1975</v>
      </c>
      <c r="C377" t="s">
        <v>39</v>
      </c>
      <c r="D377" t="s">
        <v>30</v>
      </c>
      <c r="E377">
        <v>46098</v>
      </c>
      <c r="F377">
        <v>1</v>
      </c>
      <c r="G377">
        <v>1</v>
      </c>
      <c r="H377" t="s">
        <v>322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 s="1">
        <v>1726</v>
      </c>
      <c r="B378">
        <v>1970</v>
      </c>
      <c r="C378" t="s">
        <v>29</v>
      </c>
      <c r="D378" t="s">
        <v>30</v>
      </c>
      <c r="E378">
        <v>22585</v>
      </c>
      <c r="F378">
        <v>0</v>
      </c>
      <c r="G378">
        <v>0</v>
      </c>
      <c r="H378" t="s">
        <v>59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 s="1">
        <v>4459</v>
      </c>
      <c r="B379">
        <v>1989</v>
      </c>
      <c r="C379" t="s">
        <v>29</v>
      </c>
      <c r="D379" t="s">
        <v>30</v>
      </c>
      <c r="E379">
        <v>30279</v>
      </c>
      <c r="F379">
        <v>1</v>
      </c>
      <c r="G379">
        <v>0</v>
      </c>
      <c r="H379" t="s">
        <v>323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 s="1">
        <v>1729</v>
      </c>
      <c r="B380">
        <v>1961</v>
      </c>
      <c r="C380" t="s">
        <v>36</v>
      </c>
      <c r="D380" t="s">
        <v>33</v>
      </c>
      <c r="E380">
        <v>66426</v>
      </c>
      <c r="F380">
        <v>0</v>
      </c>
      <c r="G380">
        <v>1</v>
      </c>
      <c r="H380" t="s">
        <v>77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 s="1">
        <v>1517</v>
      </c>
      <c r="B381">
        <v>1969</v>
      </c>
      <c r="C381" t="s">
        <v>29</v>
      </c>
      <c r="D381" t="s">
        <v>30</v>
      </c>
      <c r="E381">
        <v>30822</v>
      </c>
      <c r="F381">
        <v>1</v>
      </c>
      <c r="G381">
        <v>0</v>
      </c>
      <c r="H381" t="s">
        <v>324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 s="1">
        <v>2098</v>
      </c>
      <c r="B382">
        <v>1969</v>
      </c>
      <c r="C382" t="s">
        <v>36</v>
      </c>
      <c r="D382" t="s">
        <v>37</v>
      </c>
      <c r="E382">
        <v>33581</v>
      </c>
      <c r="F382">
        <v>2</v>
      </c>
      <c r="G382">
        <v>0</v>
      </c>
      <c r="H382" t="s">
        <v>263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 s="1">
        <v>9543</v>
      </c>
      <c r="B383">
        <v>1985</v>
      </c>
      <c r="C383" t="s">
        <v>29</v>
      </c>
      <c r="D383" t="s">
        <v>37</v>
      </c>
      <c r="E383">
        <v>19986</v>
      </c>
      <c r="F383">
        <v>1</v>
      </c>
      <c r="G383">
        <v>0</v>
      </c>
      <c r="H383" t="s">
        <v>144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 s="1">
        <v>6878</v>
      </c>
      <c r="B384">
        <v>1954</v>
      </c>
      <c r="C384" t="s">
        <v>29</v>
      </c>
      <c r="D384" t="s">
        <v>71</v>
      </c>
      <c r="E384">
        <v>27421</v>
      </c>
      <c r="F384">
        <v>0</v>
      </c>
      <c r="G384">
        <v>0</v>
      </c>
      <c r="H384" t="s">
        <v>139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 s="1">
        <v>3310</v>
      </c>
      <c r="B385">
        <v>1973</v>
      </c>
      <c r="C385" t="s">
        <v>53</v>
      </c>
      <c r="D385" t="s">
        <v>37</v>
      </c>
      <c r="E385">
        <v>35688</v>
      </c>
      <c r="F385">
        <v>2</v>
      </c>
      <c r="G385">
        <v>1</v>
      </c>
      <c r="H385" t="s">
        <v>162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 s="1">
        <v>2724</v>
      </c>
      <c r="B386">
        <v>1981</v>
      </c>
      <c r="C386" t="s">
        <v>39</v>
      </c>
      <c r="D386" t="s">
        <v>30</v>
      </c>
      <c r="E386">
        <v>36143</v>
      </c>
      <c r="F386">
        <v>1</v>
      </c>
      <c r="G386">
        <v>0</v>
      </c>
      <c r="H386" t="s">
        <v>128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 s="1">
        <v>948</v>
      </c>
      <c r="B387">
        <v>1971</v>
      </c>
      <c r="C387" t="s">
        <v>29</v>
      </c>
      <c r="D387" t="s">
        <v>30</v>
      </c>
      <c r="E387">
        <v>10245</v>
      </c>
      <c r="F387">
        <v>1</v>
      </c>
      <c r="G387">
        <v>0</v>
      </c>
      <c r="H387" t="s">
        <v>226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 s="1">
        <v>6720</v>
      </c>
      <c r="B388">
        <v>1968</v>
      </c>
      <c r="C388" t="s">
        <v>39</v>
      </c>
      <c r="D388" t="s">
        <v>33</v>
      </c>
      <c r="E388">
        <v>43795</v>
      </c>
      <c r="F388">
        <v>0</v>
      </c>
      <c r="G388">
        <v>1</v>
      </c>
      <c r="H388" t="s">
        <v>325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 s="1">
        <v>6202</v>
      </c>
      <c r="B389">
        <v>1960</v>
      </c>
      <c r="C389" t="s">
        <v>29</v>
      </c>
      <c r="D389" t="s">
        <v>33</v>
      </c>
      <c r="E389">
        <v>63381</v>
      </c>
      <c r="F389">
        <v>0</v>
      </c>
      <c r="G389">
        <v>1</v>
      </c>
      <c r="H389" t="s">
        <v>211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 s="1">
        <v>2066</v>
      </c>
      <c r="B390">
        <v>1949</v>
      </c>
      <c r="C390" t="s">
        <v>29</v>
      </c>
      <c r="D390" t="s">
        <v>33</v>
      </c>
      <c r="E390">
        <v>38823</v>
      </c>
      <c r="F390">
        <v>0</v>
      </c>
      <c r="G390">
        <v>1</v>
      </c>
      <c r="H390" t="s">
        <v>326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 s="1">
        <v>9799</v>
      </c>
      <c r="B391">
        <v>1968</v>
      </c>
      <c r="C391" t="s">
        <v>36</v>
      </c>
      <c r="D391" t="s">
        <v>41</v>
      </c>
      <c r="E391">
        <v>83664</v>
      </c>
      <c r="F391">
        <v>1</v>
      </c>
      <c r="G391">
        <v>1</v>
      </c>
      <c r="H391" t="s">
        <v>43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 s="1">
        <v>8318</v>
      </c>
      <c r="B392">
        <v>1979</v>
      </c>
      <c r="C392" t="s">
        <v>29</v>
      </c>
      <c r="D392" t="s">
        <v>33</v>
      </c>
      <c r="E392">
        <v>90300</v>
      </c>
      <c r="F392">
        <v>0</v>
      </c>
      <c r="G392">
        <v>0</v>
      </c>
      <c r="H392" t="s">
        <v>307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 s="1">
        <v>5642</v>
      </c>
      <c r="B393">
        <v>1979</v>
      </c>
      <c r="C393" t="s">
        <v>39</v>
      </c>
      <c r="D393" t="s">
        <v>33</v>
      </c>
      <c r="E393">
        <v>62499</v>
      </c>
      <c r="F393">
        <v>1</v>
      </c>
      <c r="G393">
        <v>0</v>
      </c>
      <c r="H393" t="s">
        <v>202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 s="1">
        <v>2669</v>
      </c>
      <c r="B394">
        <v>1993</v>
      </c>
      <c r="C394" t="s">
        <v>29</v>
      </c>
      <c r="D394" t="s">
        <v>30</v>
      </c>
      <c r="E394">
        <v>74293</v>
      </c>
      <c r="F394">
        <v>0</v>
      </c>
      <c r="G394">
        <v>0</v>
      </c>
      <c r="H394" t="s">
        <v>327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 s="1">
        <v>455</v>
      </c>
      <c r="B395">
        <v>1946</v>
      </c>
      <c r="C395" t="s">
        <v>36</v>
      </c>
      <c r="D395" t="s">
        <v>37</v>
      </c>
      <c r="E395">
        <v>51012</v>
      </c>
      <c r="F395">
        <v>0</v>
      </c>
      <c r="G395">
        <v>0</v>
      </c>
      <c r="H395" t="s">
        <v>328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 s="1">
        <v>7683</v>
      </c>
      <c r="B396">
        <v>1968</v>
      </c>
      <c r="C396" t="s">
        <v>39</v>
      </c>
      <c r="D396" t="s">
        <v>37</v>
      </c>
      <c r="E396">
        <v>70777</v>
      </c>
      <c r="F396">
        <v>0</v>
      </c>
      <c r="G396">
        <v>1</v>
      </c>
      <c r="H396" t="s">
        <v>114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 s="1">
        <v>3428</v>
      </c>
      <c r="B397">
        <v>1991</v>
      </c>
      <c r="C397" t="s">
        <v>36</v>
      </c>
      <c r="D397" t="s">
        <v>33</v>
      </c>
      <c r="E397">
        <v>68682</v>
      </c>
      <c r="F397">
        <v>0</v>
      </c>
      <c r="G397">
        <v>0</v>
      </c>
      <c r="H397" t="s">
        <v>329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 s="1">
        <v>7414</v>
      </c>
      <c r="B398">
        <v>1971</v>
      </c>
      <c r="C398" t="s">
        <v>29</v>
      </c>
      <c r="D398" t="s">
        <v>37</v>
      </c>
      <c r="E398">
        <v>43824</v>
      </c>
      <c r="F398">
        <v>1</v>
      </c>
      <c r="G398">
        <v>1</v>
      </c>
      <c r="H398" t="s">
        <v>330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 s="1">
        <v>6354</v>
      </c>
      <c r="B399">
        <v>1984</v>
      </c>
      <c r="C399" t="s">
        <v>29</v>
      </c>
      <c r="D399" t="s">
        <v>33</v>
      </c>
      <c r="E399">
        <v>15345</v>
      </c>
      <c r="F399">
        <v>1</v>
      </c>
      <c r="G399">
        <v>0</v>
      </c>
      <c r="H399" t="s">
        <v>51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 s="1">
        <v>798</v>
      </c>
      <c r="B400">
        <v>1987</v>
      </c>
      <c r="C400" t="s">
        <v>29</v>
      </c>
      <c r="D400" t="s">
        <v>30</v>
      </c>
      <c r="E400">
        <v>23442</v>
      </c>
      <c r="F400">
        <v>1</v>
      </c>
      <c r="G400">
        <v>0</v>
      </c>
      <c r="H400" t="s">
        <v>50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 s="1">
        <v>8213</v>
      </c>
      <c r="B401">
        <v>1980</v>
      </c>
      <c r="C401" t="s">
        <v>53</v>
      </c>
      <c r="D401" t="s">
        <v>33</v>
      </c>
      <c r="E401">
        <v>14515</v>
      </c>
      <c r="F401">
        <v>1</v>
      </c>
      <c r="G401">
        <v>0</v>
      </c>
      <c r="H401" t="s">
        <v>79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 s="1">
        <v>2488</v>
      </c>
      <c r="B402">
        <v>1956</v>
      </c>
      <c r="C402" t="s">
        <v>53</v>
      </c>
      <c r="D402" t="s">
        <v>41</v>
      </c>
      <c r="E402">
        <v>31395</v>
      </c>
      <c r="F402">
        <v>1</v>
      </c>
      <c r="G402">
        <v>1</v>
      </c>
      <c r="H402" t="s">
        <v>228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 s="1">
        <v>9999</v>
      </c>
      <c r="B403">
        <v>1965</v>
      </c>
      <c r="C403" t="s">
        <v>29</v>
      </c>
      <c r="D403" t="s">
        <v>33</v>
      </c>
      <c r="E403">
        <v>75276</v>
      </c>
      <c r="F403">
        <v>0</v>
      </c>
      <c r="G403">
        <v>0</v>
      </c>
      <c r="H403" t="s">
        <v>331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 s="1">
        <v>7617</v>
      </c>
      <c r="B404">
        <v>1974</v>
      </c>
      <c r="C404" t="s">
        <v>29</v>
      </c>
      <c r="D404" t="s">
        <v>30</v>
      </c>
      <c r="E404">
        <v>42373</v>
      </c>
      <c r="F404">
        <v>1</v>
      </c>
      <c r="G404">
        <v>1</v>
      </c>
      <c r="H404" t="s">
        <v>303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 s="1">
        <v>615</v>
      </c>
      <c r="B405">
        <v>1960</v>
      </c>
      <c r="C405" t="s">
        <v>29</v>
      </c>
      <c r="D405" t="s">
        <v>33</v>
      </c>
      <c r="E405">
        <v>30507</v>
      </c>
      <c r="F405">
        <v>0</v>
      </c>
      <c r="G405">
        <v>0</v>
      </c>
      <c r="H405" t="s">
        <v>332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 s="1">
        <v>2552</v>
      </c>
      <c r="B406">
        <v>1955</v>
      </c>
      <c r="C406" t="s">
        <v>36</v>
      </c>
      <c r="D406" t="s">
        <v>30</v>
      </c>
      <c r="E406">
        <v>55521</v>
      </c>
      <c r="F406">
        <v>1</v>
      </c>
      <c r="G406">
        <v>2</v>
      </c>
      <c r="H406" t="s">
        <v>333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 s="1">
        <v>194</v>
      </c>
      <c r="B407">
        <v>1965</v>
      </c>
      <c r="C407" t="s">
        <v>29</v>
      </c>
      <c r="D407" t="s">
        <v>37</v>
      </c>
      <c r="E407">
        <v>48006</v>
      </c>
      <c r="F407">
        <v>1</v>
      </c>
      <c r="G407">
        <v>1</v>
      </c>
      <c r="H407" t="s">
        <v>334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 s="1">
        <v>3645</v>
      </c>
      <c r="B408">
        <v>1972</v>
      </c>
      <c r="C408" t="s">
        <v>36</v>
      </c>
      <c r="D408" t="s">
        <v>30</v>
      </c>
      <c r="E408">
        <v>27213</v>
      </c>
      <c r="F408">
        <v>1</v>
      </c>
      <c r="G408">
        <v>0</v>
      </c>
      <c r="H408" t="s">
        <v>326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 s="1">
        <v>8890</v>
      </c>
      <c r="B409">
        <v>1971</v>
      </c>
      <c r="C409" t="s">
        <v>36</v>
      </c>
      <c r="D409" t="s">
        <v>41</v>
      </c>
      <c r="E409">
        <v>65808</v>
      </c>
      <c r="F409">
        <v>1</v>
      </c>
      <c r="G409">
        <v>1</v>
      </c>
      <c r="H409" t="s">
        <v>335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 s="1">
        <v>5049</v>
      </c>
      <c r="B410">
        <v>1974</v>
      </c>
      <c r="C410" t="s">
        <v>36</v>
      </c>
      <c r="D410" t="s">
        <v>33</v>
      </c>
      <c r="E410">
        <v>30351</v>
      </c>
      <c r="F410">
        <v>1</v>
      </c>
      <c r="G410">
        <v>0</v>
      </c>
      <c r="H410" t="s">
        <v>44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 s="1">
        <v>9973</v>
      </c>
      <c r="B411">
        <v>1963</v>
      </c>
      <c r="C411" t="s">
        <v>29</v>
      </c>
      <c r="D411" t="s">
        <v>37</v>
      </c>
      <c r="E411">
        <v>50437</v>
      </c>
      <c r="F411">
        <v>0</v>
      </c>
      <c r="G411">
        <v>2</v>
      </c>
      <c r="H411" t="s">
        <v>336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 s="1">
        <v>7301</v>
      </c>
      <c r="B412">
        <v>1982</v>
      </c>
      <c r="C412" t="s">
        <v>53</v>
      </c>
      <c r="D412" t="s">
        <v>30</v>
      </c>
      <c r="E412">
        <v>23616</v>
      </c>
      <c r="F412">
        <v>1</v>
      </c>
      <c r="G412">
        <v>0</v>
      </c>
      <c r="H412" t="s">
        <v>317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 s="1">
        <v>10882</v>
      </c>
      <c r="B413">
        <v>1976</v>
      </c>
      <c r="C413" t="s">
        <v>29</v>
      </c>
      <c r="D413" t="s">
        <v>37</v>
      </c>
      <c r="E413">
        <v>53858</v>
      </c>
      <c r="F413">
        <v>0</v>
      </c>
      <c r="G413">
        <v>1</v>
      </c>
      <c r="H413" t="s">
        <v>79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 s="1">
        <v>7030</v>
      </c>
      <c r="B414">
        <v>1955</v>
      </c>
      <c r="C414" t="s">
        <v>36</v>
      </c>
      <c r="D414" t="s">
        <v>37</v>
      </c>
      <c r="E414">
        <v>66465</v>
      </c>
      <c r="F414">
        <v>0</v>
      </c>
      <c r="G414">
        <v>1</v>
      </c>
      <c r="H414" t="s">
        <v>337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 s="1">
        <v>7422</v>
      </c>
      <c r="B415">
        <v>1987</v>
      </c>
      <c r="C415" t="s">
        <v>29</v>
      </c>
      <c r="D415" t="s">
        <v>30</v>
      </c>
      <c r="E415">
        <v>46923</v>
      </c>
      <c r="F415">
        <v>1</v>
      </c>
      <c r="G415">
        <v>0</v>
      </c>
      <c r="H415" t="s">
        <v>162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 s="1">
        <v>3523</v>
      </c>
      <c r="B416">
        <v>1962</v>
      </c>
      <c r="C416" t="s">
        <v>29</v>
      </c>
      <c r="D416" t="s">
        <v>33</v>
      </c>
      <c r="E416">
        <v>75072</v>
      </c>
      <c r="F416">
        <v>0</v>
      </c>
      <c r="G416">
        <v>1</v>
      </c>
      <c r="H416" t="s">
        <v>338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 s="1">
        <v>7106</v>
      </c>
      <c r="B417">
        <v>1943</v>
      </c>
      <c r="C417" t="s">
        <v>36</v>
      </c>
      <c r="D417" t="s">
        <v>37</v>
      </c>
      <c r="E417">
        <v>75865</v>
      </c>
      <c r="F417">
        <v>0</v>
      </c>
      <c r="G417">
        <v>0</v>
      </c>
      <c r="H417" t="s">
        <v>200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 s="1">
        <v>6504</v>
      </c>
      <c r="B418">
        <v>1975</v>
      </c>
      <c r="C418" t="s">
        <v>53</v>
      </c>
      <c r="D418" t="s">
        <v>33</v>
      </c>
      <c r="E418">
        <v>19789</v>
      </c>
      <c r="F418">
        <v>1</v>
      </c>
      <c r="G418">
        <v>0</v>
      </c>
      <c r="H418" t="s">
        <v>339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 s="1">
        <v>5067</v>
      </c>
      <c r="B419">
        <v>1994</v>
      </c>
      <c r="C419" t="s">
        <v>29</v>
      </c>
      <c r="D419" t="s">
        <v>33</v>
      </c>
      <c r="E419">
        <v>80134</v>
      </c>
      <c r="F419">
        <v>0</v>
      </c>
      <c r="G419">
        <v>0</v>
      </c>
      <c r="H419" t="s">
        <v>340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 s="1">
        <v>4216</v>
      </c>
      <c r="B420">
        <v>1981</v>
      </c>
      <c r="C420" t="s">
        <v>29</v>
      </c>
      <c r="D420" t="s">
        <v>30</v>
      </c>
      <c r="E420">
        <v>91065</v>
      </c>
      <c r="F420">
        <v>0</v>
      </c>
      <c r="G420">
        <v>0</v>
      </c>
      <c r="H420" t="s">
        <v>341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 s="1">
        <v>8581</v>
      </c>
      <c r="B421">
        <v>1971</v>
      </c>
      <c r="C421" t="s">
        <v>39</v>
      </c>
      <c r="D421" t="s">
        <v>37</v>
      </c>
      <c r="E421">
        <v>49505</v>
      </c>
      <c r="F421">
        <v>1</v>
      </c>
      <c r="G421">
        <v>1</v>
      </c>
      <c r="H421" t="s">
        <v>342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 s="1">
        <v>5929</v>
      </c>
      <c r="B422">
        <v>1973</v>
      </c>
      <c r="C422" t="s">
        <v>36</v>
      </c>
      <c r="D422" t="s">
        <v>37</v>
      </c>
      <c r="E422">
        <v>37401</v>
      </c>
      <c r="F422">
        <v>1</v>
      </c>
      <c r="G422">
        <v>0</v>
      </c>
      <c r="H422" t="s">
        <v>343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 s="1">
        <v>3129</v>
      </c>
      <c r="B423">
        <v>1983</v>
      </c>
      <c r="C423" t="s">
        <v>29</v>
      </c>
      <c r="D423" t="s">
        <v>37</v>
      </c>
      <c r="E423">
        <v>30096</v>
      </c>
      <c r="F423">
        <v>1</v>
      </c>
      <c r="G423">
        <v>0</v>
      </c>
      <c r="H423" t="s">
        <v>65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 s="1">
        <v>6528</v>
      </c>
      <c r="B424">
        <v>1982</v>
      </c>
      <c r="C424" t="s">
        <v>39</v>
      </c>
      <c r="D424" t="s">
        <v>33</v>
      </c>
      <c r="E424">
        <v>18492</v>
      </c>
      <c r="F424">
        <v>1</v>
      </c>
      <c r="G424">
        <v>0</v>
      </c>
      <c r="H424" t="s">
        <v>237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 s="1">
        <v>1361</v>
      </c>
      <c r="B425">
        <v>1974</v>
      </c>
      <c r="C425" t="s">
        <v>39</v>
      </c>
      <c r="D425" t="s">
        <v>37</v>
      </c>
      <c r="E425">
        <v>82584</v>
      </c>
      <c r="F425">
        <v>0</v>
      </c>
      <c r="G425">
        <v>0</v>
      </c>
      <c r="H425" t="s">
        <v>246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 s="1">
        <v>6932</v>
      </c>
      <c r="B426">
        <v>1941</v>
      </c>
      <c r="C426" t="s">
        <v>36</v>
      </c>
      <c r="D426" t="s">
        <v>37</v>
      </c>
      <c r="E426">
        <v>93027</v>
      </c>
      <c r="F426">
        <v>0</v>
      </c>
      <c r="G426">
        <v>0</v>
      </c>
      <c r="H426" t="s">
        <v>344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 s="1">
        <v>7284</v>
      </c>
      <c r="B427">
        <v>1953</v>
      </c>
      <c r="C427" t="s">
        <v>29</v>
      </c>
      <c r="D427" t="s">
        <v>37</v>
      </c>
      <c r="E427">
        <v>48686</v>
      </c>
      <c r="F427">
        <v>1</v>
      </c>
      <c r="G427">
        <v>2</v>
      </c>
      <c r="H427" t="s">
        <v>229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 s="1">
        <v>1340</v>
      </c>
      <c r="B428">
        <v>1986</v>
      </c>
      <c r="C428" t="s">
        <v>29</v>
      </c>
      <c r="D428" t="s">
        <v>37</v>
      </c>
      <c r="E428">
        <v>92910</v>
      </c>
      <c r="F428">
        <v>0</v>
      </c>
      <c r="G428">
        <v>0</v>
      </c>
      <c r="H428" t="s">
        <v>164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 s="1">
        <v>8746</v>
      </c>
      <c r="B429">
        <v>1989</v>
      </c>
      <c r="C429" t="s">
        <v>29</v>
      </c>
      <c r="D429" t="s">
        <v>37</v>
      </c>
      <c r="E429">
        <v>75433</v>
      </c>
      <c r="F429">
        <v>1</v>
      </c>
      <c r="G429">
        <v>0</v>
      </c>
      <c r="H429" t="s">
        <v>345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 s="1">
        <v>5987</v>
      </c>
      <c r="B430">
        <v>1989</v>
      </c>
      <c r="C430" t="s">
        <v>53</v>
      </c>
      <c r="D430" t="s">
        <v>33</v>
      </c>
      <c r="E430">
        <v>10404</v>
      </c>
      <c r="F430">
        <v>1</v>
      </c>
      <c r="G430">
        <v>0</v>
      </c>
      <c r="H430" t="s">
        <v>327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 s="1">
        <v>3767</v>
      </c>
      <c r="B431">
        <v>1968</v>
      </c>
      <c r="C431" t="s">
        <v>29</v>
      </c>
      <c r="D431" t="s">
        <v>37</v>
      </c>
      <c r="E431">
        <v>61314</v>
      </c>
      <c r="F431">
        <v>0</v>
      </c>
      <c r="G431">
        <v>1</v>
      </c>
      <c r="H431" t="s">
        <v>346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 s="1">
        <v>3725</v>
      </c>
      <c r="B432">
        <v>1961</v>
      </c>
      <c r="C432" t="s">
        <v>36</v>
      </c>
      <c r="D432" t="s">
        <v>30</v>
      </c>
      <c r="E432">
        <v>84865</v>
      </c>
      <c r="F432">
        <v>0</v>
      </c>
      <c r="G432">
        <v>0</v>
      </c>
      <c r="H432" t="s">
        <v>291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 s="1">
        <v>4324</v>
      </c>
      <c r="B433">
        <v>1989</v>
      </c>
      <c r="C433" t="s">
        <v>29</v>
      </c>
      <c r="D433" t="s">
        <v>37</v>
      </c>
      <c r="E433">
        <v>42387</v>
      </c>
      <c r="F433">
        <v>1</v>
      </c>
      <c r="G433">
        <v>0</v>
      </c>
      <c r="H433" t="s">
        <v>67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 s="1">
        <v>238</v>
      </c>
      <c r="B434">
        <v>1967</v>
      </c>
      <c r="C434" t="s">
        <v>53</v>
      </c>
      <c r="D434" t="s">
        <v>33</v>
      </c>
      <c r="E434">
        <v>67309</v>
      </c>
      <c r="F434">
        <v>1</v>
      </c>
      <c r="G434">
        <v>1</v>
      </c>
      <c r="H434" t="s">
        <v>338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 s="1">
        <v>6694</v>
      </c>
      <c r="B435">
        <v>1964</v>
      </c>
      <c r="C435" t="s">
        <v>29</v>
      </c>
      <c r="D435" t="s">
        <v>37</v>
      </c>
      <c r="E435">
        <v>75236</v>
      </c>
      <c r="F435">
        <v>0</v>
      </c>
      <c r="G435">
        <v>1</v>
      </c>
      <c r="H435" t="s">
        <v>347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 s="1">
        <v>498</v>
      </c>
      <c r="B436">
        <v>1970</v>
      </c>
      <c r="C436" t="s">
        <v>29</v>
      </c>
      <c r="D436" t="s">
        <v>30</v>
      </c>
      <c r="E436">
        <v>30015</v>
      </c>
      <c r="F436">
        <v>1</v>
      </c>
      <c r="G436">
        <v>0</v>
      </c>
      <c r="H436" t="s">
        <v>348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 s="1">
        <v>9347</v>
      </c>
      <c r="B437">
        <v>1956</v>
      </c>
      <c r="C437" t="s">
        <v>39</v>
      </c>
      <c r="D437" t="s">
        <v>33</v>
      </c>
      <c r="E437">
        <v>50943</v>
      </c>
      <c r="F437">
        <v>0</v>
      </c>
      <c r="G437">
        <v>1</v>
      </c>
      <c r="H437" t="s">
        <v>349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 s="1">
        <v>9699</v>
      </c>
      <c r="B438">
        <v>1966</v>
      </c>
      <c r="C438" t="s">
        <v>29</v>
      </c>
      <c r="D438" t="s">
        <v>41</v>
      </c>
      <c r="E438">
        <v>67272</v>
      </c>
      <c r="F438">
        <v>0</v>
      </c>
      <c r="G438">
        <v>1</v>
      </c>
      <c r="H438" t="s">
        <v>350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 s="1">
        <v>10664</v>
      </c>
      <c r="B439">
        <v>1949</v>
      </c>
      <c r="C439" t="s">
        <v>39</v>
      </c>
      <c r="D439" t="s">
        <v>71</v>
      </c>
      <c r="E439">
        <v>51529</v>
      </c>
      <c r="F439">
        <v>0</v>
      </c>
      <c r="G439">
        <v>1</v>
      </c>
      <c r="H439" t="s">
        <v>351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 s="1">
        <v>5455</v>
      </c>
      <c r="B440">
        <v>1971</v>
      </c>
      <c r="C440" t="s">
        <v>36</v>
      </c>
      <c r="D440" t="s">
        <v>37</v>
      </c>
      <c r="E440">
        <v>32011</v>
      </c>
      <c r="F440">
        <v>1</v>
      </c>
      <c r="G440">
        <v>0</v>
      </c>
      <c r="H440" t="s">
        <v>352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 s="1">
        <v>456</v>
      </c>
      <c r="B441">
        <v>1986</v>
      </c>
      <c r="C441" t="s">
        <v>53</v>
      </c>
      <c r="D441" t="s">
        <v>37</v>
      </c>
      <c r="E441">
        <v>7500</v>
      </c>
      <c r="F441">
        <v>1</v>
      </c>
      <c r="G441">
        <v>0</v>
      </c>
      <c r="H441" t="s">
        <v>286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 s="1">
        <v>5012</v>
      </c>
      <c r="B442">
        <v>1989</v>
      </c>
      <c r="C442" t="s">
        <v>29</v>
      </c>
      <c r="D442" t="s">
        <v>37</v>
      </c>
      <c r="E442">
        <v>28691</v>
      </c>
      <c r="F442">
        <v>1</v>
      </c>
      <c r="G442">
        <v>0</v>
      </c>
      <c r="H442" t="s">
        <v>92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 s="1">
        <v>7495</v>
      </c>
      <c r="B443">
        <v>1948</v>
      </c>
      <c r="C443" t="s">
        <v>36</v>
      </c>
      <c r="D443" t="s">
        <v>37</v>
      </c>
      <c r="E443">
        <v>56223</v>
      </c>
      <c r="F443">
        <v>0</v>
      </c>
      <c r="G443">
        <v>1</v>
      </c>
      <c r="H443" t="s">
        <v>353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 s="1">
        <v>5029</v>
      </c>
      <c r="B444">
        <v>1946</v>
      </c>
      <c r="C444" t="s">
        <v>29</v>
      </c>
      <c r="D444" t="s">
        <v>37</v>
      </c>
      <c r="E444">
        <v>18100</v>
      </c>
      <c r="F444">
        <v>0</v>
      </c>
      <c r="G444">
        <v>0</v>
      </c>
      <c r="H444" t="s">
        <v>354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 s="1">
        <v>10642</v>
      </c>
      <c r="B445">
        <v>1989</v>
      </c>
      <c r="C445" t="s">
        <v>29</v>
      </c>
      <c r="D445" t="s">
        <v>30</v>
      </c>
      <c r="E445">
        <v>30279</v>
      </c>
      <c r="F445">
        <v>1</v>
      </c>
      <c r="G445">
        <v>0</v>
      </c>
      <c r="H445" t="s">
        <v>323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 s="1">
        <v>2106</v>
      </c>
      <c r="B446">
        <v>1974</v>
      </c>
      <c r="C446" t="s">
        <v>53</v>
      </c>
      <c r="D446" t="s">
        <v>37</v>
      </c>
      <c r="E446">
        <v>20130</v>
      </c>
      <c r="F446">
        <v>0</v>
      </c>
      <c r="G446">
        <v>0</v>
      </c>
      <c r="H446" t="s">
        <v>272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 s="1">
        <v>10364</v>
      </c>
      <c r="B447">
        <v>1959</v>
      </c>
      <c r="C447" t="s">
        <v>29</v>
      </c>
      <c r="D447" t="s">
        <v>41</v>
      </c>
      <c r="E447">
        <v>23295</v>
      </c>
      <c r="F447">
        <v>0</v>
      </c>
      <c r="G447">
        <v>0</v>
      </c>
      <c r="H447" t="s">
        <v>180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 s="1">
        <v>5954</v>
      </c>
      <c r="B448">
        <v>1972</v>
      </c>
      <c r="C448" t="s">
        <v>39</v>
      </c>
      <c r="D448" t="s">
        <v>41</v>
      </c>
      <c r="E448">
        <v>42618</v>
      </c>
      <c r="F448">
        <v>1</v>
      </c>
      <c r="G448">
        <v>0</v>
      </c>
      <c r="H448" t="s">
        <v>355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 s="1">
        <v>1137</v>
      </c>
      <c r="B449">
        <v>1964</v>
      </c>
      <c r="C449" t="s">
        <v>29</v>
      </c>
      <c r="D449" t="s">
        <v>30</v>
      </c>
      <c r="E449">
        <v>81246</v>
      </c>
      <c r="F449">
        <v>0</v>
      </c>
      <c r="G449">
        <v>0</v>
      </c>
      <c r="H449" t="s">
        <v>196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 s="1">
        <v>2541</v>
      </c>
      <c r="B450">
        <v>1976</v>
      </c>
      <c r="C450" t="s">
        <v>29</v>
      </c>
      <c r="D450" t="s">
        <v>37</v>
      </c>
      <c r="E450">
        <v>24027</v>
      </c>
      <c r="F450">
        <v>1</v>
      </c>
      <c r="G450">
        <v>0</v>
      </c>
      <c r="H450" t="s">
        <v>356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 s="1">
        <v>1142</v>
      </c>
      <c r="B451">
        <v>1953</v>
      </c>
      <c r="C451" t="s">
        <v>36</v>
      </c>
      <c r="D451" t="s">
        <v>37</v>
      </c>
      <c r="E451">
        <v>55707</v>
      </c>
      <c r="F451">
        <v>0</v>
      </c>
      <c r="G451">
        <v>1</v>
      </c>
      <c r="H451" t="s">
        <v>357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 s="1">
        <v>2276</v>
      </c>
      <c r="B452">
        <v>1955</v>
      </c>
      <c r="C452" t="s">
        <v>29</v>
      </c>
      <c r="D452" t="s">
        <v>30</v>
      </c>
      <c r="E452">
        <v>57959</v>
      </c>
      <c r="F452">
        <v>0</v>
      </c>
      <c r="G452">
        <v>1</v>
      </c>
      <c r="H452" t="s">
        <v>358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 s="1">
        <v>2807</v>
      </c>
      <c r="B453">
        <v>1969</v>
      </c>
      <c r="C453" t="s">
        <v>29</v>
      </c>
      <c r="D453" t="s">
        <v>37</v>
      </c>
      <c r="E453">
        <v>56796</v>
      </c>
      <c r="F453">
        <v>0</v>
      </c>
      <c r="G453">
        <v>1</v>
      </c>
      <c r="H453" t="s">
        <v>359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 s="1">
        <v>6471</v>
      </c>
      <c r="B454">
        <v>1971</v>
      </c>
      <c r="C454" t="s">
        <v>39</v>
      </c>
      <c r="D454" t="s">
        <v>30</v>
      </c>
      <c r="E454">
        <v>36230</v>
      </c>
      <c r="F454">
        <v>1</v>
      </c>
      <c r="G454">
        <v>0</v>
      </c>
      <c r="H454" t="s">
        <v>170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 s="1">
        <v>6131</v>
      </c>
      <c r="B455">
        <v>1980</v>
      </c>
      <c r="C455" t="s">
        <v>53</v>
      </c>
      <c r="D455" t="s">
        <v>37</v>
      </c>
      <c r="E455">
        <v>70829</v>
      </c>
      <c r="F455">
        <v>1</v>
      </c>
      <c r="G455">
        <v>1</v>
      </c>
      <c r="H455" t="s">
        <v>125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 s="1">
        <v>6233</v>
      </c>
      <c r="B456">
        <v>1976</v>
      </c>
      <c r="C456" t="s">
        <v>29</v>
      </c>
      <c r="D456" t="s">
        <v>37</v>
      </c>
      <c r="E456">
        <v>65991</v>
      </c>
      <c r="F456">
        <v>0</v>
      </c>
      <c r="G456">
        <v>1</v>
      </c>
      <c r="H456" t="s">
        <v>93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 s="1">
        <v>4148</v>
      </c>
      <c r="B457">
        <v>1972</v>
      </c>
      <c r="C457" t="s">
        <v>29</v>
      </c>
      <c r="D457" t="s">
        <v>37</v>
      </c>
      <c r="E457">
        <v>38988</v>
      </c>
      <c r="F457">
        <v>1</v>
      </c>
      <c r="G457">
        <v>2</v>
      </c>
      <c r="H457" t="s">
        <v>360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 s="1">
        <v>4947</v>
      </c>
      <c r="B458">
        <v>1966</v>
      </c>
      <c r="C458" t="s">
        <v>53</v>
      </c>
      <c r="D458" t="s">
        <v>30</v>
      </c>
      <c r="E458">
        <v>89572</v>
      </c>
      <c r="F458">
        <v>0</v>
      </c>
      <c r="G458">
        <v>0</v>
      </c>
      <c r="H458" t="s">
        <v>330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 s="1">
        <v>3225</v>
      </c>
      <c r="B459">
        <v>1984</v>
      </c>
      <c r="C459" t="s">
        <v>39</v>
      </c>
      <c r="D459" t="s">
        <v>37</v>
      </c>
      <c r="E459">
        <v>42207</v>
      </c>
      <c r="F459">
        <v>1</v>
      </c>
      <c r="G459">
        <v>0</v>
      </c>
      <c r="H459" t="s">
        <v>361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 s="1">
        <v>7540</v>
      </c>
      <c r="B460">
        <v>1952</v>
      </c>
      <c r="C460" t="s">
        <v>29</v>
      </c>
      <c r="D460" t="s">
        <v>37</v>
      </c>
      <c r="E460">
        <v>50300</v>
      </c>
      <c r="F460">
        <v>0</v>
      </c>
      <c r="G460">
        <v>1</v>
      </c>
      <c r="H460" t="s">
        <v>362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 s="1">
        <v>10648</v>
      </c>
      <c r="B461">
        <v>1982</v>
      </c>
      <c r="C461" t="s">
        <v>53</v>
      </c>
      <c r="D461" t="s">
        <v>33</v>
      </c>
      <c r="E461">
        <v>66664</v>
      </c>
      <c r="F461">
        <v>0</v>
      </c>
      <c r="G461">
        <v>0</v>
      </c>
      <c r="H461" t="s">
        <v>363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 s="1">
        <v>1992</v>
      </c>
      <c r="B462">
        <v>1964</v>
      </c>
      <c r="C462" t="s">
        <v>29</v>
      </c>
      <c r="D462" t="s">
        <v>37</v>
      </c>
      <c r="E462">
        <v>60597</v>
      </c>
      <c r="F462">
        <v>0</v>
      </c>
      <c r="G462">
        <v>1</v>
      </c>
      <c r="H462" t="s">
        <v>81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 s="1">
        <v>7851</v>
      </c>
      <c r="B463">
        <v>1949</v>
      </c>
      <c r="C463" t="s">
        <v>29</v>
      </c>
      <c r="D463" t="s">
        <v>71</v>
      </c>
      <c r="E463">
        <v>70165</v>
      </c>
      <c r="F463">
        <v>0</v>
      </c>
      <c r="G463">
        <v>0</v>
      </c>
      <c r="H463" t="s">
        <v>364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 s="1">
        <v>8594</v>
      </c>
      <c r="B464">
        <v>1958</v>
      </c>
      <c r="C464" t="s">
        <v>36</v>
      </c>
      <c r="D464" t="s">
        <v>71</v>
      </c>
      <c r="E464">
        <v>50520</v>
      </c>
      <c r="F464">
        <v>0</v>
      </c>
      <c r="G464">
        <v>1</v>
      </c>
      <c r="H464" t="s">
        <v>365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 s="1">
        <v>7059</v>
      </c>
      <c r="B465">
        <v>1963</v>
      </c>
      <c r="C465" t="s">
        <v>29</v>
      </c>
      <c r="D465" t="s">
        <v>37</v>
      </c>
      <c r="E465">
        <v>80124</v>
      </c>
      <c r="F465">
        <v>0</v>
      </c>
      <c r="G465">
        <v>0</v>
      </c>
      <c r="H465" t="s">
        <v>252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 s="1">
        <v>2815</v>
      </c>
      <c r="B466">
        <v>1975</v>
      </c>
      <c r="C466" t="s">
        <v>29</v>
      </c>
      <c r="D466" t="s">
        <v>37</v>
      </c>
      <c r="E466">
        <v>33183</v>
      </c>
      <c r="F466">
        <v>1</v>
      </c>
      <c r="G466">
        <v>0</v>
      </c>
      <c r="H466" t="s">
        <v>145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 s="1">
        <v>2416</v>
      </c>
      <c r="B467">
        <v>1969</v>
      </c>
      <c r="C467" t="s">
        <v>36</v>
      </c>
      <c r="D467" t="s">
        <v>30</v>
      </c>
      <c r="E467">
        <v>66582</v>
      </c>
      <c r="F467">
        <v>0</v>
      </c>
      <c r="G467">
        <v>0</v>
      </c>
      <c r="H467" t="s">
        <v>91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 s="1">
        <v>7999</v>
      </c>
      <c r="B468">
        <v>1955</v>
      </c>
      <c r="C468" t="s">
        <v>36</v>
      </c>
      <c r="D468" t="s">
        <v>33</v>
      </c>
      <c r="E468">
        <v>75261</v>
      </c>
      <c r="F468">
        <v>0</v>
      </c>
      <c r="G468">
        <v>0</v>
      </c>
      <c r="H468" t="s">
        <v>366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 s="1">
        <v>9213</v>
      </c>
      <c r="B469">
        <v>1970</v>
      </c>
      <c r="C469" t="s">
        <v>29</v>
      </c>
      <c r="D469" t="s">
        <v>71</v>
      </c>
      <c r="E469">
        <v>31880</v>
      </c>
      <c r="F469">
        <v>1</v>
      </c>
      <c r="G469">
        <v>0</v>
      </c>
      <c r="H469" t="s">
        <v>266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 s="1">
        <v>9697</v>
      </c>
      <c r="B470">
        <v>1951</v>
      </c>
      <c r="C470" t="s">
        <v>29</v>
      </c>
      <c r="D470" t="s">
        <v>37</v>
      </c>
      <c r="E470">
        <v>53790</v>
      </c>
      <c r="F470">
        <v>0</v>
      </c>
      <c r="G470">
        <v>2</v>
      </c>
      <c r="H470" t="s">
        <v>367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 s="1">
        <v>3916</v>
      </c>
      <c r="B471">
        <v>1971</v>
      </c>
      <c r="C471" t="s">
        <v>36</v>
      </c>
      <c r="D471" t="s">
        <v>33</v>
      </c>
      <c r="E471">
        <v>49269</v>
      </c>
      <c r="F471">
        <v>1</v>
      </c>
      <c r="G471">
        <v>0</v>
      </c>
      <c r="H471" t="s">
        <v>368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 s="1">
        <v>2021</v>
      </c>
      <c r="B472">
        <v>1975</v>
      </c>
      <c r="C472" t="s">
        <v>29</v>
      </c>
      <c r="D472" t="s">
        <v>37</v>
      </c>
      <c r="E472">
        <v>61456</v>
      </c>
      <c r="F472">
        <v>0</v>
      </c>
      <c r="G472">
        <v>1</v>
      </c>
      <c r="H472" t="s">
        <v>369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 s="1">
        <v>1581</v>
      </c>
      <c r="B473">
        <v>1980</v>
      </c>
      <c r="C473" t="s">
        <v>29</v>
      </c>
      <c r="D473" t="s">
        <v>37</v>
      </c>
      <c r="E473">
        <v>37406</v>
      </c>
      <c r="F473">
        <v>1</v>
      </c>
      <c r="G473">
        <v>0</v>
      </c>
      <c r="H473" t="s">
        <v>370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 s="1">
        <v>564</v>
      </c>
      <c r="B474">
        <v>1981</v>
      </c>
      <c r="C474" t="s">
        <v>36</v>
      </c>
      <c r="D474" t="s">
        <v>33</v>
      </c>
      <c r="E474">
        <v>56937</v>
      </c>
      <c r="F474">
        <v>1</v>
      </c>
      <c r="G474">
        <v>0</v>
      </c>
      <c r="H474" t="s">
        <v>371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 s="1">
        <v>6619</v>
      </c>
      <c r="B475">
        <v>1978</v>
      </c>
      <c r="C475" t="s">
        <v>29</v>
      </c>
      <c r="D475" t="s">
        <v>37</v>
      </c>
      <c r="E475">
        <v>38415</v>
      </c>
      <c r="F475">
        <v>1</v>
      </c>
      <c r="G475">
        <v>1</v>
      </c>
      <c r="H475" t="s">
        <v>60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 s="1">
        <v>9081</v>
      </c>
      <c r="B476">
        <v>1988</v>
      </c>
      <c r="C476" t="s">
        <v>29</v>
      </c>
      <c r="D476" t="s">
        <v>30</v>
      </c>
      <c r="E476">
        <v>20518</v>
      </c>
      <c r="F476">
        <v>1</v>
      </c>
      <c r="G476">
        <v>0</v>
      </c>
      <c r="H476" t="s">
        <v>372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 s="1">
        <v>178</v>
      </c>
      <c r="B477">
        <v>1956</v>
      </c>
      <c r="C477" t="s">
        <v>29</v>
      </c>
      <c r="D477" t="s">
        <v>37</v>
      </c>
      <c r="E477">
        <v>62503</v>
      </c>
      <c r="F477">
        <v>0</v>
      </c>
      <c r="G477">
        <v>1</v>
      </c>
      <c r="H477" t="s">
        <v>94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 s="1">
        <v>916</v>
      </c>
      <c r="B478">
        <v>1972</v>
      </c>
      <c r="C478" t="s">
        <v>36</v>
      </c>
      <c r="D478" t="s">
        <v>30</v>
      </c>
      <c r="E478">
        <v>41644</v>
      </c>
      <c r="F478">
        <v>1</v>
      </c>
      <c r="G478">
        <v>1</v>
      </c>
      <c r="H478" t="s">
        <v>373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 s="1">
        <v>5512</v>
      </c>
      <c r="B479">
        <v>1977</v>
      </c>
      <c r="C479" t="s">
        <v>39</v>
      </c>
      <c r="D479" t="s">
        <v>37</v>
      </c>
      <c r="E479">
        <v>55842</v>
      </c>
      <c r="F479">
        <v>0</v>
      </c>
      <c r="G479">
        <v>1</v>
      </c>
      <c r="H479" t="s">
        <v>185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 s="1">
        <v>8970</v>
      </c>
      <c r="B480">
        <v>1972</v>
      </c>
      <c r="C480" t="s">
        <v>36</v>
      </c>
      <c r="D480" t="s">
        <v>37</v>
      </c>
      <c r="E480">
        <v>62010</v>
      </c>
      <c r="F480">
        <v>0</v>
      </c>
      <c r="G480">
        <v>1</v>
      </c>
      <c r="H480" t="s">
        <v>374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 s="1">
        <v>10581</v>
      </c>
      <c r="B481">
        <v>1977</v>
      </c>
      <c r="C481" t="s">
        <v>29</v>
      </c>
      <c r="D481" t="s">
        <v>37</v>
      </c>
      <c r="E481">
        <v>41124</v>
      </c>
      <c r="F481">
        <v>1</v>
      </c>
      <c r="G481">
        <v>0</v>
      </c>
      <c r="H481" t="s">
        <v>266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 s="1">
        <v>5300</v>
      </c>
      <c r="B482">
        <v>1973</v>
      </c>
      <c r="C482" t="s">
        <v>39</v>
      </c>
      <c r="D482" t="s">
        <v>37</v>
      </c>
      <c r="E482">
        <v>38961</v>
      </c>
      <c r="F482">
        <v>1</v>
      </c>
      <c r="G482">
        <v>0</v>
      </c>
      <c r="H482" t="s">
        <v>375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 s="1">
        <v>5154</v>
      </c>
      <c r="B483">
        <v>1972</v>
      </c>
      <c r="C483" t="s">
        <v>39</v>
      </c>
      <c r="D483" t="s">
        <v>41</v>
      </c>
      <c r="E483">
        <v>37760</v>
      </c>
      <c r="F483">
        <v>1</v>
      </c>
      <c r="G483">
        <v>0</v>
      </c>
      <c r="H483" t="s">
        <v>115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 s="1">
        <v>8346</v>
      </c>
      <c r="B484">
        <v>1974</v>
      </c>
      <c r="C484" t="s">
        <v>29</v>
      </c>
      <c r="D484" t="s">
        <v>30</v>
      </c>
      <c r="E484">
        <v>32233</v>
      </c>
      <c r="F484">
        <v>1</v>
      </c>
      <c r="G484">
        <v>0</v>
      </c>
      <c r="H484" t="s">
        <v>376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 s="1">
        <v>1676</v>
      </c>
      <c r="B485">
        <v>1975</v>
      </c>
      <c r="C485" t="s">
        <v>29</v>
      </c>
      <c r="D485" t="s">
        <v>37</v>
      </c>
      <c r="E485">
        <v>43057</v>
      </c>
      <c r="F485">
        <v>0</v>
      </c>
      <c r="G485">
        <v>1</v>
      </c>
      <c r="H485" t="s">
        <v>377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 s="1">
        <v>9286</v>
      </c>
      <c r="B486">
        <v>1960</v>
      </c>
      <c r="C486" t="s">
        <v>39</v>
      </c>
      <c r="D486" t="s">
        <v>33</v>
      </c>
      <c r="E486">
        <v>83151</v>
      </c>
      <c r="F486">
        <v>0</v>
      </c>
      <c r="G486">
        <v>0</v>
      </c>
      <c r="H486" t="s">
        <v>48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 s="1">
        <v>2426</v>
      </c>
      <c r="B487">
        <v>1964</v>
      </c>
      <c r="C487" t="s">
        <v>36</v>
      </c>
      <c r="D487" t="s">
        <v>41</v>
      </c>
      <c r="E487">
        <v>78825</v>
      </c>
      <c r="F487">
        <v>0</v>
      </c>
      <c r="G487">
        <v>0</v>
      </c>
      <c r="H487" t="s">
        <v>103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 s="1">
        <v>5172</v>
      </c>
      <c r="B488">
        <v>1976</v>
      </c>
      <c r="C488" t="s">
        <v>39</v>
      </c>
      <c r="D488" t="s">
        <v>33</v>
      </c>
      <c r="E488">
        <v>65104</v>
      </c>
      <c r="F488">
        <v>0</v>
      </c>
      <c r="G488">
        <v>1</v>
      </c>
      <c r="H488" t="s">
        <v>144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 s="1">
        <v>5562</v>
      </c>
      <c r="B489">
        <v>1974</v>
      </c>
      <c r="C489" t="s">
        <v>29</v>
      </c>
      <c r="D489" t="s">
        <v>37</v>
      </c>
      <c r="E489">
        <v>60093</v>
      </c>
      <c r="F489">
        <v>0</v>
      </c>
      <c r="G489">
        <v>1</v>
      </c>
      <c r="H489" t="s">
        <v>378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 s="1">
        <v>3436</v>
      </c>
      <c r="B490">
        <v>1969</v>
      </c>
      <c r="C490" t="s">
        <v>29</v>
      </c>
      <c r="D490" t="s">
        <v>37</v>
      </c>
      <c r="E490">
        <v>14045</v>
      </c>
      <c r="F490">
        <v>1</v>
      </c>
      <c r="G490">
        <v>0</v>
      </c>
      <c r="H490" t="s">
        <v>379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 s="1">
        <v>3921</v>
      </c>
      <c r="B491">
        <v>1952</v>
      </c>
      <c r="C491" t="s">
        <v>53</v>
      </c>
      <c r="D491" t="s">
        <v>71</v>
      </c>
      <c r="E491">
        <v>28457</v>
      </c>
      <c r="F491">
        <v>0</v>
      </c>
      <c r="G491">
        <v>0</v>
      </c>
      <c r="H491" t="s">
        <v>161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 s="1">
        <v>3403</v>
      </c>
      <c r="B492">
        <v>1958</v>
      </c>
      <c r="C492" t="s">
        <v>36</v>
      </c>
      <c r="D492" t="s">
        <v>33</v>
      </c>
      <c r="E492">
        <v>78952</v>
      </c>
      <c r="F492">
        <v>0</v>
      </c>
      <c r="G492">
        <v>1</v>
      </c>
      <c r="H492" t="s">
        <v>380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 s="1">
        <v>22</v>
      </c>
      <c r="B493">
        <v>1976</v>
      </c>
      <c r="C493" t="s">
        <v>29</v>
      </c>
      <c r="D493" t="s">
        <v>41</v>
      </c>
      <c r="E493">
        <v>46310</v>
      </c>
      <c r="F493">
        <v>1</v>
      </c>
      <c r="G493">
        <v>0</v>
      </c>
      <c r="H493" t="s">
        <v>381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 s="1">
        <v>10965</v>
      </c>
      <c r="B494">
        <v>1955</v>
      </c>
      <c r="C494" t="s">
        <v>29</v>
      </c>
      <c r="D494" t="s">
        <v>33</v>
      </c>
      <c r="E494">
        <v>76005</v>
      </c>
      <c r="F494">
        <v>0</v>
      </c>
      <c r="G494">
        <v>0</v>
      </c>
      <c r="H494" t="s">
        <v>341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 s="1">
        <v>9426</v>
      </c>
      <c r="B495">
        <v>1964</v>
      </c>
      <c r="C495" t="s">
        <v>39</v>
      </c>
      <c r="D495" t="s">
        <v>30</v>
      </c>
      <c r="E495">
        <v>58308</v>
      </c>
      <c r="F495">
        <v>0</v>
      </c>
      <c r="G495">
        <v>1</v>
      </c>
      <c r="H495" t="s">
        <v>271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 s="1">
        <v>6605</v>
      </c>
      <c r="B496">
        <v>1944</v>
      </c>
      <c r="C496" t="s">
        <v>36</v>
      </c>
      <c r="D496" t="s">
        <v>41</v>
      </c>
      <c r="E496">
        <v>55614</v>
      </c>
      <c r="F496">
        <v>0</v>
      </c>
      <c r="G496">
        <v>0</v>
      </c>
      <c r="H496" t="s">
        <v>382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 s="1">
        <v>3136</v>
      </c>
      <c r="B497">
        <v>1962</v>
      </c>
      <c r="C497" t="s">
        <v>39</v>
      </c>
      <c r="D497" t="s">
        <v>41</v>
      </c>
      <c r="E497">
        <v>59432</v>
      </c>
      <c r="F497">
        <v>0</v>
      </c>
      <c r="G497">
        <v>1</v>
      </c>
      <c r="H497" t="s">
        <v>344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 s="1">
        <v>8737</v>
      </c>
      <c r="B498">
        <v>1978</v>
      </c>
      <c r="C498" t="s">
        <v>29</v>
      </c>
      <c r="D498" t="s">
        <v>41</v>
      </c>
      <c r="E498">
        <v>55563</v>
      </c>
      <c r="F498">
        <v>0</v>
      </c>
      <c r="G498">
        <v>1</v>
      </c>
      <c r="H498" t="s">
        <v>345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 s="1">
        <v>11088</v>
      </c>
      <c r="B499">
        <v>1971</v>
      </c>
      <c r="C499" t="s">
        <v>36</v>
      </c>
      <c r="D499" t="s">
        <v>33</v>
      </c>
      <c r="E499">
        <v>78642</v>
      </c>
      <c r="F499">
        <v>0</v>
      </c>
      <c r="G499">
        <v>1</v>
      </c>
      <c r="H499" t="s">
        <v>147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 s="1">
        <v>716</v>
      </c>
      <c r="B500">
        <v>1949</v>
      </c>
      <c r="C500" t="s">
        <v>36</v>
      </c>
      <c r="D500" t="s">
        <v>33</v>
      </c>
      <c r="E500">
        <v>67911</v>
      </c>
      <c r="F500">
        <v>0</v>
      </c>
      <c r="G500">
        <v>1</v>
      </c>
      <c r="H500" t="s">
        <v>65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 s="1">
        <v>466</v>
      </c>
      <c r="B501">
        <v>1944</v>
      </c>
      <c r="C501" t="s">
        <v>29</v>
      </c>
      <c r="D501" t="s">
        <v>37</v>
      </c>
      <c r="E501">
        <v>65275</v>
      </c>
      <c r="F501">
        <v>0</v>
      </c>
      <c r="G501">
        <v>0</v>
      </c>
      <c r="H501" t="s">
        <v>295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 s="1">
        <v>9135</v>
      </c>
      <c r="B502">
        <v>1950</v>
      </c>
      <c r="C502" t="s">
        <v>29</v>
      </c>
      <c r="D502" t="s">
        <v>33</v>
      </c>
      <c r="E502">
        <v>27203</v>
      </c>
      <c r="F502">
        <v>1</v>
      </c>
      <c r="G502">
        <v>1</v>
      </c>
      <c r="H502" t="s">
        <v>383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 s="1">
        <v>10623</v>
      </c>
      <c r="B503">
        <v>1961</v>
      </c>
      <c r="C503" t="s">
        <v>39</v>
      </c>
      <c r="D503" t="s">
        <v>33</v>
      </c>
      <c r="E503">
        <v>48330</v>
      </c>
      <c r="F503">
        <v>0</v>
      </c>
      <c r="G503">
        <v>1</v>
      </c>
      <c r="H503" t="s">
        <v>46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 s="1">
        <v>8151</v>
      </c>
      <c r="B504">
        <v>1990</v>
      </c>
      <c r="C504" t="s">
        <v>47</v>
      </c>
      <c r="D504" t="s">
        <v>37</v>
      </c>
      <c r="E504">
        <v>24279</v>
      </c>
      <c r="F504">
        <v>0</v>
      </c>
      <c r="G504">
        <v>0</v>
      </c>
      <c r="H504" t="s">
        <v>384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 s="1">
        <v>5140</v>
      </c>
      <c r="B505">
        <v>1985</v>
      </c>
      <c r="C505" t="s">
        <v>36</v>
      </c>
      <c r="D505" t="s">
        <v>37</v>
      </c>
      <c r="E505">
        <v>64355</v>
      </c>
      <c r="F505">
        <v>1</v>
      </c>
      <c r="G505">
        <v>0</v>
      </c>
      <c r="H505" t="s">
        <v>385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 s="1">
        <v>10160</v>
      </c>
      <c r="B506">
        <v>1956</v>
      </c>
      <c r="C506" t="s">
        <v>39</v>
      </c>
      <c r="D506" t="s">
        <v>33</v>
      </c>
      <c r="E506">
        <v>50943</v>
      </c>
      <c r="F506">
        <v>0</v>
      </c>
      <c r="G506">
        <v>1</v>
      </c>
      <c r="H506" t="s">
        <v>349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 s="1">
        <v>4945</v>
      </c>
      <c r="B507">
        <v>1953</v>
      </c>
      <c r="C507" t="s">
        <v>29</v>
      </c>
      <c r="D507" t="s">
        <v>71</v>
      </c>
      <c r="E507">
        <v>53653</v>
      </c>
      <c r="F507">
        <v>0</v>
      </c>
      <c r="G507">
        <v>0</v>
      </c>
      <c r="H507" t="s">
        <v>386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 s="1">
        <v>10584</v>
      </c>
      <c r="B508">
        <v>1976</v>
      </c>
      <c r="C508" t="s">
        <v>29</v>
      </c>
      <c r="D508" t="s">
        <v>37</v>
      </c>
      <c r="E508">
        <v>65665</v>
      </c>
      <c r="F508">
        <v>0</v>
      </c>
      <c r="G508">
        <v>1</v>
      </c>
      <c r="H508" t="s">
        <v>387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 s="1">
        <v>6071</v>
      </c>
      <c r="B509">
        <v>1989</v>
      </c>
      <c r="C509" t="s">
        <v>29</v>
      </c>
      <c r="D509" t="s">
        <v>30</v>
      </c>
      <c r="E509">
        <v>81217</v>
      </c>
      <c r="F509">
        <v>0</v>
      </c>
      <c r="G509">
        <v>0</v>
      </c>
      <c r="H509" t="s">
        <v>388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 s="1">
        <v>3386</v>
      </c>
      <c r="B510">
        <v>1992</v>
      </c>
      <c r="C510" t="s">
        <v>29</v>
      </c>
      <c r="D510" t="s">
        <v>37</v>
      </c>
      <c r="E510">
        <v>34935</v>
      </c>
      <c r="F510">
        <v>0</v>
      </c>
      <c r="G510">
        <v>0</v>
      </c>
      <c r="H510" t="s">
        <v>349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 s="1">
        <v>8939</v>
      </c>
      <c r="B511">
        <v>1959</v>
      </c>
      <c r="C511" t="s">
        <v>29</v>
      </c>
      <c r="D511" t="s">
        <v>41</v>
      </c>
      <c r="E511">
        <v>61250</v>
      </c>
      <c r="F511">
        <v>0</v>
      </c>
      <c r="G511">
        <v>1</v>
      </c>
      <c r="H511" t="s">
        <v>184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 s="1">
        <v>9925</v>
      </c>
      <c r="B512">
        <v>1981</v>
      </c>
      <c r="C512" t="s">
        <v>36</v>
      </c>
      <c r="D512" t="s">
        <v>33</v>
      </c>
      <c r="E512">
        <v>39665</v>
      </c>
      <c r="F512">
        <v>1</v>
      </c>
      <c r="G512">
        <v>0</v>
      </c>
      <c r="H512" t="s">
        <v>389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 s="1">
        <v>4320</v>
      </c>
      <c r="B513">
        <v>1979</v>
      </c>
      <c r="C513" t="s">
        <v>29</v>
      </c>
      <c r="D513" t="s">
        <v>30</v>
      </c>
      <c r="E513">
        <v>60152</v>
      </c>
      <c r="F513">
        <v>0</v>
      </c>
      <c r="G513">
        <v>1</v>
      </c>
      <c r="H513" t="s">
        <v>52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 s="1">
        <v>5389</v>
      </c>
      <c r="B514">
        <v>1964</v>
      </c>
      <c r="C514" t="s">
        <v>29</v>
      </c>
      <c r="D514" t="s">
        <v>37</v>
      </c>
      <c r="E514">
        <v>48920</v>
      </c>
      <c r="F514">
        <v>0</v>
      </c>
      <c r="G514">
        <v>2</v>
      </c>
      <c r="H514" t="s">
        <v>390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 s="1">
        <v>6036</v>
      </c>
      <c r="B515">
        <v>1959</v>
      </c>
      <c r="C515" t="s">
        <v>39</v>
      </c>
      <c r="D515" t="s">
        <v>33</v>
      </c>
      <c r="E515">
        <v>89120</v>
      </c>
      <c r="F515">
        <v>0</v>
      </c>
      <c r="G515">
        <v>0</v>
      </c>
      <c r="H515" t="s">
        <v>272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 s="1">
        <v>182</v>
      </c>
      <c r="B516">
        <v>1946</v>
      </c>
      <c r="C516" t="s">
        <v>36</v>
      </c>
      <c r="D516" t="s">
        <v>33</v>
      </c>
      <c r="E516">
        <v>44124</v>
      </c>
      <c r="F516">
        <v>0</v>
      </c>
      <c r="G516">
        <v>1</v>
      </c>
      <c r="H516" t="s">
        <v>66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 s="1">
        <v>203</v>
      </c>
      <c r="B517">
        <v>1975</v>
      </c>
      <c r="C517" t="s">
        <v>39</v>
      </c>
      <c r="D517" t="s">
        <v>30</v>
      </c>
      <c r="E517">
        <v>81169</v>
      </c>
      <c r="F517">
        <v>0</v>
      </c>
      <c r="G517">
        <v>0</v>
      </c>
      <c r="H517" t="s">
        <v>391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 s="1">
        <v>11025</v>
      </c>
      <c r="B518">
        <v>1961</v>
      </c>
      <c r="C518" t="s">
        <v>29</v>
      </c>
      <c r="D518" t="s">
        <v>37</v>
      </c>
      <c r="E518">
        <v>36443</v>
      </c>
      <c r="F518">
        <v>1</v>
      </c>
      <c r="G518">
        <v>1</v>
      </c>
      <c r="H518" t="s">
        <v>250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 s="1">
        <v>10203</v>
      </c>
      <c r="B519">
        <v>1990</v>
      </c>
      <c r="C519" t="s">
        <v>29</v>
      </c>
      <c r="D519" t="s">
        <v>30</v>
      </c>
      <c r="E519">
        <v>26095</v>
      </c>
      <c r="F519">
        <v>1</v>
      </c>
      <c r="G519">
        <v>0</v>
      </c>
      <c r="H519" t="s">
        <v>297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 s="1">
        <v>4607</v>
      </c>
      <c r="B520">
        <v>1959</v>
      </c>
      <c r="C520" t="s">
        <v>29</v>
      </c>
      <c r="D520" t="s">
        <v>33</v>
      </c>
      <c r="E520">
        <v>71367</v>
      </c>
      <c r="F520">
        <v>0</v>
      </c>
      <c r="G520">
        <v>0</v>
      </c>
      <c r="H520" t="s">
        <v>284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 s="1">
        <v>3711</v>
      </c>
      <c r="B521">
        <v>1944</v>
      </c>
      <c r="C521" t="s">
        <v>39</v>
      </c>
      <c r="D521" t="s">
        <v>37</v>
      </c>
      <c r="E521">
        <v>80184</v>
      </c>
      <c r="F521">
        <v>0</v>
      </c>
      <c r="G521">
        <v>0</v>
      </c>
      <c r="H521" t="s">
        <v>176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 s="1">
        <v>3696</v>
      </c>
      <c r="B522">
        <v>1965</v>
      </c>
      <c r="C522" t="s">
        <v>29</v>
      </c>
      <c r="D522" t="s">
        <v>41</v>
      </c>
      <c r="E522">
        <v>30630</v>
      </c>
      <c r="F522">
        <v>1</v>
      </c>
      <c r="G522">
        <v>1</v>
      </c>
      <c r="H522" t="s">
        <v>392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 s="1">
        <v>2532</v>
      </c>
      <c r="B523">
        <v>1987</v>
      </c>
      <c r="C523" t="s">
        <v>39</v>
      </c>
      <c r="D523" t="s">
        <v>30</v>
      </c>
      <c r="E523">
        <v>73454</v>
      </c>
      <c r="F523">
        <v>0</v>
      </c>
      <c r="G523">
        <v>0</v>
      </c>
      <c r="H523" t="s">
        <v>176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 s="1">
        <v>9214</v>
      </c>
      <c r="B524">
        <v>1991</v>
      </c>
      <c r="C524" t="s">
        <v>29</v>
      </c>
      <c r="D524" t="s">
        <v>37</v>
      </c>
      <c r="E524">
        <v>42691</v>
      </c>
      <c r="F524">
        <v>0</v>
      </c>
      <c r="G524">
        <v>0</v>
      </c>
      <c r="H524" t="s">
        <v>393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 s="1">
        <v>4943</v>
      </c>
      <c r="B525">
        <v>1953</v>
      </c>
      <c r="C525" t="s">
        <v>29</v>
      </c>
      <c r="D525" t="s">
        <v>37</v>
      </c>
      <c r="E525">
        <v>70503</v>
      </c>
      <c r="F525">
        <v>0</v>
      </c>
      <c r="G525">
        <v>0</v>
      </c>
      <c r="H525" t="s">
        <v>394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 s="1">
        <v>35</v>
      </c>
      <c r="B526">
        <v>1987</v>
      </c>
      <c r="C526" t="s">
        <v>29</v>
      </c>
      <c r="D526" t="s">
        <v>37</v>
      </c>
      <c r="E526">
        <v>25545</v>
      </c>
      <c r="F526">
        <v>1</v>
      </c>
      <c r="G526">
        <v>0</v>
      </c>
      <c r="H526" t="s">
        <v>220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 s="1">
        <v>2258</v>
      </c>
      <c r="B527">
        <v>1986</v>
      </c>
      <c r="C527" t="s">
        <v>29</v>
      </c>
      <c r="D527" t="s">
        <v>37</v>
      </c>
      <c r="E527">
        <v>32880</v>
      </c>
      <c r="F527">
        <v>1</v>
      </c>
      <c r="G527">
        <v>0</v>
      </c>
      <c r="H527" t="s">
        <v>395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 s="1">
        <v>4322</v>
      </c>
      <c r="B528">
        <v>1958</v>
      </c>
      <c r="C528" t="s">
        <v>36</v>
      </c>
      <c r="D528" t="s">
        <v>33</v>
      </c>
      <c r="E528">
        <v>77863</v>
      </c>
      <c r="F528">
        <v>0</v>
      </c>
      <c r="G528">
        <v>0</v>
      </c>
      <c r="H528" t="s">
        <v>382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 s="1">
        <v>713</v>
      </c>
      <c r="B529">
        <v>1977</v>
      </c>
      <c r="C529" t="s">
        <v>39</v>
      </c>
      <c r="D529" t="s">
        <v>37</v>
      </c>
      <c r="E529">
        <v>50353</v>
      </c>
      <c r="F529">
        <v>0</v>
      </c>
      <c r="G529">
        <v>0</v>
      </c>
      <c r="H529" t="s">
        <v>148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 s="1">
        <v>4702</v>
      </c>
      <c r="B530">
        <v>1964</v>
      </c>
      <c r="C530" t="s">
        <v>29</v>
      </c>
      <c r="D530" t="s">
        <v>30</v>
      </c>
      <c r="E530">
        <v>61839</v>
      </c>
      <c r="F530">
        <v>0</v>
      </c>
      <c r="G530">
        <v>0</v>
      </c>
      <c r="H530" t="s">
        <v>396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 s="1">
        <v>3281</v>
      </c>
      <c r="B531">
        <v>1960</v>
      </c>
      <c r="C531" t="s">
        <v>36</v>
      </c>
      <c r="D531" t="s">
        <v>37</v>
      </c>
      <c r="E531">
        <v>49154</v>
      </c>
      <c r="F531">
        <v>1</v>
      </c>
      <c r="G531">
        <v>1</v>
      </c>
      <c r="H531" t="s">
        <v>397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 s="1">
        <v>702</v>
      </c>
      <c r="B532">
        <v>1975</v>
      </c>
      <c r="C532" t="s">
        <v>53</v>
      </c>
      <c r="D532" t="s">
        <v>71</v>
      </c>
      <c r="E532">
        <v>47682</v>
      </c>
      <c r="F532">
        <v>0</v>
      </c>
      <c r="G532">
        <v>1</v>
      </c>
      <c r="H532" t="s">
        <v>398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 s="1">
        <v>2004</v>
      </c>
      <c r="B533">
        <v>1969</v>
      </c>
      <c r="C533" t="s">
        <v>29</v>
      </c>
      <c r="D533" t="s">
        <v>30</v>
      </c>
      <c r="E533">
        <v>72679</v>
      </c>
      <c r="F533">
        <v>0</v>
      </c>
      <c r="G533">
        <v>1</v>
      </c>
      <c r="H533" t="s">
        <v>399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 s="1">
        <v>4769</v>
      </c>
      <c r="B534">
        <v>1977</v>
      </c>
      <c r="C534" t="s">
        <v>39</v>
      </c>
      <c r="D534" t="s">
        <v>33</v>
      </c>
      <c r="E534">
        <v>57954</v>
      </c>
      <c r="F534">
        <v>1</v>
      </c>
      <c r="G534">
        <v>1</v>
      </c>
      <c r="H534" t="s">
        <v>400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 s="1">
        <v>4437</v>
      </c>
      <c r="B535">
        <v>1962</v>
      </c>
      <c r="C535" t="s">
        <v>29</v>
      </c>
      <c r="D535" t="s">
        <v>37</v>
      </c>
      <c r="E535">
        <v>65316</v>
      </c>
      <c r="F535">
        <v>1</v>
      </c>
      <c r="G535">
        <v>1</v>
      </c>
      <c r="H535" t="s">
        <v>401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 s="1">
        <v>8724</v>
      </c>
      <c r="B536">
        <v>1982</v>
      </c>
      <c r="C536" t="s">
        <v>29</v>
      </c>
      <c r="D536" t="s">
        <v>30</v>
      </c>
      <c r="E536">
        <v>28567</v>
      </c>
      <c r="F536">
        <v>1</v>
      </c>
      <c r="G536">
        <v>0</v>
      </c>
      <c r="H536" t="s">
        <v>90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 s="1">
        <v>10741</v>
      </c>
      <c r="B537">
        <v>1951</v>
      </c>
      <c r="C537" t="s">
        <v>39</v>
      </c>
      <c r="D537" t="s">
        <v>33</v>
      </c>
      <c r="E537">
        <v>47352</v>
      </c>
      <c r="F537">
        <v>0</v>
      </c>
      <c r="G537">
        <v>1</v>
      </c>
      <c r="H537" t="s">
        <v>124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 s="1">
        <v>1991</v>
      </c>
      <c r="B538">
        <v>1967</v>
      </c>
      <c r="C538" t="s">
        <v>29</v>
      </c>
      <c r="D538" t="s">
        <v>33</v>
      </c>
      <c r="E538">
        <v>44931</v>
      </c>
      <c r="F538">
        <v>0</v>
      </c>
      <c r="G538">
        <v>1</v>
      </c>
      <c r="H538" t="s">
        <v>278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 s="1">
        <v>6931</v>
      </c>
      <c r="B539">
        <v>1967</v>
      </c>
      <c r="C539" t="s">
        <v>29</v>
      </c>
      <c r="D539" t="s">
        <v>41</v>
      </c>
      <c r="E539">
        <v>76982</v>
      </c>
      <c r="F539">
        <v>0</v>
      </c>
      <c r="G539">
        <v>0</v>
      </c>
      <c r="H539" t="s">
        <v>402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 s="1">
        <v>11096</v>
      </c>
      <c r="B540">
        <v>1952</v>
      </c>
      <c r="C540" t="s">
        <v>53</v>
      </c>
      <c r="D540" t="s">
        <v>33</v>
      </c>
      <c r="E540">
        <v>57247</v>
      </c>
      <c r="F540">
        <v>0</v>
      </c>
      <c r="G540">
        <v>1</v>
      </c>
      <c r="H540" t="s">
        <v>403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 s="1">
        <v>304</v>
      </c>
      <c r="B541">
        <v>1981</v>
      </c>
      <c r="C541" t="s">
        <v>39</v>
      </c>
      <c r="D541" t="s">
        <v>30</v>
      </c>
      <c r="E541">
        <v>22944</v>
      </c>
      <c r="F541">
        <v>1</v>
      </c>
      <c r="G541">
        <v>0</v>
      </c>
      <c r="H541" t="s">
        <v>404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 s="1">
        <v>3665</v>
      </c>
      <c r="B542">
        <v>1977</v>
      </c>
      <c r="C542" t="s">
        <v>53</v>
      </c>
      <c r="D542" t="s">
        <v>33</v>
      </c>
      <c r="E542">
        <v>25315</v>
      </c>
      <c r="F542">
        <v>1</v>
      </c>
      <c r="G542">
        <v>0</v>
      </c>
      <c r="H542" t="s">
        <v>290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 s="1">
        <v>10591</v>
      </c>
      <c r="B543">
        <v>1969</v>
      </c>
      <c r="C543" t="s">
        <v>29</v>
      </c>
      <c r="D543" t="s">
        <v>71</v>
      </c>
      <c r="E543">
        <v>43638</v>
      </c>
      <c r="F543">
        <v>0</v>
      </c>
      <c r="G543">
        <v>1</v>
      </c>
      <c r="H543" t="s">
        <v>383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 s="1">
        <v>5036</v>
      </c>
      <c r="B544">
        <v>1984</v>
      </c>
      <c r="C544" t="s">
        <v>36</v>
      </c>
      <c r="D544" t="s">
        <v>30</v>
      </c>
      <c r="E544">
        <v>42710</v>
      </c>
      <c r="F544">
        <v>1</v>
      </c>
      <c r="G544">
        <v>0</v>
      </c>
      <c r="H544" t="s">
        <v>405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 s="1">
        <v>5547</v>
      </c>
      <c r="B545">
        <v>1982</v>
      </c>
      <c r="C545" t="s">
        <v>36</v>
      </c>
      <c r="D545" t="s">
        <v>37</v>
      </c>
      <c r="E545">
        <v>84169</v>
      </c>
      <c r="F545">
        <v>0</v>
      </c>
      <c r="G545">
        <v>0</v>
      </c>
      <c r="H545" t="s">
        <v>406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 s="1">
        <v>7822</v>
      </c>
      <c r="B546">
        <v>1976</v>
      </c>
      <c r="C546" t="s">
        <v>29</v>
      </c>
      <c r="D546" t="s">
        <v>33</v>
      </c>
      <c r="E546">
        <v>54058</v>
      </c>
      <c r="F546">
        <v>0</v>
      </c>
      <c r="G546">
        <v>1</v>
      </c>
      <c r="H546" t="s">
        <v>246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 s="1">
        <v>8541</v>
      </c>
      <c r="B547">
        <v>1990</v>
      </c>
      <c r="C547" t="s">
        <v>53</v>
      </c>
      <c r="D547" t="s">
        <v>37</v>
      </c>
      <c r="E547">
        <v>24683</v>
      </c>
      <c r="F547">
        <v>1</v>
      </c>
      <c r="G547">
        <v>0</v>
      </c>
      <c r="H547" t="s">
        <v>32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 s="1">
        <v>10955</v>
      </c>
      <c r="B548">
        <v>1964</v>
      </c>
      <c r="C548" t="s">
        <v>29</v>
      </c>
      <c r="D548" t="s">
        <v>71</v>
      </c>
      <c r="E548">
        <v>85620</v>
      </c>
      <c r="F548">
        <v>0</v>
      </c>
      <c r="G548">
        <v>0</v>
      </c>
      <c r="H548" t="s">
        <v>407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 s="1">
        <v>4368</v>
      </c>
      <c r="B549">
        <v>1980</v>
      </c>
      <c r="C549" t="s">
        <v>29</v>
      </c>
      <c r="D549" t="s">
        <v>37</v>
      </c>
      <c r="E549">
        <v>47850</v>
      </c>
      <c r="F549">
        <v>1</v>
      </c>
      <c r="G549">
        <v>0</v>
      </c>
      <c r="H549" t="s">
        <v>408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 s="1">
        <v>9671</v>
      </c>
      <c r="B550">
        <v>1968</v>
      </c>
      <c r="C550" t="s">
        <v>29</v>
      </c>
      <c r="D550" t="s">
        <v>37</v>
      </c>
      <c r="E550">
        <v>19514</v>
      </c>
      <c r="F550">
        <v>1</v>
      </c>
      <c r="G550">
        <v>1</v>
      </c>
      <c r="H550" t="s">
        <v>379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 s="1">
        <v>2256</v>
      </c>
      <c r="B551">
        <v>1973</v>
      </c>
      <c r="C551" t="s">
        <v>39</v>
      </c>
      <c r="D551" t="s">
        <v>37</v>
      </c>
      <c r="E551">
        <v>27159</v>
      </c>
      <c r="F551">
        <v>1</v>
      </c>
      <c r="G551">
        <v>1</v>
      </c>
      <c r="H551" t="s">
        <v>409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 s="1">
        <v>4279</v>
      </c>
      <c r="B552">
        <v>1963</v>
      </c>
      <c r="C552" t="s">
        <v>53</v>
      </c>
      <c r="D552" t="s">
        <v>30</v>
      </c>
      <c r="E552">
        <v>39548</v>
      </c>
      <c r="F552">
        <v>1</v>
      </c>
      <c r="G552">
        <v>1</v>
      </c>
      <c r="H552" t="s">
        <v>200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 s="1">
        <v>5371</v>
      </c>
      <c r="B553">
        <v>1989</v>
      </c>
      <c r="C553" t="s">
        <v>29</v>
      </c>
      <c r="D553" t="s">
        <v>30</v>
      </c>
      <c r="E553">
        <v>21474</v>
      </c>
      <c r="F553">
        <v>1</v>
      </c>
      <c r="G553">
        <v>0</v>
      </c>
      <c r="H553" t="s">
        <v>410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 s="1">
        <v>9240</v>
      </c>
      <c r="B554">
        <v>1971</v>
      </c>
      <c r="C554" t="s">
        <v>36</v>
      </c>
      <c r="D554" t="s">
        <v>30</v>
      </c>
      <c r="E554">
        <v>60504</v>
      </c>
      <c r="F554">
        <v>0</v>
      </c>
      <c r="G554">
        <v>1</v>
      </c>
      <c r="H554" t="s">
        <v>411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 s="1">
        <v>9460</v>
      </c>
      <c r="B555">
        <v>1963</v>
      </c>
      <c r="C555" t="s">
        <v>29</v>
      </c>
      <c r="D555" t="s">
        <v>37</v>
      </c>
      <c r="E555">
        <v>22419</v>
      </c>
      <c r="F555">
        <v>0</v>
      </c>
      <c r="G555">
        <v>0</v>
      </c>
      <c r="H555" t="s">
        <v>328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 s="1">
        <v>9504</v>
      </c>
      <c r="B556">
        <v>1949</v>
      </c>
      <c r="C556" t="s">
        <v>39</v>
      </c>
      <c r="D556" t="s">
        <v>37</v>
      </c>
      <c r="E556">
        <v>81698</v>
      </c>
      <c r="F556">
        <v>0</v>
      </c>
      <c r="G556">
        <v>0</v>
      </c>
      <c r="H556" t="s">
        <v>412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 s="1">
        <v>8692</v>
      </c>
      <c r="B557">
        <v>1952</v>
      </c>
      <c r="C557" t="s">
        <v>29</v>
      </c>
      <c r="D557" t="s">
        <v>33</v>
      </c>
      <c r="E557">
        <v>43462</v>
      </c>
      <c r="F557">
        <v>1</v>
      </c>
      <c r="G557">
        <v>1</v>
      </c>
      <c r="H557" t="s">
        <v>183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 s="1">
        <v>448</v>
      </c>
      <c r="B558">
        <v>1978</v>
      </c>
      <c r="C558" t="s">
        <v>36</v>
      </c>
      <c r="D558" t="s">
        <v>30</v>
      </c>
      <c r="E558">
        <v>54880</v>
      </c>
      <c r="F558">
        <v>1</v>
      </c>
      <c r="G558">
        <v>0</v>
      </c>
      <c r="H558" t="s">
        <v>413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 s="1">
        <v>8314</v>
      </c>
      <c r="B559">
        <v>1982</v>
      </c>
      <c r="C559" t="s">
        <v>29</v>
      </c>
      <c r="D559" t="s">
        <v>37</v>
      </c>
      <c r="E559">
        <v>79908</v>
      </c>
      <c r="F559">
        <v>0</v>
      </c>
      <c r="G559">
        <v>0</v>
      </c>
      <c r="H559" t="s">
        <v>105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 s="1">
        <v>8420</v>
      </c>
      <c r="B560">
        <v>1970</v>
      </c>
      <c r="C560" t="s">
        <v>53</v>
      </c>
      <c r="D560" t="s">
        <v>37</v>
      </c>
      <c r="E560">
        <v>15315</v>
      </c>
      <c r="F560">
        <v>0</v>
      </c>
      <c r="G560">
        <v>0</v>
      </c>
      <c r="H560" t="s">
        <v>414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 s="1">
        <v>3174</v>
      </c>
      <c r="B561">
        <v>1959</v>
      </c>
      <c r="C561" t="s">
        <v>29</v>
      </c>
      <c r="D561" t="s">
        <v>33</v>
      </c>
      <c r="E561">
        <v>87771</v>
      </c>
      <c r="F561">
        <v>0</v>
      </c>
      <c r="G561">
        <v>1</v>
      </c>
      <c r="H561" t="s">
        <v>247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 s="1">
        <v>7685</v>
      </c>
      <c r="B562">
        <v>1978</v>
      </c>
      <c r="C562" t="s">
        <v>29</v>
      </c>
      <c r="D562" t="s">
        <v>37</v>
      </c>
      <c r="E562">
        <v>33039</v>
      </c>
      <c r="F562">
        <v>1</v>
      </c>
      <c r="G562">
        <v>0</v>
      </c>
      <c r="H562" t="s">
        <v>40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 s="1">
        <v>3179</v>
      </c>
      <c r="B563">
        <v>1980</v>
      </c>
      <c r="C563" t="s">
        <v>29</v>
      </c>
      <c r="D563" t="s">
        <v>30</v>
      </c>
      <c r="E563">
        <v>81741</v>
      </c>
      <c r="F563">
        <v>0</v>
      </c>
      <c r="G563">
        <v>0</v>
      </c>
      <c r="H563" t="s">
        <v>415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 s="1">
        <v>9780</v>
      </c>
      <c r="B564">
        <v>1971</v>
      </c>
      <c r="C564" t="s">
        <v>39</v>
      </c>
      <c r="D564" t="s">
        <v>33</v>
      </c>
      <c r="E564">
        <v>71499</v>
      </c>
      <c r="F564">
        <v>0</v>
      </c>
      <c r="G564">
        <v>1</v>
      </c>
      <c r="H564" t="s">
        <v>416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 s="1">
        <v>10681</v>
      </c>
      <c r="B565">
        <v>1970</v>
      </c>
      <c r="C565" t="s">
        <v>53</v>
      </c>
      <c r="D565" t="s">
        <v>37</v>
      </c>
      <c r="E565">
        <v>62466</v>
      </c>
      <c r="F565">
        <v>0</v>
      </c>
      <c r="G565">
        <v>1</v>
      </c>
      <c r="H565" t="s">
        <v>267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 s="1">
        <v>10232</v>
      </c>
      <c r="B566">
        <v>1963</v>
      </c>
      <c r="C566" t="s">
        <v>36</v>
      </c>
      <c r="D566" t="s">
        <v>41</v>
      </c>
      <c r="E566">
        <v>48799</v>
      </c>
      <c r="F566">
        <v>0</v>
      </c>
      <c r="G566">
        <v>1</v>
      </c>
      <c r="H566" t="s">
        <v>76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 s="1">
        <v>4184</v>
      </c>
      <c r="B567">
        <v>1950</v>
      </c>
      <c r="C567" t="s">
        <v>36</v>
      </c>
      <c r="D567" t="s">
        <v>33</v>
      </c>
      <c r="E567">
        <v>52157</v>
      </c>
      <c r="F567">
        <v>0</v>
      </c>
      <c r="G567">
        <v>1</v>
      </c>
      <c r="H567" t="s">
        <v>85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 s="1">
        <v>9120</v>
      </c>
      <c r="B568">
        <v>1962</v>
      </c>
      <c r="C568" t="s">
        <v>29</v>
      </c>
      <c r="D568" t="s">
        <v>30</v>
      </c>
      <c r="E568">
        <v>66565</v>
      </c>
      <c r="F568">
        <v>0</v>
      </c>
      <c r="G568">
        <v>1</v>
      </c>
      <c r="H568" t="s">
        <v>190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 s="1">
        <v>891</v>
      </c>
      <c r="B569">
        <v>1951</v>
      </c>
      <c r="C569" t="s">
        <v>39</v>
      </c>
      <c r="D569" t="s">
        <v>33</v>
      </c>
      <c r="E569">
        <v>29298</v>
      </c>
      <c r="F569">
        <v>1</v>
      </c>
      <c r="G569">
        <v>1</v>
      </c>
      <c r="H569" t="s">
        <v>351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 s="1">
        <v>10381</v>
      </c>
      <c r="B570">
        <v>1979</v>
      </c>
      <c r="C570" t="s">
        <v>29</v>
      </c>
      <c r="D570" t="s">
        <v>30</v>
      </c>
      <c r="E570">
        <v>47691</v>
      </c>
      <c r="F570">
        <v>0</v>
      </c>
      <c r="G570">
        <v>1</v>
      </c>
      <c r="H570" t="s">
        <v>288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 s="1">
        <v>3525</v>
      </c>
      <c r="B571">
        <v>1970</v>
      </c>
      <c r="C571" t="s">
        <v>29</v>
      </c>
      <c r="D571" t="s">
        <v>33</v>
      </c>
      <c r="E571">
        <v>38200</v>
      </c>
      <c r="F571">
        <v>1</v>
      </c>
      <c r="G571">
        <v>1</v>
      </c>
      <c r="H571" t="s">
        <v>135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 s="1">
        <v>6818</v>
      </c>
      <c r="B572">
        <v>1974</v>
      </c>
      <c r="C572" t="s">
        <v>29</v>
      </c>
      <c r="D572" t="s">
        <v>37</v>
      </c>
      <c r="E572">
        <v>44989</v>
      </c>
      <c r="F572">
        <v>0</v>
      </c>
      <c r="G572">
        <v>1</v>
      </c>
      <c r="H572" t="s">
        <v>183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 s="1">
        <v>3526</v>
      </c>
      <c r="B573">
        <v>1968</v>
      </c>
      <c r="C573" t="s">
        <v>36</v>
      </c>
      <c r="D573" t="s">
        <v>37</v>
      </c>
      <c r="E573">
        <v>38443</v>
      </c>
      <c r="F573">
        <v>1</v>
      </c>
      <c r="G573">
        <v>1</v>
      </c>
      <c r="H573" t="s">
        <v>392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 s="1">
        <v>8181</v>
      </c>
      <c r="B574">
        <v>1978</v>
      </c>
      <c r="C574" t="s">
        <v>53</v>
      </c>
      <c r="D574" t="s">
        <v>30</v>
      </c>
      <c r="E574">
        <v>38593</v>
      </c>
      <c r="F574">
        <v>1</v>
      </c>
      <c r="G574">
        <v>0</v>
      </c>
      <c r="H574" t="s">
        <v>417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 s="1">
        <v>1029</v>
      </c>
      <c r="B575">
        <v>1970</v>
      </c>
      <c r="C575" t="s">
        <v>36</v>
      </c>
      <c r="D575" t="s">
        <v>33</v>
      </c>
      <c r="E575">
        <v>64413</v>
      </c>
      <c r="F575">
        <v>0</v>
      </c>
      <c r="G575">
        <v>1</v>
      </c>
      <c r="H575" t="s">
        <v>418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 s="1">
        <v>7369</v>
      </c>
      <c r="B576">
        <v>1981</v>
      </c>
      <c r="C576" t="s">
        <v>39</v>
      </c>
      <c r="D576" t="s">
        <v>37</v>
      </c>
      <c r="E576">
        <v>36959</v>
      </c>
      <c r="F576">
        <v>1</v>
      </c>
      <c r="G576">
        <v>0</v>
      </c>
      <c r="H576" t="s">
        <v>77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 s="1">
        <v>2574</v>
      </c>
      <c r="B577">
        <v>1977</v>
      </c>
      <c r="C577" t="s">
        <v>36</v>
      </c>
      <c r="D577" t="s">
        <v>37</v>
      </c>
      <c r="E577">
        <v>61996</v>
      </c>
      <c r="F577">
        <v>0</v>
      </c>
      <c r="G577">
        <v>1</v>
      </c>
      <c r="H577" t="s">
        <v>419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 s="1">
        <v>8159</v>
      </c>
      <c r="B578">
        <v>1968</v>
      </c>
      <c r="C578" t="s">
        <v>29</v>
      </c>
      <c r="D578" t="s">
        <v>37</v>
      </c>
      <c r="E578">
        <v>51287</v>
      </c>
      <c r="F578">
        <v>1</v>
      </c>
      <c r="G578">
        <v>1</v>
      </c>
      <c r="H578" t="s">
        <v>214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 s="1">
        <v>1160</v>
      </c>
      <c r="B579">
        <v>1970</v>
      </c>
      <c r="C579" t="s">
        <v>29</v>
      </c>
      <c r="D579" t="s">
        <v>37</v>
      </c>
      <c r="E579">
        <v>13260</v>
      </c>
      <c r="F579">
        <v>1</v>
      </c>
      <c r="G579">
        <v>1</v>
      </c>
      <c r="H579" t="s">
        <v>284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 s="1">
        <v>10242</v>
      </c>
      <c r="B580">
        <v>1966</v>
      </c>
      <c r="C580" t="s">
        <v>36</v>
      </c>
      <c r="D580" t="s">
        <v>33</v>
      </c>
      <c r="E580">
        <v>47472</v>
      </c>
      <c r="F580">
        <v>1</v>
      </c>
      <c r="G580">
        <v>1</v>
      </c>
      <c r="H580" t="s">
        <v>240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 s="1">
        <v>5253</v>
      </c>
      <c r="B581">
        <v>1956</v>
      </c>
      <c r="C581" t="s">
        <v>39</v>
      </c>
      <c r="D581" t="s">
        <v>33</v>
      </c>
      <c r="E581">
        <v>54603</v>
      </c>
      <c r="F581">
        <v>1</v>
      </c>
      <c r="G581">
        <v>1</v>
      </c>
      <c r="H581" t="s">
        <v>420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 s="1">
        <v>5966</v>
      </c>
      <c r="B582">
        <v>1974</v>
      </c>
      <c r="C582" t="s">
        <v>36</v>
      </c>
      <c r="D582" t="s">
        <v>37</v>
      </c>
      <c r="E582">
        <v>45207</v>
      </c>
      <c r="F582">
        <v>1</v>
      </c>
      <c r="G582">
        <v>1</v>
      </c>
      <c r="H582" t="s">
        <v>137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 s="1">
        <v>5314</v>
      </c>
      <c r="B583">
        <v>1951</v>
      </c>
      <c r="C583" t="s">
        <v>29</v>
      </c>
      <c r="D583" t="s">
        <v>33</v>
      </c>
      <c r="E583">
        <v>40689</v>
      </c>
      <c r="F583">
        <v>0</v>
      </c>
      <c r="G583">
        <v>1</v>
      </c>
      <c r="H583" t="s">
        <v>59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 s="1">
        <v>5081</v>
      </c>
      <c r="B584">
        <v>1967</v>
      </c>
      <c r="C584" t="s">
        <v>53</v>
      </c>
      <c r="D584" t="s">
        <v>33</v>
      </c>
      <c r="E584">
        <v>47821</v>
      </c>
      <c r="F584">
        <v>1</v>
      </c>
      <c r="G584">
        <v>1</v>
      </c>
      <c r="H584" t="s">
        <v>390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 s="1">
        <v>5123</v>
      </c>
      <c r="B585">
        <v>1951</v>
      </c>
      <c r="C585" t="s">
        <v>39</v>
      </c>
      <c r="D585" t="s">
        <v>37</v>
      </c>
      <c r="E585">
        <v>27450</v>
      </c>
      <c r="F585">
        <v>0</v>
      </c>
      <c r="G585">
        <v>0</v>
      </c>
      <c r="H585" t="s">
        <v>421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 s="1">
        <v>5756</v>
      </c>
      <c r="B586">
        <v>1983</v>
      </c>
      <c r="C586" t="s">
        <v>29</v>
      </c>
      <c r="D586" t="s">
        <v>33</v>
      </c>
      <c r="E586">
        <v>39453</v>
      </c>
      <c r="F586">
        <v>1</v>
      </c>
      <c r="G586">
        <v>0</v>
      </c>
      <c r="H586" t="s">
        <v>422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 s="1">
        <v>8036</v>
      </c>
      <c r="B587">
        <v>1971</v>
      </c>
      <c r="C587" t="s">
        <v>53</v>
      </c>
      <c r="D587" t="s">
        <v>33</v>
      </c>
      <c r="E587">
        <v>26850</v>
      </c>
      <c r="F587">
        <v>1</v>
      </c>
      <c r="G587">
        <v>1</v>
      </c>
      <c r="H587" t="s">
        <v>423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 s="1">
        <v>9058</v>
      </c>
      <c r="B588">
        <v>1955</v>
      </c>
      <c r="C588" t="s">
        <v>29</v>
      </c>
      <c r="D588" t="s">
        <v>71</v>
      </c>
      <c r="E588">
        <v>79800</v>
      </c>
      <c r="F588">
        <v>0</v>
      </c>
      <c r="G588">
        <v>0</v>
      </c>
      <c r="H588" t="s">
        <v>424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 s="1">
        <v>5057</v>
      </c>
      <c r="B589">
        <v>1961</v>
      </c>
      <c r="C589" t="s">
        <v>39</v>
      </c>
      <c r="D589" t="s">
        <v>37</v>
      </c>
      <c r="E589">
        <v>61794</v>
      </c>
      <c r="F589">
        <v>0</v>
      </c>
      <c r="G589">
        <v>1</v>
      </c>
      <c r="H589" t="s">
        <v>425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 s="1">
        <v>254</v>
      </c>
      <c r="B590">
        <v>1955</v>
      </c>
      <c r="C590" t="s">
        <v>29</v>
      </c>
      <c r="D590" t="s">
        <v>33</v>
      </c>
      <c r="E590">
        <v>53863</v>
      </c>
      <c r="F590">
        <v>0</v>
      </c>
      <c r="G590">
        <v>1</v>
      </c>
      <c r="H590" t="s">
        <v>232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 s="1">
        <v>4179</v>
      </c>
      <c r="B591">
        <v>1959</v>
      </c>
      <c r="C591" t="s">
        <v>29</v>
      </c>
      <c r="D591" t="s">
        <v>33</v>
      </c>
      <c r="E591">
        <v>24221</v>
      </c>
      <c r="F591">
        <v>0</v>
      </c>
      <c r="G591">
        <v>0</v>
      </c>
      <c r="H591" t="s">
        <v>171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 s="1">
        <v>3710</v>
      </c>
      <c r="B592">
        <v>1984</v>
      </c>
      <c r="C592" t="s">
        <v>36</v>
      </c>
      <c r="D592" t="s">
        <v>30</v>
      </c>
      <c r="E592">
        <v>39684</v>
      </c>
      <c r="F592">
        <v>1</v>
      </c>
      <c r="G592">
        <v>0</v>
      </c>
      <c r="H592" t="s">
        <v>109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 s="1">
        <v>7627</v>
      </c>
      <c r="B593">
        <v>1975</v>
      </c>
      <c r="C593" t="s">
        <v>39</v>
      </c>
      <c r="D593" t="s">
        <v>37</v>
      </c>
      <c r="E593">
        <v>92163</v>
      </c>
      <c r="F593">
        <v>0</v>
      </c>
      <c r="G593">
        <v>0</v>
      </c>
      <c r="H593" t="s">
        <v>139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 s="1">
        <v>4501</v>
      </c>
      <c r="B594">
        <v>1965</v>
      </c>
      <c r="C594" t="s">
        <v>39</v>
      </c>
      <c r="D594" t="s">
        <v>30</v>
      </c>
      <c r="E594">
        <v>69882</v>
      </c>
      <c r="F594">
        <v>0</v>
      </c>
      <c r="G594">
        <v>0</v>
      </c>
      <c r="H594" t="s">
        <v>304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 s="1">
        <v>6424</v>
      </c>
      <c r="B595">
        <v>1977</v>
      </c>
      <c r="C595" t="s">
        <v>29</v>
      </c>
      <c r="D595" t="s">
        <v>33</v>
      </c>
      <c r="E595">
        <v>33178</v>
      </c>
      <c r="F595">
        <v>1</v>
      </c>
      <c r="G595">
        <v>0</v>
      </c>
      <c r="H595" t="s">
        <v>181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 s="1">
        <v>3075</v>
      </c>
      <c r="B596">
        <v>1972</v>
      </c>
      <c r="C596" t="s">
        <v>36</v>
      </c>
      <c r="D596" t="s">
        <v>37</v>
      </c>
      <c r="E596">
        <v>59973</v>
      </c>
      <c r="F596">
        <v>0</v>
      </c>
      <c r="G596">
        <v>0</v>
      </c>
      <c r="H596" t="s">
        <v>294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 s="1">
        <v>4992</v>
      </c>
      <c r="B597">
        <v>1975</v>
      </c>
      <c r="C597" t="s">
        <v>39</v>
      </c>
      <c r="D597" t="s">
        <v>33</v>
      </c>
      <c r="E597">
        <v>17459</v>
      </c>
      <c r="F597">
        <v>1</v>
      </c>
      <c r="G597">
        <v>0</v>
      </c>
      <c r="H597" t="s">
        <v>198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 s="1">
        <v>5252</v>
      </c>
      <c r="B598">
        <v>1969</v>
      </c>
      <c r="C598" t="s">
        <v>29</v>
      </c>
      <c r="D598" t="s">
        <v>41</v>
      </c>
      <c r="E598">
        <v>23910</v>
      </c>
      <c r="F598">
        <v>1</v>
      </c>
      <c r="G598">
        <v>0</v>
      </c>
      <c r="H598" t="s">
        <v>426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 s="1">
        <v>7444</v>
      </c>
      <c r="B599">
        <v>1969</v>
      </c>
      <c r="C599" t="s">
        <v>39</v>
      </c>
      <c r="D599" t="s">
        <v>37</v>
      </c>
      <c r="E599">
        <v>42169</v>
      </c>
      <c r="F599">
        <v>1</v>
      </c>
      <c r="G599">
        <v>1</v>
      </c>
      <c r="H599" t="s">
        <v>427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 s="1">
        <v>6919</v>
      </c>
      <c r="B600">
        <v>1978</v>
      </c>
      <c r="C600" t="s">
        <v>53</v>
      </c>
      <c r="D600" t="s">
        <v>37</v>
      </c>
      <c r="E600">
        <v>26224</v>
      </c>
      <c r="F600">
        <v>1</v>
      </c>
      <c r="G600">
        <v>0</v>
      </c>
      <c r="H600" t="s">
        <v>246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 s="1">
        <v>3537</v>
      </c>
      <c r="B601">
        <v>1981</v>
      </c>
      <c r="C601" t="s">
        <v>29</v>
      </c>
      <c r="D601" t="s">
        <v>33</v>
      </c>
      <c r="E601">
        <v>31089</v>
      </c>
      <c r="F601">
        <v>1</v>
      </c>
      <c r="G601">
        <v>0</v>
      </c>
      <c r="H601" t="s">
        <v>236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 s="1">
        <v>10277</v>
      </c>
      <c r="B602">
        <v>1961</v>
      </c>
      <c r="C602" t="s">
        <v>29</v>
      </c>
      <c r="D602" t="s">
        <v>30</v>
      </c>
      <c r="E602">
        <v>30081</v>
      </c>
      <c r="F602">
        <v>0</v>
      </c>
      <c r="G602">
        <v>1</v>
      </c>
      <c r="H602" t="s">
        <v>428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 s="1">
        <v>2453</v>
      </c>
      <c r="B603">
        <v>1960</v>
      </c>
      <c r="C603" t="s">
        <v>29</v>
      </c>
      <c r="D603" t="s">
        <v>33</v>
      </c>
      <c r="E603">
        <v>62807</v>
      </c>
      <c r="F603">
        <v>0</v>
      </c>
      <c r="G603">
        <v>1</v>
      </c>
      <c r="H603" t="s">
        <v>51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 s="1">
        <v>7972</v>
      </c>
      <c r="B604">
        <v>1955</v>
      </c>
      <c r="C604" t="s">
        <v>29</v>
      </c>
      <c r="D604" t="s">
        <v>30</v>
      </c>
      <c r="E604">
        <v>72906</v>
      </c>
      <c r="F604">
        <v>0</v>
      </c>
      <c r="G604">
        <v>0</v>
      </c>
      <c r="H604" t="s">
        <v>429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 s="1">
        <v>895</v>
      </c>
      <c r="B605">
        <v>1948</v>
      </c>
      <c r="C605" t="s">
        <v>36</v>
      </c>
      <c r="D605" t="s">
        <v>37</v>
      </c>
      <c r="E605">
        <v>61467</v>
      </c>
      <c r="F605">
        <v>0</v>
      </c>
      <c r="G605">
        <v>2</v>
      </c>
      <c r="H605" t="s">
        <v>223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 s="1">
        <v>1177</v>
      </c>
      <c r="B606">
        <v>1966</v>
      </c>
      <c r="C606" t="s">
        <v>39</v>
      </c>
      <c r="D606" t="s">
        <v>33</v>
      </c>
      <c r="E606">
        <v>49618</v>
      </c>
      <c r="F606">
        <v>1</v>
      </c>
      <c r="G606">
        <v>1</v>
      </c>
      <c r="H606" t="s">
        <v>430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 s="1">
        <v>7141</v>
      </c>
      <c r="B607">
        <v>1986</v>
      </c>
      <c r="C607" t="s">
        <v>39</v>
      </c>
      <c r="D607" t="s">
        <v>30</v>
      </c>
      <c r="E607">
        <v>21888</v>
      </c>
      <c r="F607">
        <v>1</v>
      </c>
      <c r="G607">
        <v>0</v>
      </c>
      <c r="H607" t="s">
        <v>384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 s="1">
        <v>7232</v>
      </c>
      <c r="B608">
        <v>1973</v>
      </c>
      <c r="C608" t="s">
        <v>29</v>
      </c>
      <c r="D608" t="s">
        <v>71</v>
      </c>
      <c r="E608">
        <v>42429</v>
      </c>
      <c r="F608">
        <v>0</v>
      </c>
      <c r="G608">
        <v>1</v>
      </c>
      <c r="H608" t="s">
        <v>72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 s="1">
        <v>8477</v>
      </c>
      <c r="B609">
        <v>1956</v>
      </c>
      <c r="C609" t="s">
        <v>29</v>
      </c>
      <c r="D609" t="s">
        <v>41</v>
      </c>
      <c r="E609">
        <v>26150</v>
      </c>
      <c r="F609">
        <v>2</v>
      </c>
      <c r="G609">
        <v>1</v>
      </c>
      <c r="H609" t="s">
        <v>332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 s="1">
        <v>2457</v>
      </c>
      <c r="B610">
        <v>1975</v>
      </c>
      <c r="C610" t="s">
        <v>47</v>
      </c>
      <c r="D610" t="s">
        <v>37</v>
      </c>
      <c r="E610">
        <v>30801</v>
      </c>
      <c r="F610">
        <v>0</v>
      </c>
      <c r="G610">
        <v>1</v>
      </c>
      <c r="H610" t="s">
        <v>426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 s="1">
        <v>988</v>
      </c>
      <c r="B611">
        <v>1965</v>
      </c>
      <c r="C611" t="s">
        <v>29</v>
      </c>
      <c r="D611" t="s">
        <v>37</v>
      </c>
      <c r="E611">
        <v>81168</v>
      </c>
      <c r="F611">
        <v>0</v>
      </c>
      <c r="G611">
        <v>0</v>
      </c>
      <c r="H611" t="s">
        <v>431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 s="1">
        <v>7930</v>
      </c>
      <c r="B612">
        <v>1969</v>
      </c>
      <c r="C612" t="s">
        <v>39</v>
      </c>
      <c r="D612" t="s">
        <v>30</v>
      </c>
      <c r="E612">
        <v>26877</v>
      </c>
      <c r="F612">
        <v>0</v>
      </c>
      <c r="G612">
        <v>0</v>
      </c>
      <c r="H612" t="s">
        <v>432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 s="1">
        <v>4587</v>
      </c>
      <c r="B613">
        <v>1944</v>
      </c>
      <c r="C613" t="s">
        <v>39</v>
      </c>
      <c r="D613" t="s">
        <v>71</v>
      </c>
      <c r="E613">
        <v>45006</v>
      </c>
      <c r="F613">
        <v>0</v>
      </c>
      <c r="G613">
        <v>0</v>
      </c>
      <c r="H613" t="s">
        <v>433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 s="1">
        <v>6682</v>
      </c>
      <c r="B614">
        <v>1973</v>
      </c>
      <c r="C614" t="s">
        <v>47</v>
      </c>
      <c r="D614" t="s">
        <v>37</v>
      </c>
      <c r="E614">
        <v>18978</v>
      </c>
      <c r="F614">
        <v>1</v>
      </c>
      <c r="G614">
        <v>0</v>
      </c>
      <c r="H614" t="s">
        <v>434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 s="1">
        <v>6222</v>
      </c>
      <c r="B615">
        <v>1967</v>
      </c>
      <c r="C615" t="s">
        <v>29</v>
      </c>
      <c r="D615" t="s">
        <v>37</v>
      </c>
      <c r="E615">
        <v>22574</v>
      </c>
      <c r="F615">
        <v>2</v>
      </c>
      <c r="G615">
        <v>1</v>
      </c>
      <c r="H615" t="s">
        <v>233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 s="1">
        <v>10299</v>
      </c>
      <c r="B616">
        <v>1969</v>
      </c>
      <c r="C616" t="s">
        <v>36</v>
      </c>
      <c r="D616" t="s">
        <v>30</v>
      </c>
      <c r="E616">
        <v>48240</v>
      </c>
      <c r="F616">
        <v>0</v>
      </c>
      <c r="G616">
        <v>0</v>
      </c>
      <c r="H616" t="s">
        <v>79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 s="1">
        <v>3083</v>
      </c>
      <c r="B617">
        <v>1974</v>
      </c>
      <c r="C617" t="s">
        <v>29</v>
      </c>
      <c r="D617" t="s">
        <v>37</v>
      </c>
      <c r="E617">
        <v>45837</v>
      </c>
      <c r="F617">
        <v>1</v>
      </c>
      <c r="G617">
        <v>1</v>
      </c>
      <c r="H617" t="s">
        <v>435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 s="1">
        <v>8953</v>
      </c>
      <c r="B618">
        <v>1965</v>
      </c>
      <c r="C618" t="s">
        <v>39</v>
      </c>
      <c r="D618" t="s">
        <v>30</v>
      </c>
      <c r="E618">
        <v>35791</v>
      </c>
      <c r="F618">
        <v>2</v>
      </c>
      <c r="G618">
        <v>1</v>
      </c>
      <c r="H618" t="s">
        <v>436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 s="1">
        <v>1503</v>
      </c>
      <c r="B619">
        <v>1976</v>
      </c>
      <c r="C619" t="s">
        <v>36</v>
      </c>
      <c r="D619" t="s">
        <v>33</v>
      </c>
      <c r="E619">
        <v>162397</v>
      </c>
      <c r="F619">
        <v>1</v>
      </c>
      <c r="G619">
        <v>1</v>
      </c>
      <c r="H619" t="s">
        <v>279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 s="1">
        <v>8650</v>
      </c>
      <c r="B620">
        <v>1978</v>
      </c>
      <c r="C620" t="s">
        <v>29</v>
      </c>
      <c r="D620" t="s">
        <v>71</v>
      </c>
      <c r="E620">
        <v>54162</v>
      </c>
      <c r="F620">
        <v>1</v>
      </c>
      <c r="G620">
        <v>1</v>
      </c>
      <c r="H620" t="s">
        <v>59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 s="1">
        <v>10862</v>
      </c>
      <c r="B621">
        <v>1960</v>
      </c>
      <c r="C621" t="s">
        <v>39</v>
      </c>
      <c r="D621" t="s">
        <v>37</v>
      </c>
      <c r="E621">
        <v>30522</v>
      </c>
      <c r="F621">
        <v>0</v>
      </c>
      <c r="G621">
        <v>1</v>
      </c>
      <c r="H621" t="s">
        <v>236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 s="1">
        <v>2782</v>
      </c>
      <c r="B622">
        <v>1961</v>
      </c>
      <c r="C622" t="s">
        <v>36</v>
      </c>
      <c r="D622" t="s">
        <v>37</v>
      </c>
      <c r="E622">
        <v>54456</v>
      </c>
      <c r="F622">
        <v>0</v>
      </c>
      <c r="G622">
        <v>1</v>
      </c>
      <c r="H622" t="s">
        <v>143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 s="1">
        <v>6941</v>
      </c>
      <c r="B623">
        <v>1971</v>
      </c>
      <c r="C623" t="s">
        <v>29</v>
      </c>
      <c r="D623" t="s">
        <v>30</v>
      </c>
      <c r="E623">
        <v>31632</v>
      </c>
      <c r="F623">
        <v>0</v>
      </c>
      <c r="G623">
        <v>0</v>
      </c>
      <c r="H623" t="s">
        <v>437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 s="1">
        <v>10972</v>
      </c>
      <c r="B624">
        <v>1949</v>
      </c>
      <c r="C624" t="s">
        <v>29</v>
      </c>
      <c r="D624" t="s">
        <v>71</v>
      </c>
      <c r="E624">
        <v>72298</v>
      </c>
      <c r="F624">
        <v>0</v>
      </c>
      <c r="G624">
        <v>0</v>
      </c>
      <c r="H624" t="s">
        <v>438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 s="1">
        <v>10708</v>
      </c>
      <c r="B625">
        <v>1978</v>
      </c>
      <c r="C625" t="s">
        <v>53</v>
      </c>
      <c r="D625" t="s">
        <v>30</v>
      </c>
      <c r="E625">
        <v>36975</v>
      </c>
      <c r="F625">
        <v>1</v>
      </c>
      <c r="G625">
        <v>0</v>
      </c>
      <c r="H625" t="s">
        <v>439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 s="1">
        <v>6583</v>
      </c>
      <c r="B626">
        <v>1955</v>
      </c>
      <c r="C626" t="s">
        <v>53</v>
      </c>
      <c r="D626" t="s">
        <v>37</v>
      </c>
      <c r="E626">
        <v>72635</v>
      </c>
      <c r="F626">
        <v>0</v>
      </c>
      <c r="G626">
        <v>0</v>
      </c>
      <c r="H626" t="s">
        <v>279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 s="1">
        <v>3641</v>
      </c>
      <c r="B627">
        <v>1976</v>
      </c>
      <c r="C627" t="s">
        <v>29</v>
      </c>
      <c r="D627" t="s">
        <v>37</v>
      </c>
      <c r="E627">
        <v>13624</v>
      </c>
      <c r="F627">
        <v>1</v>
      </c>
      <c r="G627">
        <v>0</v>
      </c>
      <c r="H627" t="s">
        <v>440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 s="1">
        <v>10156</v>
      </c>
      <c r="B628">
        <v>1975</v>
      </c>
      <c r="C628" t="s">
        <v>29</v>
      </c>
      <c r="D628" t="s">
        <v>30</v>
      </c>
      <c r="E628">
        <v>84196</v>
      </c>
      <c r="F628">
        <v>0</v>
      </c>
      <c r="G628">
        <v>1</v>
      </c>
      <c r="H628" t="s">
        <v>279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 s="1">
        <v>4299</v>
      </c>
      <c r="B629">
        <v>1960</v>
      </c>
      <c r="C629" t="s">
        <v>29</v>
      </c>
      <c r="D629" t="s">
        <v>33</v>
      </c>
      <c r="E629">
        <v>70971</v>
      </c>
      <c r="F629">
        <v>0</v>
      </c>
      <c r="G629">
        <v>1</v>
      </c>
      <c r="H629" t="s">
        <v>441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 s="1">
        <v>3469</v>
      </c>
      <c r="B630">
        <v>1977</v>
      </c>
      <c r="C630" t="s">
        <v>36</v>
      </c>
      <c r="D630" t="s">
        <v>41</v>
      </c>
      <c r="E630">
        <v>34487</v>
      </c>
      <c r="F630">
        <v>1</v>
      </c>
      <c r="G630">
        <v>1</v>
      </c>
      <c r="H630" t="s">
        <v>442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 s="1">
        <v>5063</v>
      </c>
      <c r="B631">
        <v>1977</v>
      </c>
      <c r="C631" t="s">
        <v>29</v>
      </c>
      <c r="D631" t="s">
        <v>30</v>
      </c>
      <c r="E631">
        <v>28769</v>
      </c>
      <c r="F631">
        <v>1</v>
      </c>
      <c r="G631">
        <v>0</v>
      </c>
      <c r="H631" t="s">
        <v>443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 s="1">
        <v>10727</v>
      </c>
      <c r="B632">
        <v>1970</v>
      </c>
      <c r="C632" t="s">
        <v>36</v>
      </c>
      <c r="D632" t="s">
        <v>37</v>
      </c>
      <c r="E632">
        <v>69084</v>
      </c>
      <c r="F632">
        <v>1</v>
      </c>
      <c r="G632">
        <v>0</v>
      </c>
      <c r="H632" t="s">
        <v>444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 s="1">
        <v>9624</v>
      </c>
      <c r="B633">
        <v>1958</v>
      </c>
      <c r="C633" t="s">
        <v>36</v>
      </c>
      <c r="D633" t="s">
        <v>33</v>
      </c>
      <c r="E633">
        <v>65488</v>
      </c>
      <c r="F633">
        <v>0</v>
      </c>
      <c r="G633">
        <v>0</v>
      </c>
      <c r="H633" t="s">
        <v>445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 s="1">
        <v>5156</v>
      </c>
      <c r="B634">
        <v>1970</v>
      </c>
      <c r="C634" t="s">
        <v>53</v>
      </c>
      <c r="D634" t="s">
        <v>37</v>
      </c>
      <c r="E634">
        <v>62466</v>
      </c>
      <c r="F634">
        <v>0</v>
      </c>
      <c r="G634">
        <v>1</v>
      </c>
      <c r="H634" t="s">
        <v>267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 s="1">
        <v>4376</v>
      </c>
      <c r="B635">
        <v>1960</v>
      </c>
      <c r="C635" t="s">
        <v>53</v>
      </c>
      <c r="D635" t="s">
        <v>30</v>
      </c>
      <c r="E635">
        <v>32218</v>
      </c>
      <c r="F635">
        <v>0</v>
      </c>
      <c r="G635">
        <v>0</v>
      </c>
      <c r="H635" t="s">
        <v>402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 s="1">
        <v>8923</v>
      </c>
      <c r="B636">
        <v>1973</v>
      </c>
      <c r="C636" t="s">
        <v>29</v>
      </c>
      <c r="D636" t="s">
        <v>30</v>
      </c>
      <c r="E636">
        <v>83917</v>
      </c>
      <c r="F636">
        <v>0</v>
      </c>
      <c r="G636">
        <v>0</v>
      </c>
      <c r="H636" t="s">
        <v>328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 s="1">
        <v>8461</v>
      </c>
      <c r="B637">
        <v>1962</v>
      </c>
      <c r="C637" t="s">
        <v>29</v>
      </c>
      <c r="D637" t="s">
        <v>41</v>
      </c>
      <c r="E637">
        <v>46102</v>
      </c>
      <c r="F637">
        <v>2</v>
      </c>
      <c r="G637">
        <v>1</v>
      </c>
      <c r="H637" t="s">
        <v>438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 s="1">
        <v>6945</v>
      </c>
      <c r="B638">
        <v>1952</v>
      </c>
      <c r="C638" t="s">
        <v>29</v>
      </c>
      <c r="D638" t="s">
        <v>30</v>
      </c>
      <c r="E638">
        <v>84574</v>
      </c>
      <c r="F638">
        <v>0</v>
      </c>
      <c r="G638">
        <v>0</v>
      </c>
      <c r="H638" t="s">
        <v>246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 s="1">
        <v>944</v>
      </c>
      <c r="B639">
        <v>1962</v>
      </c>
      <c r="C639" t="s">
        <v>29</v>
      </c>
      <c r="D639" t="s">
        <v>37</v>
      </c>
      <c r="E639">
        <v>56181</v>
      </c>
      <c r="F639">
        <v>0</v>
      </c>
      <c r="G639">
        <v>1</v>
      </c>
      <c r="H639" t="s">
        <v>263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 s="1">
        <v>1907</v>
      </c>
      <c r="B640">
        <v>1950</v>
      </c>
      <c r="C640" t="s">
        <v>39</v>
      </c>
      <c r="D640" t="s">
        <v>41</v>
      </c>
      <c r="E640">
        <v>63120</v>
      </c>
      <c r="F640">
        <v>0</v>
      </c>
      <c r="G640">
        <v>1</v>
      </c>
      <c r="H640" t="s">
        <v>312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 s="1">
        <v>701</v>
      </c>
      <c r="B641">
        <v>1971</v>
      </c>
      <c r="C641" t="s">
        <v>29</v>
      </c>
      <c r="D641" t="s">
        <v>37</v>
      </c>
      <c r="E641">
        <v>73691</v>
      </c>
      <c r="F641">
        <v>0</v>
      </c>
      <c r="G641">
        <v>1</v>
      </c>
      <c r="H641" t="s">
        <v>412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 s="1">
        <v>3856</v>
      </c>
      <c r="B642">
        <v>1960</v>
      </c>
      <c r="C642" t="s">
        <v>29</v>
      </c>
      <c r="D642" t="s">
        <v>33</v>
      </c>
      <c r="E642">
        <v>63381</v>
      </c>
      <c r="F642">
        <v>0</v>
      </c>
      <c r="G642">
        <v>1</v>
      </c>
      <c r="H642" t="s">
        <v>211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 s="1">
        <v>4149</v>
      </c>
      <c r="B643">
        <v>1948</v>
      </c>
      <c r="C643" t="s">
        <v>36</v>
      </c>
      <c r="D643" t="s">
        <v>33</v>
      </c>
      <c r="E643">
        <v>76140</v>
      </c>
      <c r="F643">
        <v>0</v>
      </c>
      <c r="G643">
        <v>0</v>
      </c>
      <c r="H643" t="s">
        <v>197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 s="1">
        <v>2131</v>
      </c>
      <c r="B644">
        <v>1959</v>
      </c>
      <c r="C644" t="s">
        <v>36</v>
      </c>
      <c r="D644" t="s">
        <v>41</v>
      </c>
      <c r="E644">
        <v>62859</v>
      </c>
      <c r="F644">
        <v>0</v>
      </c>
      <c r="G644">
        <v>1</v>
      </c>
      <c r="H644" t="s">
        <v>323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 s="1">
        <v>2942</v>
      </c>
      <c r="B645">
        <v>1964</v>
      </c>
      <c r="C645" t="s">
        <v>29</v>
      </c>
      <c r="D645" t="s">
        <v>30</v>
      </c>
      <c r="E645">
        <v>45906</v>
      </c>
      <c r="F645">
        <v>0</v>
      </c>
      <c r="G645">
        <v>1</v>
      </c>
      <c r="H645" t="s">
        <v>446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 s="1">
        <v>1173</v>
      </c>
      <c r="B646">
        <v>1947</v>
      </c>
      <c r="C646" t="s">
        <v>39</v>
      </c>
      <c r="D646" t="s">
        <v>33</v>
      </c>
      <c r="E646">
        <v>77632</v>
      </c>
      <c r="F646">
        <v>0</v>
      </c>
      <c r="G646">
        <v>0</v>
      </c>
      <c r="H646" t="s">
        <v>151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 s="1">
        <v>4381</v>
      </c>
      <c r="B647">
        <v>1971</v>
      </c>
      <c r="C647" t="s">
        <v>36</v>
      </c>
      <c r="D647" t="s">
        <v>37</v>
      </c>
      <c r="E647">
        <v>46463</v>
      </c>
      <c r="F647">
        <v>1</v>
      </c>
      <c r="G647">
        <v>1</v>
      </c>
      <c r="H647" t="s">
        <v>447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 s="1">
        <v>4611</v>
      </c>
      <c r="B648">
        <v>1970</v>
      </c>
      <c r="C648" t="s">
        <v>29</v>
      </c>
      <c r="D648" t="s">
        <v>33</v>
      </c>
      <c r="E648">
        <v>105471</v>
      </c>
      <c r="F648">
        <v>0</v>
      </c>
      <c r="G648">
        <v>0</v>
      </c>
      <c r="H648" t="s">
        <v>212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 s="1">
        <v>3376</v>
      </c>
      <c r="B649">
        <v>1970</v>
      </c>
      <c r="C649" t="s">
        <v>39</v>
      </c>
      <c r="D649" t="s">
        <v>41</v>
      </c>
      <c r="E649">
        <v>55282</v>
      </c>
      <c r="F649">
        <v>1</v>
      </c>
      <c r="G649">
        <v>0</v>
      </c>
      <c r="H649" t="s">
        <v>448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 s="1">
        <v>4679</v>
      </c>
      <c r="B650">
        <v>1977</v>
      </c>
      <c r="C650" t="s">
        <v>39</v>
      </c>
      <c r="D650" t="s">
        <v>37</v>
      </c>
      <c r="E650">
        <v>78710</v>
      </c>
      <c r="F650">
        <v>0</v>
      </c>
      <c r="G650">
        <v>1</v>
      </c>
      <c r="H650" t="s">
        <v>185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 s="1">
        <v>10928</v>
      </c>
      <c r="B651">
        <v>1958</v>
      </c>
      <c r="C651" t="s">
        <v>29</v>
      </c>
      <c r="D651" t="s">
        <v>33</v>
      </c>
      <c r="E651">
        <v>66886</v>
      </c>
      <c r="F651">
        <v>0</v>
      </c>
      <c r="G651">
        <v>1</v>
      </c>
      <c r="H651" t="s">
        <v>240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 s="1">
        <v>4248</v>
      </c>
      <c r="B652">
        <v>1960</v>
      </c>
      <c r="C652" t="s">
        <v>39</v>
      </c>
      <c r="D652" t="s">
        <v>30</v>
      </c>
      <c r="E652">
        <v>98777</v>
      </c>
      <c r="F652">
        <v>0</v>
      </c>
      <c r="G652">
        <v>0</v>
      </c>
      <c r="H652" t="s">
        <v>449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 s="1">
        <v>6728</v>
      </c>
      <c r="B653">
        <v>1985</v>
      </c>
      <c r="C653" t="s">
        <v>29</v>
      </c>
      <c r="D653" t="s">
        <v>33</v>
      </c>
      <c r="E653">
        <v>29103</v>
      </c>
      <c r="F653">
        <v>1</v>
      </c>
      <c r="G653">
        <v>0</v>
      </c>
      <c r="H653" t="s">
        <v>108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 s="1">
        <v>6661</v>
      </c>
      <c r="B654">
        <v>1974</v>
      </c>
      <c r="C654" t="s">
        <v>29</v>
      </c>
      <c r="D654" t="s">
        <v>37</v>
      </c>
      <c r="E654">
        <v>67445</v>
      </c>
      <c r="F654">
        <v>0</v>
      </c>
      <c r="G654">
        <v>1</v>
      </c>
      <c r="H654" t="s">
        <v>396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 s="1">
        <v>4725</v>
      </c>
      <c r="B655">
        <v>1950</v>
      </c>
      <c r="C655" t="s">
        <v>36</v>
      </c>
      <c r="D655" t="s">
        <v>33</v>
      </c>
      <c r="E655">
        <v>50616</v>
      </c>
      <c r="F655">
        <v>0</v>
      </c>
      <c r="G655">
        <v>1</v>
      </c>
      <c r="H655" t="s">
        <v>274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 s="1">
        <v>3277</v>
      </c>
      <c r="B656">
        <v>1955</v>
      </c>
      <c r="C656" t="s">
        <v>29</v>
      </c>
      <c r="D656" t="s">
        <v>41</v>
      </c>
      <c r="E656">
        <v>49431</v>
      </c>
      <c r="F656">
        <v>0</v>
      </c>
      <c r="G656">
        <v>1</v>
      </c>
      <c r="H656" t="s">
        <v>450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 s="1">
        <v>5555</v>
      </c>
      <c r="B657">
        <v>1975</v>
      </c>
      <c r="C657" t="s">
        <v>29</v>
      </c>
      <c r="D657" t="s">
        <v>41</v>
      </c>
      <c r="E657">
        <v>153924</v>
      </c>
      <c r="F657">
        <v>0</v>
      </c>
      <c r="G657">
        <v>0</v>
      </c>
      <c r="H657" t="s">
        <v>411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 s="1">
        <v>2564</v>
      </c>
      <c r="B658">
        <v>1953</v>
      </c>
      <c r="C658" t="s">
        <v>29</v>
      </c>
      <c r="D658" t="s">
        <v>33</v>
      </c>
      <c r="E658">
        <v>61278</v>
      </c>
      <c r="F658">
        <v>0</v>
      </c>
      <c r="G658">
        <v>1</v>
      </c>
      <c r="H658" t="s">
        <v>451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 s="1">
        <v>946</v>
      </c>
      <c r="B659">
        <v>1958</v>
      </c>
      <c r="C659" t="s">
        <v>53</v>
      </c>
      <c r="D659" t="s">
        <v>33</v>
      </c>
      <c r="E659">
        <v>26490</v>
      </c>
      <c r="F659">
        <v>0</v>
      </c>
      <c r="G659">
        <v>0</v>
      </c>
      <c r="H659" t="s">
        <v>242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 s="1">
        <v>3867</v>
      </c>
      <c r="B660">
        <v>1947</v>
      </c>
      <c r="C660" t="s">
        <v>36</v>
      </c>
      <c r="D660" t="s">
        <v>33</v>
      </c>
      <c r="E660">
        <v>73059</v>
      </c>
      <c r="F660">
        <v>0</v>
      </c>
      <c r="G660">
        <v>1</v>
      </c>
      <c r="H660" t="s">
        <v>215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 s="1">
        <v>6940</v>
      </c>
      <c r="B661">
        <v>1966</v>
      </c>
      <c r="C661" t="s">
        <v>36</v>
      </c>
      <c r="D661" t="s">
        <v>30</v>
      </c>
      <c r="E661">
        <v>46734</v>
      </c>
      <c r="F661">
        <v>1</v>
      </c>
      <c r="G661">
        <v>2</v>
      </c>
      <c r="H661" t="s">
        <v>452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 s="1">
        <v>55</v>
      </c>
      <c r="B662">
        <v>1963</v>
      </c>
      <c r="C662" t="s">
        <v>29</v>
      </c>
      <c r="D662" t="s">
        <v>33</v>
      </c>
      <c r="E662">
        <v>56253</v>
      </c>
      <c r="F662">
        <v>0</v>
      </c>
      <c r="G662">
        <v>1</v>
      </c>
      <c r="H662" t="s">
        <v>135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 s="1">
        <v>7093</v>
      </c>
      <c r="B663">
        <v>1985</v>
      </c>
      <c r="C663" t="s">
        <v>29</v>
      </c>
      <c r="D663" t="s">
        <v>37</v>
      </c>
      <c r="E663">
        <v>19986</v>
      </c>
      <c r="F663">
        <v>1</v>
      </c>
      <c r="G663">
        <v>0</v>
      </c>
      <c r="H663" t="s">
        <v>144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 s="1">
        <v>5084</v>
      </c>
      <c r="B664">
        <v>1975</v>
      </c>
      <c r="C664" t="s">
        <v>29</v>
      </c>
      <c r="D664" t="s">
        <v>71</v>
      </c>
      <c r="E664">
        <v>58330</v>
      </c>
      <c r="F664">
        <v>0</v>
      </c>
      <c r="G664">
        <v>1</v>
      </c>
      <c r="H664" t="s">
        <v>453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 s="1">
        <v>1777</v>
      </c>
      <c r="B665">
        <v>1980</v>
      </c>
      <c r="C665" t="s">
        <v>47</v>
      </c>
      <c r="D665" t="s">
        <v>37</v>
      </c>
      <c r="E665">
        <v>25965</v>
      </c>
      <c r="F665">
        <v>0</v>
      </c>
      <c r="G665">
        <v>0</v>
      </c>
      <c r="H665" t="s">
        <v>93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 s="1">
        <v>8162</v>
      </c>
      <c r="B666">
        <v>1956</v>
      </c>
      <c r="C666" t="s">
        <v>39</v>
      </c>
      <c r="D666" t="s">
        <v>33</v>
      </c>
      <c r="E666">
        <v>14661</v>
      </c>
      <c r="F666">
        <v>0</v>
      </c>
      <c r="G666">
        <v>0</v>
      </c>
      <c r="H666" t="s">
        <v>454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 s="1">
        <v>10826</v>
      </c>
      <c r="B667">
        <v>1959</v>
      </c>
      <c r="C667" t="s">
        <v>29</v>
      </c>
      <c r="D667" t="s">
        <v>37</v>
      </c>
      <c r="E667">
        <v>18690</v>
      </c>
      <c r="F667">
        <v>0</v>
      </c>
      <c r="G667">
        <v>0</v>
      </c>
      <c r="H667" t="s">
        <v>314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 s="1">
        <v>8754</v>
      </c>
      <c r="B668">
        <v>1974</v>
      </c>
      <c r="C668" t="s">
        <v>36</v>
      </c>
      <c r="D668" t="s">
        <v>33</v>
      </c>
      <c r="E668">
        <v>45068</v>
      </c>
      <c r="F668">
        <v>0</v>
      </c>
      <c r="G668">
        <v>1</v>
      </c>
      <c r="H668" t="s">
        <v>455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 s="1">
        <v>1987</v>
      </c>
      <c r="B669">
        <v>1987</v>
      </c>
      <c r="C669" t="s">
        <v>47</v>
      </c>
      <c r="D669" t="s">
        <v>30</v>
      </c>
      <c r="E669">
        <v>21063</v>
      </c>
      <c r="F669">
        <v>1</v>
      </c>
      <c r="G669">
        <v>0</v>
      </c>
      <c r="H669" t="s">
        <v>456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 s="1">
        <v>11007</v>
      </c>
      <c r="B670">
        <v>1968</v>
      </c>
      <c r="C670" t="s">
        <v>36</v>
      </c>
      <c r="D670" t="s">
        <v>37</v>
      </c>
      <c r="E670">
        <v>29187</v>
      </c>
      <c r="F670">
        <v>1</v>
      </c>
      <c r="G670">
        <v>0</v>
      </c>
      <c r="H670" t="s">
        <v>291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 s="1">
        <v>7426</v>
      </c>
      <c r="B671">
        <v>1971</v>
      </c>
      <c r="C671" t="s">
        <v>53</v>
      </c>
      <c r="D671" t="s">
        <v>37</v>
      </c>
      <c r="E671">
        <v>54690</v>
      </c>
      <c r="F671">
        <v>1</v>
      </c>
      <c r="G671">
        <v>1</v>
      </c>
      <c r="H671" t="s">
        <v>290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 s="1">
        <v>9153</v>
      </c>
      <c r="B672">
        <v>1964</v>
      </c>
      <c r="C672" t="s">
        <v>36</v>
      </c>
      <c r="D672" t="s">
        <v>37</v>
      </c>
      <c r="E672">
        <v>59304</v>
      </c>
      <c r="F672">
        <v>0</v>
      </c>
      <c r="G672">
        <v>1</v>
      </c>
      <c r="H672" t="s">
        <v>282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 s="1">
        <v>10379</v>
      </c>
      <c r="B673">
        <v>1962</v>
      </c>
      <c r="C673" t="s">
        <v>39</v>
      </c>
      <c r="D673" t="s">
        <v>30</v>
      </c>
      <c r="E673">
        <v>59247</v>
      </c>
      <c r="F673">
        <v>0</v>
      </c>
      <c r="G673">
        <v>2</v>
      </c>
      <c r="H673" t="s">
        <v>457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 s="1">
        <v>9204</v>
      </c>
      <c r="B674">
        <v>1970</v>
      </c>
      <c r="C674" t="s">
        <v>29</v>
      </c>
      <c r="D674" t="s">
        <v>71</v>
      </c>
      <c r="E674">
        <v>66731</v>
      </c>
      <c r="F674">
        <v>0</v>
      </c>
      <c r="G674">
        <v>1</v>
      </c>
      <c r="H674" t="s">
        <v>183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 s="1">
        <v>3197</v>
      </c>
      <c r="B675">
        <v>1980</v>
      </c>
      <c r="C675" t="s">
        <v>29</v>
      </c>
      <c r="D675" t="s">
        <v>37</v>
      </c>
      <c r="E675">
        <v>77353</v>
      </c>
      <c r="F675">
        <v>0</v>
      </c>
      <c r="G675">
        <v>1</v>
      </c>
      <c r="H675" t="s">
        <v>458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 s="1">
        <v>2920</v>
      </c>
      <c r="B676">
        <v>1975</v>
      </c>
      <c r="C676" t="s">
        <v>36</v>
      </c>
      <c r="D676" t="s">
        <v>30</v>
      </c>
      <c r="E676">
        <v>52614</v>
      </c>
      <c r="F676">
        <v>0</v>
      </c>
      <c r="G676">
        <v>1</v>
      </c>
      <c r="H676" t="s">
        <v>318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 s="1">
        <v>6961</v>
      </c>
      <c r="B677">
        <v>1974</v>
      </c>
      <c r="C677" t="s">
        <v>29</v>
      </c>
      <c r="D677" t="s">
        <v>37</v>
      </c>
      <c r="E677">
        <v>26751</v>
      </c>
      <c r="F677">
        <v>2</v>
      </c>
      <c r="G677">
        <v>0</v>
      </c>
      <c r="H677" t="s">
        <v>65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 s="1">
        <v>4673</v>
      </c>
      <c r="B678">
        <v>1963</v>
      </c>
      <c r="C678" t="s">
        <v>36</v>
      </c>
      <c r="D678" t="s">
        <v>37</v>
      </c>
      <c r="E678">
        <v>81300</v>
      </c>
      <c r="F678">
        <v>0</v>
      </c>
      <c r="G678">
        <v>1</v>
      </c>
      <c r="H678" t="s">
        <v>459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 s="1">
        <v>9937</v>
      </c>
      <c r="B679">
        <v>1979</v>
      </c>
      <c r="C679" t="s">
        <v>29</v>
      </c>
      <c r="D679" t="s">
        <v>30</v>
      </c>
      <c r="E679">
        <v>70337</v>
      </c>
      <c r="F679">
        <v>0</v>
      </c>
      <c r="G679">
        <v>0</v>
      </c>
      <c r="H679" t="s">
        <v>460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 s="1">
        <v>8779</v>
      </c>
      <c r="B680">
        <v>1985</v>
      </c>
      <c r="C680" t="s">
        <v>53</v>
      </c>
      <c r="D680" t="s">
        <v>37</v>
      </c>
      <c r="E680">
        <v>36145</v>
      </c>
      <c r="F680">
        <v>1</v>
      </c>
      <c r="G680">
        <v>0</v>
      </c>
      <c r="H680" t="s">
        <v>415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 s="1">
        <v>9596</v>
      </c>
      <c r="B681">
        <v>1980</v>
      </c>
      <c r="C681" t="s">
        <v>36</v>
      </c>
      <c r="D681" t="s">
        <v>30</v>
      </c>
      <c r="E681">
        <v>65295</v>
      </c>
      <c r="F681">
        <v>0</v>
      </c>
      <c r="G681">
        <v>0</v>
      </c>
      <c r="H681" t="s">
        <v>404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 s="1">
        <v>2891</v>
      </c>
      <c r="B682">
        <v>1963</v>
      </c>
      <c r="C682" t="s">
        <v>29</v>
      </c>
      <c r="D682" t="s">
        <v>41</v>
      </c>
      <c r="E682">
        <v>68118</v>
      </c>
      <c r="F682">
        <v>0</v>
      </c>
      <c r="G682">
        <v>1</v>
      </c>
      <c r="H682" t="s">
        <v>461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 s="1">
        <v>4910</v>
      </c>
      <c r="B683">
        <v>1967</v>
      </c>
      <c r="C683" t="s">
        <v>29</v>
      </c>
      <c r="D683" t="s">
        <v>41</v>
      </c>
      <c r="E683">
        <v>68743</v>
      </c>
      <c r="F683">
        <v>0</v>
      </c>
      <c r="G683">
        <v>0</v>
      </c>
      <c r="H683" t="s">
        <v>326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 s="1">
        <v>75</v>
      </c>
      <c r="B684">
        <v>1982</v>
      </c>
      <c r="C684" t="s">
        <v>53</v>
      </c>
      <c r="D684" t="s">
        <v>33</v>
      </c>
      <c r="E684">
        <v>41039</v>
      </c>
      <c r="F684">
        <v>0</v>
      </c>
      <c r="G684">
        <v>0</v>
      </c>
      <c r="H684" t="s">
        <v>462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 s="1">
        <v>10120</v>
      </c>
      <c r="B685">
        <v>1955</v>
      </c>
      <c r="C685" t="s">
        <v>29</v>
      </c>
      <c r="D685" t="s">
        <v>33</v>
      </c>
      <c r="E685">
        <v>38946</v>
      </c>
      <c r="F685">
        <v>0</v>
      </c>
      <c r="G685">
        <v>1</v>
      </c>
      <c r="H685" t="s">
        <v>463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 s="1">
        <v>6327</v>
      </c>
      <c r="B686">
        <v>1967</v>
      </c>
      <c r="C686" t="s">
        <v>29</v>
      </c>
      <c r="D686" t="s">
        <v>33</v>
      </c>
      <c r="E686">
        <v>65777</v>
      </c>
      <c r="F686">
        <v>0</v>
      </c>
      <c r="G686">
        <v>0</v>
      </c>
      <c r="H686" t="s">
        <v>464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 s="1">
        <v>10142</v>
      </c>
      <c r="B687">
        <v>1976</v>
      </c>
      <c r="C687" t="s">
        <v>36</v>
      </c>
      <c r="D687" t="s">
        <v>41</v>
      </c>
      <c r="E687">
        <v>66476</v>
      </c>
      <c r="F687">
        <v>0</v>
      </c>
      <c r="G687">
        <v>1</v>
      </c>
      <c r="H687" t="s">
        <v>269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 s="1">
        <v>9826</v>
      </c>
      <c r="B688">
        <v>1972</v>
      </c>
      <c r="C688" t="s">
        <v>36</v>
      </c>
      <c r="D688" t="s">
        <v>30</v>
      </c>
      <c r="E688">
        <v>86857</v>
      </c>
      <c r="F688">
        <v>0</v>
      </c>
      <c r="G688">
        <v>0</v>
      </c>
      <c r="H688" t="s">
        <v>183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 s="1">
        <v>1501</v>
      </c>
      <c r="B689">
        <v>1982</v>
      </c>
      <c r="C689" t="s">
        <v>36</v>
      </c>
      <c r="D689" t="s">
        <v>37</v>
      </c>
      <c r="E689">
        <v>160803</v>
      </c>
      <c r="F689">
        <v>0</v>
      </c>
      <c r="G689">
        <v>0</v>
      </c>
      <c r="H689" t="s">
        <v>371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 s="1">
        <v>10767</v>
      </c>
      <c r="B690">
        <v>1989</v>
      </c>
      <c r="C690" t="s">
        <v>36</v>
      </c>
      <c r="D690" t="s">
        <v>33</v>
      </c>
      <c r="E690">
        <v>77845</v>
      </c>
      <c r="F690">
        <v>0</v>
      </c>
      <c r="G690">
        <v>0</v>
      </c>
      <c r="H690" t="s">
        <v>465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 s="1">
        <v>7279</v>
      </c>
      <c r="B691">
        <v>1969</v>
      </c>
      <c r="C691" t="s">
        <v>36</v>
      </c>
      <c r="D691" t="s">
        <v>33</v>
      </c>
      <c r="E691">
        <v>69476</v>
      </c>
      <c r="F691">
        <v>0</v>
      </c>
      <c r="G691">
        <v>0</v>
      </c>
      <c r="H691" t="s">
        <v>150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 s="1">
        <v>7230</v>
      </c>
      <c r="B692">
        <v>1960</v>
      </c>
      <c r="C692" t="s">
        <v>36</v>
      </c>
      <c r="D692" t="s">
        <v>41</v>
      </c>
      <c r="E692">
        <v>50611</v>
      </c>
      <c r="F692">
        <v>0</v>
      </c>
      <c r="G692">
        <v>1</v>
      </c>
      <c r="H692" t="s">
        <v>466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 s="1">
        <v>143</v>
      </c>
      <c r="B693">
        <v>1970</v>
      </c>
      <c r="C693" t="s">
        <v>29</v>
      </c>
      <c r="D693" t="s">
        <v>30</v>
      </c>
      <c r="E693">
        <v>61209</v>
      </c>
      <c r="F693">
        <v>0</v>
      </c>
      <c r="G693">
        <v>0</v>
      </c>
      <c r="H693" t="s">
        <v>467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 s="1">
        <v>450</v>
      </c>
      <c r="B694">
        <v>1958</v>
      </c>
      <c r="C694" t="s">
        <v>39</v>
      </c>
      <c r="D694" t="s">
        <v>33</v>
      </c>
      <c r="E694">
        <v>42315</v>
      </c>
      <c r="F694">
        <v>0</v>
      </c>
      <c r="G694">
        <v>1</v>
      </c>
      <c r="H694" t="s">
        <v>261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 s="1">
        <v>9316</v>
      </c>
      <c r="B695">
        <v>1952</v>
      </c>
      <c r="C695" t="s">
        <v>47</v>
      </c>
      <c r="D695" t="s">
        <v>33</v>
      </c>
      <c r="E695">
        <v>13084</v>
      </c>
      <c r="F695">
        <v>0</v>
      </c>
      <c r="G695">
        <v>0</v>
      </c>
      <c r="H695" t="s">
        <v>136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 s="1">
        <v>6379</v>
      </c>
      <c r="B696">
        <v>1949</v>
      </c>
      <c r="C696" t="s">
        <v>39</v>
      </c>
      <c r="D696" t="s">
        <v>71</v>
      </c>
      <c r="E696">
        <v>47570</v>
      </c>
      <c r="F696">
        <v>1</v>
      </c>
      <c r="G696">
        <v>1</v>
      </c>
      <c r="H696" t="s">
        <v>468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 s="1">
        <v>9239</v>
      </c>
      <c r="B697">
        <v>1961</v>
      </c>
      <c r="C697" t="s">
        <v>39</v>
      </c>
      <c r="D697" t="s">
        <v>37</v>
      </c>
      <c r="E697">
        <v>61923</v>
      </c>
      <c r="F697">
        <v>0</v>
      </c>
      <c r="G697">
        <v>2</v>
      </c>
      <c r="H697" t="s">
        <v>435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 s="1">
        <v>8315</v>
      </c>
      <c r="B698">
        <v>1995</v>
      </c>
      <c r="C698" t="s">
        <v>29</v>
      </c>
      <c r="D698" t="s">
        <v>30</v>
      </c>
      <c r="E698">
        <v>34824</v>
      </c>
      <c r="F698">
        <v>0</v>
      </c>
      <c r="G698">
        <v>0</v>
      </c>
      <c r="H698" t="s">
        <v>469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 s="1">
        <v>2868</v>
      </c>
      <c r="B699">
        <v>1949</v>
      </c>
      <c r="C699" t="s">
        <v>36</v>
      </c>
      <c r="D699" t="s">
        <v>30</v>
      </c>
      <c r="E699">
        <v>26518</v>
      </c>
      <c r="F699">
        <v>1</v>
      </c>
      <c r="G699">
        <v>1</v>
      </c>
      <c r="H699" t="s">
        <v>101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 s="1">
        <v>10888</v>
      </c>
      <c r="B700">
        <v>1961</v>
      </c>
      <c r="C700" t="s">
        <v>29</v>
      </c>
      <c r="D700" t="s">
        <v>30</v>
      </c>
      <c r="E700">
        <v>45938</v>
      </c>
      <c r="F700">
        <v>0</v>
      </c>
      <c r="G700">
        <v>0</v>
      </c>
      <c r="H700" t="s">
        <v>397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 s="1">
        <v>1277</v>
      </c>
      <c r="B701">
        <v>1960</v>
      </c>
      <c r="C701" t="s">
        <v>29</v>
      </c>
      <c r="D701" t="s">
        <v>33</v>
      </c>
      <c r="E701">
        <v>78468</v>
      </c>
      <c r="F701">
        <v>0</v>
      </c>
      <c r="G701">
        <v>0</v>
      </c>
      <c r="H701" t="s">
        <v>470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 s="1">
        <v>9977</v>
      </c>
      <c r="B702">
        <v>1973</v>
      </c>
      <c r="C702" t="s">
        <v>29</v>
      </c>
      <c r="D702" t="s">
        <v>41</v>
      </c>
      <c r="E702">
        <v>78901</v>
      </c>
      <c r="F702">
        <v>0</v>
      </c>
      <c r="G702">
        <v>1</v>
      </c>
      <c r="H702" t="s">
        <v>429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 s="1">
        <v>10196</v>
      </c>
      <c r="B703">
        <v>1978</v>
      </c>
      <c r="C703" t="s">
        <v>29</v>
      </c>
      <c r="D703" t="s">
        <v>37</v>
      </c>
      <c r="E703">
        <v>71427</v>
      </c>
      <c r="F703">
        <v>2</v>
      </c>
      <c r="G703">
        <v>0</v>
      </c>
      <c r="H703" t="s">
        <v>471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 s="1">
        <v>6384</v>
      </c>
      <c r="B704">
        <v>1978</v>
      </c>
      <c r="C704" t="s">
        <v>29</v>
      </c>
      <c r="D704" t="s">
        <v>41</v>
      </c>
      <c r="E704">
        <v>71022</v>
      </c>
      <c r="F704">
        <v>0</v>
      </c>
      <c r="G704">
        <v>1</v>
      </c>
      <c r="H704" t="s">
        <v>72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 s="1">
        <v>8029</v>
      </c>
      <c r="B705">
        <v>1988</v>
      </c>
      <c r="C705" t="s">
        <v>39</v>
      </c>
      <c r="D705" t="s">
        <v>30</v>
      </c>
      <c r="E705">
        <v>90247</v>
      </c>
      <c r="F705">
        <v>0</v>
      </c>
      <c r="G705">
        <v>0</v>
      </c>
      <c r="H705" t="s">
        <v>472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 s="1">
        <v>968</v>
      </c>
      <c r="B706">
        <v>1968</v>
      </c>
      <c r="C706" t="s">
        <v>39</v>
      </c>
      <c r="D706" t="s">
        <v>41</v>
      </c>
      <c r="E706">
        <v>41335</v>
      </c>
      <c r="F706">
        <v>1</v>
      </c>
      <c r="G706">
        <v>0</v>
      </c>
      <c r="H706" t="s">
        <v>231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 s="1">
        <v>6988</v>
      </c>
      <c r="B707">
        <v>1986</v>
      </c>
      <c r="C707" t="s">
        <v>29</v>
      </c>
      <c r="D707" t="s">
        <v>37</v>
      </c>
      <c r="E707">
        <v>71952</v>
      </c>
      <c r="F707">
        <v>1</v>
      </c>
      <c r="G707">
        <v>0</v>
      </c>
      <c r="H707" t="s">
        <v>296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 s="1">
        <v>4472</v>
      </c>
      <c r="B708">
        <v>1970</v>
      </c>
      <c r="C708" t="s">
        <v>36</v>
      </c>
      <c r="D708" t="s">
        <v>41</v>
      </c>
      <c r="E708">
        <v>35682</v>
      </c>
      <c r="F708">
        <v>1</v>
      </c>
      <c r="G708">
        <v>0</v>
      </c>
      <c r="H708" t="s">
        <v>473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 s="1">
        <v>6991</v>
      </c>
      <c r="B709">
        <v>1951</v>
      </c>
      <c r="C709" t="s">
        <v>29</v>
      </c>
      <c r="D709" t="s">
        <v>41</v>
      </c>
      <c r="E709">
        <v>43185</v>
      </c>
      <c r="F709">
        <v>0</v>
      </c>
      <c r="G709">
        <v>1</v>
      </c>
      <c r="H709" t="s">
        <v>474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 s="1">
        <v>3336</v>
      </c>
      <c r="B710">
        <v>1948</v>
      </c>
      <c r="C710" t="s">
        <v>36</v>
      </c>
      <c r="D710" t="s">
        <v>33</v>
      </c>
      <c r="E710">
        <v>66375</v>
      </c>
      <c r="F710">
        <v>0</v>
      </c>
      <c r="G710">
        <v>1</v>
      </c>
      <c r="H710" t="s">
        <v>475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 s="1">
        <v>4301</v>
      </c>
      <c r="B711">
        <v>1971</v>
      </c>
      <c r="C711" t="s">
        <v>39</v>
      </c>
      <c r="D711" t="s">
        <v>37</v>
      </c>
      <c r="E711">
        <v>35178</v>
      </c>
      <c r="F711">
        <v>1</v>
      </c>
      <c r="G711">
        <v>0</v>
      </c>
      <c r="H711" t="s">
        <v>296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 s="1">
        <v>1940</v>
      </c>
      <c r="B712">
        <v>1986</v>
      </c>
      <c r="C712" t="s">
        <v>29</v>
      </c>
      <c r="D712" t="s">
        <v>37</v>
      </c>
      <c r="E712">
        <v>25252</v>
      </c>
      <c r="F712">
        <v>1</v>
      </c>
      <c r="G712">
        <v>0</v>
      </c>
      <c r="H712" t="s">
        <v>261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 s="1">
        <v>1272</v>
      </c>
      <c r="B713">
        <v>1965</v>
      </c>
      <c r="C713" t="s">
        <v>39</v>
      </c>
      <c r="D713" t="s">
        <v>30</v>
      </c>
      <c r="E713">
        <v>55250</v>
      </c>
      <c r="F713">
        <v>0</v>
      </c>
      <c r="G713">
        <v>1</v>
      </c>
      <c r="H713" t="s">
        <v>476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 s="1">
        <v>1388</v>
      </c>
      <c r="B714">
        <v>1975</v>
      </c>
      <c r="C714" t="s">
        <v>29</v>
      </c>
      <c r="D714" t="s">
        <v>30</v>
      </c>
      <c r="E714">
        <v>33249</v>
      </c>
      <c r="F714">
        <v>1</v>
      </c>
      <c r="G714">
        <v>0</v>
      </c>
      <c r="H714" t="s">
        <v>62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 s="1">
        <v>1044</v>
      </c>
      <c r="B715">
        <v>1953</v>
      </c>
      <c r="C715" t="s">
        <v>29</v>
      </c>
      <c r="D715" t="s">
        <v>33</v>
      </c>
      <c r="E715">
        <v>58398</v>
      </c>
      <c r="F715">
        <v>0</v>
      </c>
      <c r="G715">
        <v>0</v>
      </c>
      <c r="H715" t="s">
        <v>477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 s="1">
        <v>6969</v>
      </c>
      <c r="B716">
        <v>1982</v>
      </c>
      <c r="C716" t="s">
        <v>29</v>
      </c>
      <c r="D716" t="s">
        <v>33</v>
      </c>
      <c r="E716">
        <v>50272</v>
      </c>
      <c r="F716">
        <v>1</v>
      </c>
      <c r="G716">
        <v>0</v>
      </c>
      <c r="H716" t="s">
        <v>406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 s="1">
        <v>10479</v>
      </c>
      <c r="B717">
        <v>1975</v>
      </c>
      <c r="C717" t="s">
        <v>36</v>
      </c>
      <c r="D717" t="s">
        <v>37</v>
      </c>
      <c r="E717">
        <v>76618</v>
      </c>
      <c r="F717">
        <v>0</v>
      </c>
      <c r="G717">
        <v>0</v>
      </c>
      <c r="H717" t="s">
        <v>135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 s="1">
        <v>3619</v>
      </c>
      <c r="B718">
        <v>1960</v>
      </c>
      <c r="C718" t="s">
        <v>53</v>
      </c>
      <c r="D718" t="s">
        <v>41</v>
      </c>
      <c r="E718">
        <v>87305</v>
      </c>
      <c r="F718">
        <v>0</v>
      </c>
      <c r="G718">
        <v>0</v>
      </c>
      <c r="H718" t="s">
        <v>424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 s="1">
        <v>1715</v>
      </c>
      <c r="B719">
        <v>1978</v>
      </c>
      <c r="C719" t="s">
        <v>29</v>
      </c>
      <c r="D719" t="s">
        <v>33</v>
      </c>
      <c r="E719">
        <v>25851</v>
      </c>
      <c r="F719">
        <v>1</v>
      </c>
      <c r="G719">
        <v>0</v>
      </c>
      <c r="H719" t="s">
        <v>259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 s="1">
        <v>10159</v>
      </c>
      <c r="B720">
        <v>1970</v>
      </c>
      <c r="C720" t="s">
        <v>29</v>
      </c>
      <c r="D720" t="s">
        <v>41</v>
      </c>
      <c r="E720">
        <v>58710</v>
      </c>
      <c r="F720">
        <v>0</v>
      </c>
      <c r="G720">
        <v>1</v>
      </c>
      <c r="H720" t="s">
        <v>209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 s="1">
        <v>1463</v>
      </c>
      <c r="B721">
        <v>1958</v>
      </c>
      <c r="C721" t="s">
        <v>29</v>
      </c>
      <c r="D721" t="s">
        <v>30</v>
      </c>
      <c r="E721">
        <v>45160</v>
      </c>
      <c r="F721">
        <v>1</v>
      </c>
      <c r="G721">
        <v>1</v>
      </c>
      <c r="H721" t="s">
        <v>409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 s="1">
        <v>5114</v>
      </c>
      <c r="B722">
        <v>1965</v>
      </c>
      <c r="C722" t="s">
        <v>39</v>
      </c>
      <c r="D722" t="s">
        <v>37</v>
      </c>
      <c r="E722">
        <v>74806</v>
      </c>
      <c r="F722">
        <v>0</v>
      </c>
      <c r="G722">
        <v>1</v>
      </c>
      <c r="H722" t="s">
        <v>107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 s="1">
        <v>4990</v>
      </c>
      <c r="B723">
        <v>1954</v>
      </c>
      <c r="C723" t="s">
        <v>29</v>
      </c>
      <c r="D723" t="s">
        <v>37</v>
      </c>
      <c r="E723">
        <v>59111</v>
      </c>
      <c r="F723">
        <v>0</v>
      </c>
      <c r="G723">
        <v>0</v>
      </c>
      <c r="H723" t="s">
        <v>358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 s="1">
        <v>4329</v>
      </c>
      <c r="B724">
        <v>1984</v>
      </c>
      <c r="C724" t="s">
        <v>36</v>
      </c>
      <c r="D724" t="s">
        <v>37</v>
      </c>
      <c r="E724">
        <v>18988</v>
      </c>
      <c r="F724">
        <v>1</v>
      </c>
      <c r="G724">
        <v>0</v>
      </c>
      <c r="H724" t="s">
        <v>185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 s="1">
        <v>10936</v>
      </c>
      <c r="B725">
        <v>1965</v>
      </c>
      <c r="C725" t="s">
        <v>29</v>
      </c>
      <c r="D725" t="s">
        <v>37</v>
      </c>
      <c r="E725">
        <v>72190</v>
      </c>
      <c r="F725">
        <v>0</v>
      </c>
      <c r="G725">
        <v>0</v>
      </c>
      <c r="H725" t="s">
        <v>292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 s="1">
        <v>4692</v>
      </c>
      <c r="B726">
        <v>1976</v>
      </c>
      <c r="C726" t="s">
        <v>29</v>
      </c>
      <c r="D726" t="s">
        <v>37</v>
      </c>
      <c r="E726">
        <v>7500</v>
      </c>
      <c r="F726">
        <v>1</v>
      </c>
      <c r="G726">
        <v>0</v>
      </c>
      <c r="H726" t="s">
        <v>478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 s="1">
        <v>7212</v>
      </c>
      <c r="B727">
        <v>1966</v>
      </c>
      <c r="C727" t="s">
        <v>29</v>
      </c>
      <c r="D727" t="s">
        <v>37</v>
      </c>
      <c r="E727">
        <v>44794</v>
      </c>
      <c r="F727">
        <v>0</v>
      </c>
      <c r="G727">
        <v>1</v>
      </c>
      <c r="H727" t="s">
        <v>148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 s="1">
        <v>6086</v>
      </c>
      <c r="B728">
        <v>1955</v>
      </c>
      <c r="C728" t="s">
        <v>29</v>
      </c>
      <c r="D728" t="s">
        <v>37</v>
      </c>
      <c r="E728">
        <v>80395</v>
      </c>
      <c r="F728">
        <v>0</v>
      </c>
      <c r="G728">
        <v>0</v>
      </c>
      <c r="H728" t="s">
        <v>120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 s="1">
        <v>437</v>
      </c>
      <c r="B729">
        <v>1976</v>
      </c>
      <c r="C729" t="s">
        <v>39</v>
      </c>
      <c r="D729" t="s">
        <v>41</v>
      </c>
      <c r="E729">
        <v>75012</v>
      </c>
      <c r="F729">
        <v>0</v>
      </c>
      <c r="G729">
        <v>0</v>
      </c>
      <c r="H729" t="s">
        <v>479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 s="1">
        <v>11171</v>
      </c>
      <c r="B730">
        <v>1965</v>
      </c>
      <c r="C730" t="s">
        <v>39</v>
      </c>
      <c r="D730" t="s">
        <v>37</v>
      </c>
      <c r="E730">
        <v>56962</v>
      </c>
      <c r="F730">
        <v>2</v>
      </c>
      <c r="G730">
        <v>1</v>
      </c>
      <c r="H730" t="s">
        <v>480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 s="1">
        <v>11101</v>
      </c>
      <c r="B731">
        <v>1991</v>
      </c>
      <c r="C731" t="s">
        <v>29</v>
      </c>
      <c r="D731" t="s">
        <v>33</v>
      </c>
      <c r="E731">
        <v>89891</v>
      </c>
      <c r="F731">
        <v>0</v>
      </c>
      <c r="G731">
        <v>0</v>
      </c>
      <c r="H731" t="s">
        <v>421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 s="1">
        <v>5329</v>
      </c>
      <c r="B732">
        <v>1949</v>
      </c>
      <c r="C732" t="s">
        <v>36</v>
      </c>
      <c r="D732" t="s">
        <v>41</v>
      </c>
      <c r="E732">
        <v>35946</v>
      </c>
      <c r="F732">
        <v>1</v>
      </c>
      <c r="G732">
        <v>1</v>
      </c>
      <c r="H732" t="s">
        <v>100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 s="1">
        <v>610</v>
      </c>
      <c r="B733">
        <v>1953</v>
      </c>
      <c r="C733" t="s">
        <v>36</v>
      </c>
      <c r="D733" t="s">
        <v>33</v>
      </c>
      <c r="E733">
        <v>53593</v>
      </c>
      <c r="F733">
        <v>1</v>
      </c>
      <c r="G733">
        <v>1</v>
      </c>
      <c r="H733" t="s">
        <v>481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 s="1">
        <v>9384</v>
      </c>
      <c r="B734">
        <v>1978</v>
      </c>
      <c r="C734" t="s">
        <v>29</v>
      </c>
      <c r="D734" t="s">
        <v>37</v>
      </c>
      <c r="E734">
        <v>66373</v>
      </c>
      <c r="F734">
        <v>1</v>
      </c>
      <c r="G734">
        <v>1</v>
      </c>
      <c r="H734" t="s">
        <v>86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 s="1">
        <v>5956</v>
      </c>
      <c r="B735">
        <v>1948</v>
      </c>
      <c r="C735" t="s">
        <v>36</v>
      </c>
      <c r="D735" t="s">
        <v>41</v>
      </c>
      <c r="E735">
        <v>45072</v>
      </c>
      <c r="F735">
        <v>1</v>
      </c>
      <c r="G735">
        <v>2</v>
      </c>
      <c r="H735" t="s">
        <v>325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 s="1">
        <v>10430</v>
      </c>
      <c r="B736">
        <v>1973</v>
      </c>
      <c r="C736" t="s">
        <v>29</v>
      </c>
      <c r="D736" t="s">
        <v>41</v>
      </c>
      <c r="E736">
        <v>89694</v>
      </c>
      <c r="F736">
        <v>1</v>
      </c>
      <c r="G736">
        <v>1</v>
      </c>
      <c r="H736" t="s">
        <v>355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 s="1">
        <v>7875</v>
      </c>
      <c r="B737">
        <v>1949</v>
      </c>
      <c r="C737" t="s">
        <v>29</v>
      </c>
      <c r="D737" t="s">
        <v>37</v>
      </c>
      <c r="E737">
        <v>72025</v>
      </c>
      <c r="F737">
        <v>0</v>
      </c>
      <c r="G737">
        <v>0</v>
      </c>
      <c r="H737" t="s">
        <v>472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 s="1">
        <v>7072</v>
      </c>
      <c r="B738">
        <v>1973</v>
      </c>
      <c r="C738" t="s">
        <v>29</v>
      </c>
      <c r="D738" t="s">
        <v>37</v>
      </c>
      <c r="E738">
        <v>67432</v>
      </c>
      <c r="F738">
        <v>0</v>
      </c>
      <c r="G738">
        <v>1</v>
      </c>
      <c r="H738" t="s">
        <v>482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 s="1">
        <v>6255</v>
      </c>
      <c r="B739">
        <v>1952</v>
      </c>
      <c r="C739" t="s">
        <v>39</v>
      </c>
      <c r="D739" t="s">
        <v>33</v>
      </c>
      <c r="E739">
        <v>70545</v>
      </c>
      <c r="F739">
        <v>0</v>
      </c>
      <c r="G739">
        <v>1</v>
      </c>
      <c r="H739" t="s">
        <v>483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 s="1">
        <v>6516</v>
      </c>
      <c r="B740">
        <v>1989</v>
      </c>
      <c r="C740" t="s">
        <v>47</v>
      </c>
      <c r="D740" t="s">
        <v>37</v>
      </c>
      <c r="E740">
        <v>17487</v>
      </c>
      <c r="F740">
        <v>1</v>
      </c>
      <c r="G740">
        <v>0</v>
      </c>
      <c r="H740" t="s">
        <v>59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 s="1">
        <v>5564</v>
      </c>
      <c r="B741">
        <v>1969</v>
      </c>
      <c r="C741" t="s">
        <v>29</v>
      </c>
      <c r="D741" t="s">
        <v>33</v>
      </c>
      <c r="E741">
        <v>62882</v>
      </c>
      <c r="F741">
        <v>0</v>
      </c>
      <c r="G741">
        <v>1</v>
      </c>
      <c r="H741" t="s">
        <v>484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 s="1">
        <v>5682</v>
      </c>
      <c r="B742">
        <v>1953</v>
      </c>
      <c r="C742" t="s">
        <v>36</v>
      </c>
      <c r="D742" t="s">
        <v>30</v>
      </c>
      <c r="E742">
        <v>64108</v>
      </c>
      <c r="F742">
        <v>0</v>
      </c>
      <c r="G742">
        <v>1</v>
      </c>
      <c r="H742" t="s">
        <v>228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 s="1">
        <v>7458</v>
      </c>
      <c r="B743">
        <v>1956</v>
      </c>
      <c r="C743" t="s">
        <v>39</v>
      </c>
      <c r="D743" t="s">
        <v>33</v>
      </c>
      <c r="E743">
        <v>34941</v>
      </c>
      <c r="F743">
        <v>1</v>
      </c>
      <c r="G743">
        <v>1</v>
      </c>
      <c r="H743" t="s">
        <v>485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 s="1">
        <v>5237</v>
      </c>
      <c r="B744">
        <v>1950</v>
      </c>
      <c r="C744" t="s">
        <v>36</v>
      </c>
      <c r="D744" t="s">
        <v>30</v>
      </c>
      <c r="E744">
        <v>48767</v>
      </c>
      <c r="F744">
        <v>1</v>
      </c>
      <c r="G744">
        <v>2</v>
      </c>
      <c r="H744" t="s">
        <v>81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 s="1">
        <v>7761</v>
      </c>
      <c r="B745">
        <v>1978</v>
      </c>
      <c r="C745" t="s">
        <v>53</v>
      </c>
      <c r="D745" t="s">
        <v>33</v>
      </c>
      <c r="E745">
        <v>38702</v>
      </c>
      <c r="F745">
        <v>1</v>
      </c>
      <c r="G745">
        <v>0</v>
      </c>
      <c r="H745" t="s">
        <v>418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 s="1">
        <v>5278</v>
      </c>
      <c r="B746">
        <v>1964</v>
      </c>
      <c r="C746" t="s">
        <v>29</v>
      </c>
      <c r="D746" t="s">
        <v>37</v>
      </c>
      <c r="E746">
        <v>82224</v>
      </c>
      <c r="F746">
        <v>0</v>
      </c>
      <c r="G746">
        <v>0</v>
      </c>
      <c r="H746" t="s">
        <v>479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 s="1">
        <v>3560</v>
      </c>
      <c r="B747">
        <v>1952</v>
      </c>
      <c r="C747" t="s">
        <v>29</v>
      </c>
      <c r="D747" t="s">
        <v>33</v>
      </c>
      <c r="E747">
        <v>83844</v>
      </c>
      <c r="F747">
        <v>0</v>
      </c>
      <c r="G747">
        <v>0</v>
      </c>
      <c r="H747" t="s">
        <v>486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 s="1">
        <v>7235</v>
      </c>
      <c r="B748">
        <v>1975</v>
      </c>
      <c r="C748" t="s">
        <v>53</v>
      </c>
      <c r="D748" t="s">
        <v>37</v>
      </c>
      <c r="E748">
        <v>17003</v>
      </c>
      <c r="F748">
        <v>1</v>
      </c>
      <c r="G748">
        <v>0</v>
      </c>
      <c r="H748" t="s">
        <v>202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 s="1">
        <v>10548</v>
      </c>
      <c r="B749">
        <v>1995</v>
      </c>
      <c r="C749" t="s">
        <v>29</v>
      </c>
      <c r="D749" t="s">
        <v>30</v>
      </c>
      <c r="E749">
        <v>71163</v>
      </c>
      <c r="F749">
        <v>0</v>
      </c>
      <c r="G749">
        <v>0</v>
      </c>
      <c r="H749" t="s">
        <v>487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 s="1">
        <v>2281</v>
      </c>
      <c r="B750">
        <v>1970</v>
      </c>
      <c r="C750" t="s">
        <v>29</v>
      </c>
      <c r="D750" t="s">
        <v>30</v>
      </c>
      <c r="E750">
        <v>33697</v>
      </c>
      <c r="F750">
        <v>1</v>
      </c>
      <c r="G750">
        <v>0</v>
      </c>
      <c r="H750" t="s">
        <v>488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 s="1">
        <v>4073</v>
      </c>
      <c r="B751">
        <v>1954</v>
      </c>
      <c r="C751" t="s">
        <v>53</v>
      </c>
      <c r="D751" t="s">
        <v>37</v>
      </c>
      <c r="E751">
        <v>63564</v>
      </c>
      <c r="F751">
        <v>0</v>
      </c>
      <c r="G751">
        <v>0</v>
      </c>
      <c r="H751" t="s">
        <v>489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 s="1">
        <v>6974</v>
      </c>
      <c r="B752">
        <v>1972</v>
      </c>
      <c r="C752" t="s">
        <v>36</v>
      </c>
      <c r="D752" t="s">
        <v>33</v>
      </c>
      <c r="E752">
        <v>83443</v>
      </c>
      <c r="F752">
        <v>0</v>
      </c>
      <c r="G752">
        <v>0</v>
      </c>
      <c r="H752" t="s">
        <v>69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 s="1">
        <v>7938</v>
      </c>
      <c r="B753">
        <v>1958</v>
      </c>
      <c r="C753" t="s">
        <v>36</v>
      </c>
      <c r="D753" t="s">
        <v>33</v>
      </c>
      <c r="E753">
        <v>51518</v>
      </c>
      <c r="F753">
        <v>0</v>
      </c>
      <c r="G753">
        <v>1</v>
      </c>
      <c r="H753" t="s">
        <v>490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 s="1">
        <v>7094</v>
      </c>
      <c r="B754">
        <v>1975</v>
      </c>
      <c r="C754" t="s">
        <v>29</v>
      </c>
      <c r="D754" t="s">
        <v>71</v>
      </c>
      <c r="E754">
        <v>58330</v>
      </c>
      <c r="F754">
        <v>0</v>
      </c>
      <c r="G754">
        <v>1</v>
      </c>
      <c r="H754" t="s">
        <v>453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 s="1">
        <v>3667</v>
      </c>
      <c r="B755">
        <v>1969</v>
      </c>
      <c r="C755" t="s">
        <v>29</v>
      </c>
      <c r="D755" t="s">
        <v>37</v>
      </c>
      <c r="E755">
        <v>80952</v>
      </c>
      <c r="F755">
        <v>0</v>
      </c>
      <c r="G755">
        <v>0</v>
      </c>
      <c r="H755" t="s">
        <v>491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 s="1">
        <v>7723</v>
      </c>
      <c r="B756">
        <v>1979</v>
      </c>
      <c r="C756" t="s">
        <v>29</v>
      </c>
      <c r="D756" t="s">
        <v>33</v>
      </c>
      <c r="E756">
        <v>75507</v>
      </c>
      <c r="F756">
        <v>0</v>
      </c>
      <c r="G756">
        <v>0</v>
      </c>
      <c r="H756" t="s">
        <v>492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 s="1">
        <v>3870</v>
      </c>
      <c r="B757">
        <v>1978</v>
      </c>
      <c r="C757" t="s">
        <v>53</v>
      </c>
      <c r="D757" t="s">
        <v>33</v>
      </c>
      <c r="E757">
        <v>63855</v>
      </c>
      <c r="F757">
        <v>0</v>
      </c>
      <c r="G757">
        <v>0</v>
      </c>
      <c r="H757" t="s">
        <v>493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 s="1">
        <v>4012</v>
      </c>
      <c r="B758">
        <v>1972</v>
      </c>
      <c r="C758" t="s">
        <v>36</v>
      </c>
      <c r="D758" t="s">
        <v>33</v>
      </c>
      <c r="E758">
        <v>62220</v>
      </c>
      <c r="F758">
        <v>0</v>
      </c>
      <c r="G758">
        <v>1</v>
      </c>
      <c r="H758" t="s">
        <v>84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 s="1">
        <v>5909</v>
      </c>
      <c r="B759">
        <v>1964</v>
      </c>
      <c r="C759" t="s">
        <v>29</v>
      </c>
      <c r="D759" t="s">
        <v>37</v>
      </c>
      <c r="E759">
        <v>58512</v>
      </c>
      <c r="F759">
        <v>0</v>
      </c>
      <c r="G759">
        <v>1</v>
      </c>
      <c r="H759" t="s">
        <v>198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 s="1">
        <v>10470</v>
      </c>
      <c r="B760">
        <v>1979</v>
      </c>
      <c r="C760" t="s">
        <v>39</v>
      </c>
      <c r="D760" t="s">
        <v>37</v>
      </c>
      <c r="E760">
        <v>40662</v>
      </c>
      <c r="F760">
        <v>1</v>
      </c>
      <c r="G760">
        <v>0</v>
      </c>
      <c r="H760" t="s">
        <v>494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 s="1">
        <v>6488</v>
      </c>
      <c r="B761">
        <v>1959</v>
      </c>
      <c r="C761" t="s">
        <v>36</v>
      </c>
      <c r="D761" t="s">
        <v>37</v>
      </c>
      <c r="E761">
        <v>38829</v>
      </c>
      <c r="F761">
        <v>0</v>
      </c>
      <c r="G761">
        <v>1</v>
      </c>
      <c r="H761" t="s">
        <v>257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 s="1">
        <v>10270</v>
      </c>
      <c r="B762">
        <v>1981</v>
      </c>
      <c r="C762" t="s">
        <v>53</v>
      </c>
      <c r="D762" t="s">
        <v>37</v>
      </c>
      <c r="E762">
        <v>35523</v>
      </c>
      <c r="F762">
        <v>1</v>
      </c>
      <c r="G762">
        <v>0</v>
      </c>
      <c r="H762" t="s">
        <v>490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 s="1">
        <v>6887</v>
      </c>
      <c r="B763">
        <v>1967</v>
      </c>
      <c r="C763" t="s">
        <v>29</v>
      </c>
      <c r="D763" t="s">
        <v>30</v>
      </c>
      <c r="E763">
        <v>79146</v>
      </c>
      <c r="F763">
        <v>1</v>
      </c>
      <c r="G763">
        <v>1</v>
      </c>
      <c r="H763" t="s">
        <v>164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 s="1">
        <v>6406</v>
      </c>
      <c r="B764">
        <v>1988</v>
      </c>
      <c r="C764" t="s">
        <v>39</v>
      </c>
      <c r="D764" t="s">
        <v>37</v>
      </c>
      <c r="E764">
        <v>78285</v>
      </c>
      <c r="F764">
        <v>0</v>
      </c>
      <c r="G764">
        <v>0</v>
      </c>
      <c r="H764" t="s">
        <v>233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 s="1">
        <v>7573</v>
      </c>
      <c r="B765">
        <v>1978</v>
      </c>
      <c r="C765" t="s">
        <v>36</v>
      </c>
      <c r="D765" t="s">
        <v>30</v>
      </c>
      <c r="E765">
        <v>31626</v>
      </c>
      <c r="F765">
        <v>1</v>
      </c>
      <c r="G765">
        <v>0</v>
      </c>
      <c r="H765" t="s">
        <v>495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 s="1">
        <v>4508</v>
      </c>
      <c r="B766">
        <v>1952</v>
      </c>
      <c r="C766" t="s">
        <v>29</v>
      </c>
      <c r="D766" t="s">
        <v>30</v>
      </c>
      <c r="E766">
        <v>75127</v>
      </c>
      <c r="F766">
        <v>0</v>
      </c>
      <c r="G766">
        <v>0</v>
      </c>
      <c r="H766" t="s">
        <v>65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 s="1">
        <v>221</v>
      </c>
      <c r="B767">
        <v>1955</v>
      </c>
      <c r="C767" t="s">
        <v>29</v>
      </c>
      <c r="D767" t="s">
        <v>37</v>
      </c>
      <c r="E767">
        <v>48726</v>
      </c>
      <c r="F767">
        <v>0</v>
      </c>
      <c r="G767">
        <v>1</v>
      </c>
      <c r="H767" t="s">
        <v>277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 s="1">
        <v>5331</v>
      </c>
      <c r="B768">
        <v>1977</v>
      </c>
      <c r="C768" t="s">
        <v>29</v>
      </c>
      <c r="D768" t="s">
        <v>37</v>
      </c>
      <c r="E768">
        <v>74985</v>
      </c>
      <c r="F768">
        <v>0</v>
      </c>
      <c r="G768">
        <v>0</v>
      </c>
      <c r="H768" t="s">
        <v>102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 s="1">
        <v>1911</v>
      </c>
      <c r="B769">
        <v>1987</v>
      </c>
      <c r="C769" t="s">
        <v>29</v>
      </c>
      <c r="D769" t="s">
        <v>33</v>
      </c>
      <c r="E769">
        <v>67430</v>
      </c>
      <c r="F769">
        <v>0</v>
      </c>
      <c r="G769">
        <v>0</v>
      </c>
      <c r="H769" t="s">
        <v>496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 s="1">
        <v>20</v>
      </c>
      <c r="B770">
        <v>1965</v>
      </c>
      <c r="C770" t="s">
        <v>53</v>
      </c>
      <c r="D770" t="s">
        <v>37</v>
      </c>
      <c r="E770">
        <v>46891</v>
      </c>
      <c r="F770">
        <v>0</v>
      </c>
      <c r="G770">
        <v>1</v>
      </c>
      <c r="H770" t="s">
        <v>497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 s="1">
        <v>8786</v>
      </c>
      <c r="B771">
        <v>1956</v>
      </c>
      <c r="C771" t="s">
        <v>39</v>
      </c>
      <c r="D771" t="s">
        <v>37</v>
      </c>
      <c r="E771">
        <v>62058</v>
      </c>
      <c r="F771">
        <v>0</v>
      </c>
      <c r="G771">
        <v>1</v>
      </c>
      <c r="H771" t="s">
        <v>498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 s="1">
        <v>10582</v>
      </c>
      <c r="B772">
        <v>1979</v>
      </c>
      <c r="C772" t="s">
        <v>29</v>
      </c>
      <c r="D772" t="s">
        <v>37</v>
      </c>
      <c r="E772">
        <v>72063</v>
      </c>
      <c r="F772">
        <v>0</v>
      </c>
      <c r="G772">
        <v>1</v>
      </c>
      <c r="H772" t="s">
        <v>113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 s="1">
        <v>1915</v>
      </c>
      <c r="B773">
        <v>1951</v>
      </c>
      <c r="C773" t="s">
        <v>36</v>
      </c>
      <c r="D773" t="s">
        <v>37</v>
      </c>
      <c r="E773">
        <v>78939</v>
      </c>
      <c r="F773">
        <v>0</v>
      </c>
      <c r="G773">
        <v>0</v>
      </c>
      <c r="H773" t="s">
        <v>499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 s="1">
        <v>8897</v>
      </c>
      <c r="B774">
        <v>1965</v>
      </c>
      <c r="C774" t="s">
        <v>29</v>
      </c>
      <c r="D774" t="s">
        <v>30</v>
      </c>
      <c r="E774">
        <v>42720</v>
      </c>
      <c r="F774">
        <v>1</v>
      </c>
      <c r="G774">
        <v>1</v>
      </c>
      <c r="H774" t="s">
        <v>401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 s="1">
        <v>2371</v>
      </c>
      <c r="B775">
        <v>1972</v>
      </c>
      <c r="C775" t="s">
        <v>29</v>
      </c>
      <c r="D775" t="s">
        <v>37</v>
      </c>
      <c r="E775">
        <v>33622</v>
      </c>
      <c r="F775">
        <v>1</v>
      </c>
      <c r="G775">
        <v>1</v>
      </c>
      <c r="H775" t="s">
        <v>344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 s="1">
        <v>4303</v>
      </c>
      <c r="B776">
        <v>1957</v>
      </c>
      <c r="C776" t="s">
        <v>36</v>
      </c>
      <c r="D776" t="s">
        <v>33</v>
      </c>
      <c r="E776">
        <v>6835</v>
      </c>
      <c r="F776">
        <v>0</v>
      </c>
      <c r="G776">
        <v>1</v>
      </c>
      <c r="H776" t="s">
        <v>500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 s="1">
        <v>6825</v>
      </c>
      <c r="B777">
        <v>1953</v>
      </c>
      <c r="C777" t="s">
        <v>29</v>
      </c>
      <c r="D777" t="s">
        <v>33</v>
      </c>
      <c r="E777">
        <v>41452</v>
      </c>
      <c r="F777">
        <v>1</v>
      </c>
      <c r="G777">
        <v>1</v>
      </c>
      <c r="H777" t="s">
        <v>485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 s="1">
        <v>1072</v>
      </c>
      <c r="B778">
        <v>1965</v>
      </c>
      <c r="C778" t="s">
        <v>36</v>
      </c>
      <c r="D778" t="s">
        <v>30</v>
      </c>
      <c r="E778">
        <v>40760</v>
      </c>
      <c r="F778">
        <v>0</v>
      </c>
      <c r="G778">
        <v>1</v>
      </c>
      <c r="H778" t="s">
        <v>501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 s="1">
        <v>4964</v>
      </c>
      <c r="B779">
        <v>1958</v>
      </c>
      <c r="C779" t="s">
        <v>36</v>
      </c>
      <c r="D779" t="s">
        <v>33</v>
      </c>
      <c r="E779">
        <v>74250</v>
      </c>
      <c r="F779">
        <v>0</v>
      </c>
      <c r="G779">
        <v>0</v>
      </c>
      <c r="H779" t="s">
        <v>379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 s="1">
        <v>2461</v>
      </c>
      <c r="B780">
        <v>1955</v>
      </c>
      <c r="C780" t="s">
        <v>39</v>
      </c>
      <c r="D780" t="s">
        <v>30</v>
      </c>
      <c r="E780">
        <v>51124</v>
      </c>
      <c r="F780">
        <v>1</v>
      </c>
      <c r="G780">
        <v>1</v>
      </c>
      <c r="H780" t="s">
        <v>502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 s="1">
        <v>10736</v>
      </c>
      <c r="B781">
        <v>1971</v>
      </c>
      <c r="C781" t="s">
        <v>29</v>
      </c>
      <c r="D781" t="s">
        <v>30</v>
      </c>
      <c r="E781">
        <v>72258</v>
      </c>
      <c r="F781">
        <v>0</v>
      </c>
      <c r="G781">
        <v>1</v>
      </c>
      <c r="H781" t="s">
        <v>169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 s="1">
        <v>3194</v>
      </c>
      <c r="B782">
        <v>1974</v>
      </c>
      <c r="C782" t="s">
        <v>36</v>
      </c>
      <c r="D782" t="s">
        <v>30</v>
      </c>
      <c r="E782">
        <v>71466</v>
      </c>
      <c r="F782">
        <v>0</v>
      </c>
      <c r="G782">
        <v>0</v>
      </c>
      <c r="H782" t="s">
        <v>345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 s="1">
        <v>10839</v>
      </c>
      <c r="B783">
        <v>1976</v>
      </c>
      <c r="C783" t="s">
        <v>29</v>
      </c>
      <c r="D783" t="s">
        <v>33</v>
      </c>
      <c r="E783">
        <v>36283</v>
      </c>
      <c r="F783">
        <v>1</v>
      </c>
      <c r="G783">
        <v>1</v>
      </c>
      <c r="H783" t="s">
        <v>218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 s="1">
        <v>49</v>
      </c>
      <c r="B784">
        <v>1970</v>
      </c>
      <c r="C784" t="s">
        <v>29</v>
      </c>
      <c r="D784" t="s">
        <v>30</v>
      </c>
      <c r="E784">
        <v>20587</v>
      </c>
      <c r="F784">
        <v>1</v>
      </c>
      <c r="G784">
        <v>0</v>
      </c>
      <c r="H784" t="s">
        <v>98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 s="1">
        <v>4290</v>
      </c>
      <c r="B785">
        <v>1972</v>
      </c>
      <c r="C785" t="s">
        <v>29</v>
      </c>
      <c r="D785" t="s">
        <v>37</v>
      </c>
      <c r="E785">
        <v>30467</v>
      </c>
      <c r="F785">
        <v>1</v>
      </c>
      <c r="G785">
        <v>0</v>
      </c>
      <c r="H785" t="s">
        <v>99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 s="1">
        <v>10219</v>
      </c>
      <c r="B786">
        <v>1972</v>
      </c>
      <c r="C786" t="s">
        <v>29</v>
      </c>
      <c r="D786" t="s">
        <v>33</v>
      </c>
      <c r="E786">
        <v>31590</v>
      </c>
      <c r="F786">
        <v>1</v>
      </c>
      <c r="G786">
        <v>0</v>
      </c>
      <c r="H786" t="s">
        <v>503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 s="1">
        <v>4211</v>
      </c>
      <c r="B787">
        <v>1986</v>
      </c>
      <c r="C787" t="s">
        <v>47</v>
      </c>
      <c r="D787" t="s">
        <v>37</v>
      </c>
      <c r="E787">
        <v>20425</v>
      </c>
      <c r="F787">
        <v>1</v>
      </c>
      <c r="G787">
        <v>0</v>
      </c>
      <c r="H787" t="s">
        <v>67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 s="1">
        <v>1135</v>
      </c>
      <c r="B788">
        <v>1960</v>
      </c>
      <c r="C788" t="s">
        <v>39</v>
      </c>
      <c r="D788" t="s">
        <v>33</v>
      </c>
      <c r="E788">
        <v>17144</v>
      </c>
      <c r="F788">
        <v>1</v>
      </c>
      <c r="G788">
        <v>1</v>
      </c>
      <c r="H788" t="s">
        <v>402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 s="1">
        <v>6299</v>
      </c>
      <c r="B789">
        <v>1968</v>
      </c>
      <c r="C789" t="s">
        <v>36</v>
      </c>
      <c r="D789" t="s">
        <v>41</v>
      </c>
      <c r="E789">
        <v>42564</v>
      </c>
      <c r="F789">
        <v>0</v>
      </c>
      <c r="G789">
        <v>1</v>
      </c>
      <c r="H789" t="s">
        <v>60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 s="1">
        <v>10846</v>
      </c>
      <c r="B790">
        <v>1978</v>
      </c>
      <c r="C790" t="s">
        <v>39</v>
      </c>
      <c r="D790" t="s">
        <v>37</v>
      </c>
      <c r="E790">
        <v>43783</v>
      </c>
      <c r="F790">
        <v>1</v>
      </c>
      <c r="G790">
        <v>0</v>
      </c>
      <c r="H790" t="s">
        <v>504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 s="1">
        <v>347</v>
      </c>
      <c r="B791">
        <v>1976</v>
      </c>
      <c r="C791" t="s">
        <v>29</v>
      </c>
      <c r="D791" t="s">
        <v>41</v>
      </c>
      <c r="E791">
        <v>40780</v>
      </c>
      <c r="F791">
        <v>0</v>
      </c>
      <c r="G791">
        <v>1</v>
      </c>
      <c r="H791" t="s">
        <v>220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 s="1">
        <v>6543</v>
      </c>
      <c r="B792">
        <v>1945</v>
      </c>
      <c r="C792" t="s">
        <v>39</v>
      </c>
      <c r="D792" t="s">
        <v>33</v>
      </c>
      <c r="E792">
        <v>62847</v>
      </c>
      <c r="F792">
        <v>0</v>
      </c>
      <c r="G792">
        <v>0</v>
      </c>
      <c r="H792" t="s">
        <v>505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 s="1">
        <v>10446</v>
      </c>
      <c r="B793">
        <v>1957</v>
      </c>
      <c r="C793" t="s">
        <v>36</v>
      </c>
      <c r="D793" t="s">
        <v>37</v>
      </c>
      <c r="E793">
        <v>82017</v>
      </c>
      <c r="F793">
        <v>0</v>
      </c>
      <c r="G793">
        <v>0</v>
      </c>
      <c r="H793" t="s">
        <v>386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 s="1">
        <v>3479</v>
      </c>
      <c r="B794">
        <v>1950</v>
      </c>
      <c r="C794" t="s">
        <v>29</v>
      </c>
      <c r="D794" t="s">
        <v>30</v>
      </c>
      <c r="E794">
        <v>16813</v>
      </c>
      <c r="F794">
        <v>0</v>
      </c>
      <c r="G794">
        <v>0</v>
      </c>
      <c r="H794" t="s">
        <v>388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 s="1">
        <v>11075</v>
      </c>
      <c r="B795">
        <v>1978</v>
      </c>
      <c r="C795" t="s">
        <v>29</v>
      </c>
      <c r="D795" t="s">
        <v>37</v>
      </c>
      <c r="E795">
        <v>51267</v>
      </c>
      <c r="F795">
        <v>1</v>
      </c>
      <c r="G795">
        <v>1</v>
      </c>
      <c r="H795" t="s">
        <v>506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 s="1">
        <v>4442</v>
      </c>
      <c r="B796">
        <v>1961</v>
      </c>
      <c r="C796" t="s">
        <v>29</v>
      </c>
      <c r="D796" t="s">
        <v>30</v>
      </c>
      <c r="E796">
        <v>46524</v>
      </c>
      <c r="F796">
        <v>0</v>
      </c>
      <c r="G796">
        <v>1</v>
      </c>
      <c r="H796" t="s">
        <v>105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 s="1">
        <v>199</v>
      </c>
      <c r="B797">
        <v>1962</v>
      </c>
      <c r="C797" t="s">
        <v>39</v>
      </c>
      <c r="D797" t="s">
        <v>30</v>
      </c>
      <c r="E797">
        <v>45183</v>
      </c>
      <c r="F797">
        <v>0</v>
      </c>
      <c r="G797">
        <v>0</v>
      </c>
      <c r="H797" t="s">
        <v>440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 s="1">
        <v>6722</v>
      </c>
      <c r="B798">
        <v>1954</v>
      </c>
      <c r="C798" t="s">
        <v>36</v>
      </c>
      <c r="D798" t="s">
        <v>37</v>
      </c>
      <c r="E798">
        <v>70421</v>
      </c>
      <c r="F798">
        <v>0</v>
      </c>
      <c r="G798">
        <v>1</v>
      </c>
      <c r="H798" t="s">
        <v>78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 s="1">
        <v>796</v>
      </c>
      <c r="B799">
        <v>1965</v>
      </c>
      <c r="C799" t="s">
        <v>53</v>
      </c>
      <c r="D799" t="s">
        <v>41</v>
      </c>
      <c r="E799">
        <v>60161</v>
      </c>
      <c r="F799">
        <v>0</v>
      </c>
      <c r="G799">
        <v>1</v>
      </c>
      <c r="H799" t="s">
        <v>374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 s="1">
        <v>3749</v>
      </c>
      <c r="B800">
        <v>1973</v>
      </c>
      <c r="C800" t="s">
        <v>29</v>
      </c>
      <c r="D800" t="s">
        <v>33</v>
      </c>
      <c r="E800">
        <v>73926</v>
      </c>
      <c r="F800">
        <v>0</v>
      </c>
      <c r="G800">
        <v>0</v>
      </c>
      <c r="H800" t="s">
        <v>507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 s="1">
        <v>8523</v>
      </c>
      <c r="B801">
        <v>1968</v>
      </c>
      <c r="C801" t="s">
        <v>29</v>
      </c>
      <c r="D801" t="s">
        <v>37</v>
      </c>
      <c r="E801">
        <v>19329</v>
      </c>
      <c r="F801">
        <v>1</v>
      </c>
      <c r="G801">
        <v>0</v>
      </c>
      <c r="H801" t="s">
        <v>508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 s="1">
        <v>310</v>
      </c>
      <c r="B802">
        <v>1970</v>
      </c>
      <c r="C802" t="s">
        <v>39</v>
      </c>
      <c r="D802" t="s">
        <v>37</v>
      </c>
      <c r="E802">
        <v>61872</v>
      </c>
      <c r="F802">
        <v>0</v>
      </c>
      <c r="G802">
        <v>1</v>
      </c>
      <c r="H802" t="s">
        <v>448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 s="1">
        <v>8629</v>
      </c>
      <c r="B803">
        <v>1956</v>
      </c>
      <c r="C803" t="s">
        <v>29</v>
      </c>
      <c r="D803" t="s">
        <v>71</v>
      </c>
      <c r="E803">
        <v>46984</v>
      </c>
      <c r="F803">
        <v>1</v>
      </c>
      <c r="G803">
        <v>1</v>
      </c>
      <c r="H803" t="s">
        <v>221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 s="1">
        <v>236</v>
      </c>
      <c r="B804">
        <v>1951</v>
      </c>
      <c r="C804" t="s">
        <v>29</v>
      </c>
      <c r="D804" t="s">
        <v>37</v>
      </c>
      <c r="E804">
        <v>34838</v>
      </c>
      <c r="F804">
        <v>1</v>
      </c>
      <c r="G804">
        <v>1</v>
      </c>
      <c r="H804" t="s">
        <v>509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 s="1">
        <v>9930</v>
      </c>
      <c r="B805">
        <v>1944</v>
      </c>
      <c r="C805" t="s">
        <v>36</v>
      </c>
      <c r="D805" t="s">
        <v>30</v>
      </c>
      <c r="E805">
        <v>82716</v>
      </c>
      <c r="F805">
        <v>0</v>
      </c>
      <c r="G805">
        <v>0</v>
      </c>
      <c r="H805" t="s">
        <v>76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 s="1">
        <v>3483</v>
      </c>
      <c r="B806">
        <v>1958</v>
      </c>
      <c r="C806" t="s">
        <v>29</v>
      </c>
      <c r="D806" t="s">
        <v>37</v>
      </c>
      <c r="E806">
        <v>48192</v>
      </c>
      <c r="F806">
        <v>0</v>
      </c>
      <c r="G806">
        <v>0</v>
      </c>
      <c r="H806" t="s">
        <v>510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 s="1">
        <v>4599</v>
      </c>
      <c r="B807">
        <v>1976</v>
      </c>
      <c r="C807" t="s">
        <v>39</v>
      </c>
      <c r="D807" t="s">
        <v>37</v>
      </c>
      <c r="E807">
        <v>49681</v>
      </c>
      <c r="F807">
        <v>0</v>
      </c>
      <c r="G807">
        <v>2</v>
      </c>
      <c r="H807" t="s">
        <v>511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 s="1">
        <v>7326</v>
      </c>
      <c r="B808">
        <v>1971</v>
      </c>
      <c r="C808" t="s">
        <v>39</v>
      </c>
      <c r="D808" t="s">
        <v>37</v>
      </c>
      <c r="E808">
        <v>56850</v>
      </c>
      <c r="F808">
        <v>0</v>
      </c>
      <c r="G808">
        <v>1</v>
      </c>
      <c r="H808" t="s">
        <v>121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 s="1">
        <v>7352</v>
      </c>
      <c r="B809">
        <v>1957</v>
      </c>
      <c r="C809" t="s">
        <v>29</v>
      </c>
      <c r="D809" t="s">
        <v>37</v>
      </c>
      <c r="E809">
        <v>55267</v>
      </c>
      <c r="F809">
        <v>0</v>
      </c>
      <c r="G809">
        <v>1</v>
      </c>
      <c r="H809" t="s">
        <v>452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 s="1">
        <v>2350</v>
      </c>
      <c r="B810">
        <v>1972</v>
      </c>
      <c r="C810" t="s">
        <v>29</v>
      </c>
      <c r="D810" t="s">
        <v>37</v>
      </c>
      <c r="E810">
        <v>59666</v>
      </c>
      <c r="F810">
        <v>1</v>
      </c>
      <c r="G810">
        <v>1</v>
      </c>
      <c r="H810" t="s">
        <v>512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 s="1">
        <v>9145</v>
      </c>
      <c r="B811">
        <v>1972</v>
      </c>
      <c r="C811" t="s">
        <v>29</v>
      </c>
      <c r="D811" t="s">
        <v>30</v>
      </c>
      <c r="E811">
        <v>72504</v>
      </c>
      <c r="F811">
        <v>0</v>
      </c>
      <c r="G811">
        <v>1</v>
      </c>
      <c r="H811" t="s">
        <v>510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 s="1">
        <v>2964</v>
      </c>
      <c r="B812">
        <v>1981</v>
      </c>
      <c r="C812" t="s">
        <v>29</v>
      </c>
      <c r="D812" t="s">
        <v>37</v>
      </c>
      <c r="E812">
        <v>26872</v>
      </c>
      <c r="F812">
        <v>0</v>
      </c>
      <c r="G812">
        <v>0</v>
      </c>
      <c r="H812" t="s">
        <v>325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 s="1">
        <v>5585</v>
      </c>
      <c r="B813">
        <v>1972</v>
      </c>
      <c r="C813" t="s">
        <v>29</v>
      </c>
      <c r="D813" t="s">
        <v>30</v>
      </c>
      <c r="E813">
        <v>21359</v>
      </c>
      <c r="F813">
        <v>1</v>
      </c>
      <c r="G813">
        <v>0</v>
      </c>
      <c r="H813" t="s">
        <v>129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 s="1">
        <v>9687</v>
      </c>
      <c r="B814">
        <v>1975</v>
      </c>
      <c r="C814" t="s">
        <v>29</v>
      </c>
      <c r="D814" t="s">
        <v>30</v>
      </c>
      <c r="E814">
        <v>73170</v>
      </c>
      <c r="F814">
        <v>0</v>
      </c>
      <c r="G814">
        <v>0</v>
      </c>
      <c r="H814" t="s">
        <v>513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 s="1">
        <v>3732</v>
      </c>
      <c r="B815">
        <v>1955</v>
      </c>
      <c r="C815" t="s">
        <v>39</v>
      </c>
      <c r="D815" t="s">
        <v>37</v>
      </c>
      <c r="E815">
        <v>52750</v>
      </c>
      <c r="F815">
        <v>0</v>
      </c>
      <c r="G815">
        <v>1</v>
      </c>
      <c r="H815" t="s">
        <v>514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 s="1">
        <v>6303</v>
      </c>
      <c r="B816">
        <v>1986</v>
      </c>
      <c r="C816" t="s">
        <v>36</v>
      </c>
      <c r="D816" t="s">
        <v>33</v>
      </c>
      <c r="E816">
        <v>91820</v>
      </c>
      <c r="F816">
        <v>0</v>
      </c>
      <c r="G816">
        <v>0</v>
      </c>
      <c r="H816" t="s">
        <v>120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 s="1">
        <v>11176</v>
      </c>
      <c r="B817">
        <v>1970</v>
      </c>
      <c r="C817" t="s">
        <v>36</v>
      </c>
      <c r="D817" t="s">
        <v>33</v>
      </c>
      <c r="E817">
        <v>65968</v>
      </c>
      <c r="F817">
        <v>0</v>
      </c>
      <c r="G817">
        <v>1</v>
      </c>
      <c r="H817" t="s">
        <v>83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 s="1">
        <v>2986</v>
      </c>
      <c r="B818">
        <v>1976</v>
      </c>
      <c r="C818" t="s">
        <v>29</v>
      </c>
      <c r="D818" t="s">
        <v>37</v>
      </c>
      <c r="E818">
        <v>30772</v>
      </c>
      <c r="F818">
        <v>1</v>
      </c>
      <c r="G818">
        <v>1</v>
      </c>
      <c r="H818" t="s">
        <v>471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 s="1">
        <v>7462</v>
      </c>
      <c r="B819">
        <v>1954</v>
      </c>
      <c r="C819" t="s">
        <v>29</v>
      </c>
      <c r="D819" t="s">
        <v>30</v>
      </c>
      <c r="E819">
        <v>22507</v>
      </c>
      <c r="F819">
        <v>0</v>
      </c>
      <c r="G819">
        <v>0</v>
      </c>
      <c r="H819" t="s">
        <v>49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 s="1">
        <v>3900</v>
      </c>
      <c r="B820">
        <v>1972</v>
      </c>
      <c r="C820" t="s">
        <v>29</v>
      </c>
      <c r="D820" t="s">
        <v>37</v>
      </c>
      <c r="E820">
        <v>65685</v>
      </c>
      <c r="F820">
        <v>0</v>
      </c>
      <c r="G820">
        <v>1</v>
      </c>
      <c r="H820" t="s">
        <v>409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 s="1">
        <v>7034</v>
      </c>
      <c r="B821">
        <v>1978</v>
      </c>
      <c r="C821" t="s">
        <v>53</v>
      </c>
      <c r="D821" t="s">
        <v>37</v>
      </c>
      <c r="E821">
        <v>25804</v>
      </c>
      <c r="F821">
        <v>1</v>
      </c>
      <c r="G821">
        <v>0</v>
      </c>
      <c r="H821" t="s">
        <v>497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 s="1">
        <v>9493</v>
      </c>
      <c r="B822">
        <v>1980</v>
      </c>
      <c r="C822" t="s">
        <v>36</v>
      </c>
      <c r="D822" t="s">
        <v>30</v>
      </c>
      <c r="E822">
        <v>76412</v>
      </c>
      <c r="F822">
        <v>0</v>
      </c>
      <c r="G822">
        <v>0</v>
      </c>
      <c r="H822" t="s">
        <v>515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 s="1">
        <v>1143</v>
      </c>
      <c r="B823">
        <v>1972</v>
      </c>
      <c r="C823" t="s">
        <v>29</v>
      </c>
      <c r="D823" t="s">
        <v>37</v>
      </c>
      <c r="E823">
        <v>22063</v>
      </c>
      <c r="F823">
        <v>1</v>
      </c>
      <c r="G823">
        <v>0</v>
      </c>
      <c r="H823" t="s">
        <v>403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 s="1">
        <v>1</v>
      </c>
      <c r="B824">
        <v>1961</v>
      </c>
      <c r="C824" t="s">
        <v>29</v>
      </c>
      <c r="D824" t="s">
        <v>30</v>
      </c>
      <c r="E824">
        <v>57091</v>
      </c>
      <c r="F824">
        <v>0</v>
      </c>
      <c r="G824">
        <v>0</v>
      </c>
      <c r="H824" t="s">
        <v>189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 s="1">
        <v>3855</v>
      </c>
      <c r="B825">
        <v>1963</v>
      </c>
      <c r="C825" t="s">
        <v>29</v>
      </c>
      <c r="D825" t="s">
        <v>37</v>
      </c>
      <c r="E825">
        <v>22419</v>
      </c>
      <c r="F825">
        <v>0</v>
      </c>
      <c r="G825">
        <v>0</v>
      </c>
      <c r="H825" t="s">
        <v>328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 s="1">
        <v>5536</v>
      </c>
      <c r="B826">
        <v>1959</v>
      </c>
      <c r="C826" t="s">
        <v>29</v>
      </c>
      <c r="D826" t="s">
        <v>33</v>
      </c>
      <c r="E826">
        <v>87771</v>
      </c>
      <c r="F826">
        <v>0</v>
      </c>
      <c r="G826">
        <v>1</v>
      </c>
      <c r="H826" t="s">
        <v>247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 s="1">
        <v>5989</v>
      </c>
      <c r="B827">
        <v>1959</v>
      </c>
      <c r="C827" t="s">
        <v>53</v>
      </c>
      <c r="D827" t="s">
        <v>41</v>
      </c>
      <c r="E827">
        <v>78353</v>
      </c>
      <c r="F827">
        <v>0</v>
      </c>
      <c r="G827">
        <v>1</v>
      </c>
      <c r="H827" t="s">
        <v>293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 s="1">
        <v>9499</v>
      </c>
      <c r="B828">
        <v>1954</v>
      </c>
      <c r="C828" t="s">
        <v>29</v>
      </c>
      <c r="D828" t="s">
        <v>37</v>
      </c>
      <c r="E828">
        <v>93404</v>
      </c>
      <c r="F828">
        <v>1</v>
      </c>
      <c r="G828">
        <v>2</v>
      </c>
      <c r="H828" t="s">
        <v>446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 s="1">
        <v>6768</v>
      </c>
      <c r="B829">
        <v>1962</v>
      </c>
      <c r="C829" t="s">
        <v>29</v>
      </c>
      <c r="D829" t="s">
        <v>41</v>
      </c>
      <c r="E829">
        <v>37859</v>
      </c>
      <c r="F829">
        <v>1</v>
      </c>
      <c r="G829">
        <v>2</v>
      </c>
      <c r="H829" t="s">
        <v>271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 s="1">
        <v>2150</v>
      </c>
      <c r="B830">
        <v>1958</v>
      </c>
      <c r="C830" t="s">
        <v>36</v>
      </c>
      <c r="D830" t="s">
        <v>71</v>
      </c>
      <c r="E830">
        <v>80995</v>
      </c>
      <c r="F830">
        <v>0</v>
      </c>
      <c r="G830">
        <v>1</v>
      </c>
      <c r="H830" t="s">
        <v>66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 s="1">
        <v>6646</v>
      </c>
      <c r="B831">
        <v>1984</v>
      </c>
      <c r="C831" t="s">
        <v>29</v>
      </c>
      <c r="D831" t="s">
        <v>33</v>
      </c>
      <c r="E831">
        <v>16529</v>
      </c>
      <c r="F831">
        <v>1</v>
      </c>
      <c r="G831">
        <v>0</v>
      </c>
      <c r="H831" t="s">
        <v>176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 s="1">
        <v>4887</v>
      </c>
      <c r="B832">
        <v>1976</v>
      </c>
      <c r="C832" t="s">
        <v>36</v>
      </c>
      <c r="D832" t="s">
        <v>41</v>
      </c>
      <c r="E832">
        <v>55412</v>
      </c>
      <c r="F832">
        <v>1</v>
      </c>
      <c r="G832">
        <v>1</v>
      </c>
      <c r="H832" t="s">
        <v>64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 s="1">
        <v>8560</v>
      </c>
      <c r="B833">
        <v>1992</v>
      </c>
      <c r="C833" t="s">
        <v>29</v>
      </c>
      <c r="D833" t="s">
        <v>30</v>
      </c>
      <c r="E833">
        <v>48789</v>
      </c>
      <c r="F833">
        <v>0</v>
      </c>
      <c r="G833">
        <v>0</v>
      </c>
      <c r="H833" t="s">
        <v>208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 s="1">
        <v>3321</v>
      </c>
      <c r="B834">
        <v>1967</v>
      </c>
      <c r="C834" t="s">
        <v>36</v>
      </c>
      <c r="D834" t="s">
        <v>33</v>
      </c>
      <c r="E834">
        <v>56575</v>
      </c>
      <c r="F834">
        <v>0</v>
      </c>
      <c r="G834">
        <v>2</v>
      </c>
      <c r="H834" t="s">
        <v>515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 s="1">
        <v>11003</v>
      </c>
      <c r="B835">
        <v>1980</v>
      </c>
      <c r="C835" t="s">
        <v>53</v>
      </c>
      <c r="D835" t="s">
        <v>33</v>
      </c>
      <c r="E835">
        <v>25130</v>
      </c>
      <c r="F835">
        <v>1</v>
      </c>
      <c r="G835">
        <v>0</v>
      </c>
      <c r="H835" t="s">
        <v>77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 s="1">
        <v>10402</v>
      </c>
      <c r="B836">
        <v>1967</v>
      </c>
      <c r="C836" t="s">
        <v>29</v>
      </c>
      <c r="D836" t="s">
        <v>37</v>
      </c>
      <c r="E836">
        <v>35441</v>
      </c>
      <c r="F836">
        <v>1</v>
      </c>
      <c r="G836">
        <v>1</v>
      </c>
      <c r="H836" t="s">
        <v>516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 s="1">
        <v>9904</v>
      </c>
      <c r="B837">
        <v>1956</v>
      </c>
      <c r="C837" t="s">
        <v>29</v>
      </c>
      <c r="D837" t="s">
        <v>37</v>
      </c>
      <c r="E837">
        <v>71391</v>
      </c>
      <c r="F837">
        <v>0</v>
      </c>
      <c r="G837">
        <v>1</v>
      </c>
      <c r="H837" t="s">
        <v>482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 s="1">
        <v>6141</v>
      </c>
      <c r="B838">
        <v>1972</v>
      </c>
      <c r="C838" t="s">
        <v>39</v>
      </c>
      <c r="D838" t="s">
        <v>30</v>
      </c>
      <c r="E838">
        <v>49494</v>
      </c>
      <c r="F838">
        <v>1</v>
      </c>
      <c r="G838">
        <v>0</v>
      </c>
      <c r="H838" t="s">
        <v>346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 s="1">
        <v>5687</v>
      </c>
      <c r="B839">
        <v>1980</v>
      </c>
      <c r="C839" t="s">
        <v>29</v>
      </c>
      <c r="D839" t="s">
        <v>41</v>
      </c>
      <c r="E839">
        <v>81702</v>
      </c>
      <c r="F839">
        <v>0</v>
      </c>
      <c r="G839">
        <v>0</v>
      </c>
      <c r="H839" t="s">
        <v>424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 s="1">
        <v>10856</v>
      </c>
      <c r="B840">
        <v>1980</v>
      </c>
      <c r="C840" t="s">
        <v>53</v>
      </c>
      <c r="D840" t="s">
        <v>30</v>
      </c>
      <c r="E840">
        <v>45889</v>
      </c>
      <c r="F840">
        <v>0</v>
      </c>
      <c r="G840">
        <v>1</v>
      </c>
      <c r="H840" t="s">
        <v>289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 s="1">
        <v>5121</v>
      </c>
      <c r="B841">
        <v>1977</v>
      </c>
      <c r="C841" t="s">
        <v>29</v>
      </c>
      <c r="D841" t="s">
        <v>30</v>
      </c>
      <c r="E841">
        <v>56628</v>
      </c>
      <c r="F841">
        <v>0</v>
      </c>
      <c r="G841">
        <v>1</v>
      </c>
      <c r="H841" t="s">
        <v>517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 s="1">
        <v>4186</v>
      </c>
      <c r="B842">
        <v>1950</v>
      </c>
      <c r="C842" t="s">
        <v>29</v>
      </c>
      <c r="D842" t="s">
        <v>33</v>
      </c>
      <c r="E842">
        <v>34026</v>
      </c>
      <c r="F842">
        <v>1</v>
      </c>
      <c r="G842">
        <v>1</v>
      </c>
      <c r="H842" t="s">
        <v>518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 s="1">
        <v>368</v>
      </c>
      <c r="B843">
        <v>1974</v>
      </c>
      <c r="C843" t="s">
        <v>29</v>
      </c>
      <c r="D843" t="s">
        <v>37</v>
      </c>
      <c r="E843">
        <v>40049</v>
      </c>
      <c r="F843">
        <v>0</v>
      </c>
      <c r="G843">
        <v>1</v>
      </c>
      <c r="H843" t="s">
        <v>519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 s="1">
        <v>3312</v>
      </c>
      <c r="B844">
        <v>1988</v>
      </c>
      <c r="C844" t="s">
        <v>29</v>
      </c>
      <c r="D844" t="s">
        <v>30</v>
      </c>
      <c r="E844">
        <v>34176</v>
      </c>
      <c r="F844">
        <v>1</v>
      </c>
      <c r="G844">
        <v>0</v>
      </c>
      <c r="H844" t="s">
        <v>83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 s="1">
        <v>11121</v>
      </c>
      <c r="B845">
        <v>1981</v>
      </c>
      <c r="C845" t="s">
        <v>29</v>
      </c>
      <c r="D845" t="s">
        <v>37</v>
      </c>
      <c r="E845">
        <v>19419</v>
      </c>
      <c r="F845">
        <v>1</v>
      </c>
      <c r="G845">
        <v>0</v>
      </c>
      <c r="H845" t="s">
        <v>137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 s="1">
        <v>5332</v>
      </c>
      <c r="B846">
        <v>1960</v>
      </c>
      <c r="C846" t="s">
        <v>53</v>
      </c>
      <c r="D846" t="s">
        <v>37</v>
      </c>
      <c r="E846">
        <v>82504</v>
      </c>
      <c r="F846">
        <v>0</v>
      </c>
      <c r="G846">
        <v>0</v>
      </c>
      <c r="H846" t="s">
        <v>520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 s="1">
        <v>5848</v>
      </c>
      <c r="B847">
        <v>1970</v>
      </c>
      <c r="C847" t="s">
        <v>29</v>
      </c>
      <c r="D847" t="s">
        <v>33</v>
      </c>
      <c r="E847">
        <v>81205</v>
      </c>
      <c r="F847">
        <v>0</v>
      </c>
      <c r="G847">
        <v>0</v>
      </c>
      <c r="H847" t="s">
        <v>521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 s="1">
        <v>10343</v>
      </c>
      <c r="B848">
        <v>1991</v>
      </c>
      <c r="C848" t="s">
        <v>53</v>
      </c>
      <c r="D848" t="s">
        <v>30</v>
      </c>
      <c r="E848">
        <v>61618</v>
      </c>
      <c r="F848">
        <v>0</v>
      </c>
      <c r="G848">
        <v>0</v>
      </c>
      <c r="H848" t="s">
        <v>522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 s="1">
        <v>5935</v>
      </c>
      <c r="B849">
        <v>1956</v>
      </c>
      <c r="C849" t="s">
        <v>39</v>
      </c>
      <c r="D849" t="s">
        <v>30</v>
      </c>
      <c r="E849">
        <v>55284</v>
      </c>
      <c r="F849">
        <v>0</v>
      </c>
      <c r="G849">
        <v>1</v>
      </c>
      <c r="H849" t="s">
        <v>50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 s="1">
        <v>2895</v>
      </c>
      <c r="B850">
        <v>1963</v>
      </c>
      <c r="C850" t="s">
        <v>29</v>
      </c>
      <c r="D850" t="s">
        <v>30</v>
      </c>
      <c r="E850">
        <v>49980</v>
      </c>
      <c r="F850">
        <v>0</v>
      </c>
      <c r="G850">
        <v>1</v>
      </c>
      <c r="H850" t="s">
        <v>523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 s="1">
        <v>10262</v>
      </c>
      <c r="B851">
        <v>1980</v>
      </c>
      <c r="C851" t="s">
        <v>29</v>
      </c>
      <c r="D851" t="s">
        <v>37</v>
      </c>
      <c r="E851">
        <v>15072</v>
      </c>
      <c r="F851">
        <v>2</v>
      </c>
      <c r="G851">
        <v>0</v>
      </c>
      <c r="H851" t="s">
        <v>495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 s="1">
        <v>7848</v>
      </c>
      <c r="B852">
        <v>1974</v>
      </c>
      <c r="C852" t="s">
        <v>29</v>
      </c>
      <c r="D852" t="s">
        <v>30</v>
      </c>
      <c r="E852">
        <v>49166</v>
      </c>
      <c r="F852">
        <v>0</v>
      </c>
      <c r="G852">
        <v>1</v>
      </c>
      <c r="H852" t="s">
        <v>264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 s="1">
        <v>9477</v>
      </c>
      <c r="B853">
        <v>1954</v>
      </c>
      <c r="C853" t="s">
        <v>36</v>
      </c>
      <c r="D853" t="s">
        <v>37</v>
      </c>
      <c r="E853">
        <v>65324</v>
      </c>
      <c r="F853">
        <v>0</v>
      </c>
      <c r="G853">
        <v>1</v>
      </c>
      <c r="H853" t="s">
        <v>58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 s="1">
        <v>4856</v>
      </c>
      <c r="B854">
        <v>1957</v>
      </c>
      <c r="C854" t="s">
        <v>53</v>
      </c>
      <c r="D854" t="s">
        <v>37</v>
      </c>
      <c r="E854">
        <v>82347</v>
      </c>
      <c r="F854">
        <v>0</v>
      </c>
      <c r="G854">
        <v>0</v>
      </c>
      <c r="H854" t="s">
        <v>524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 s="1">
        <v>7186</v>
      </c>
      <c r="B855">
        <v>1966</v>
      </c>
      <c r="C855" t="s">
        <v>36</v>
      </c>
      <c r="D855" t="s">
        <v>33</v>
      </c>
      <c r="E855">
        <v>30843</v>
      </c>
      <c r="F855">
        <v>1</v>
      </c>
      <c r="G855">
        <v>1</v>
      </c>
      <c r="H855" t="s">
        <v>525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 s="1">
        <v>5794</v>
      </c>
      <c r="B856">
        <v>1974</v>
      </c>
      <c r="C856" t="s">
        <v>36</v>
      </c>
      <c r="D856" t="s">
        <v>37</v>
      </c>
      <c r="E856">
        <v>46374</v>
      </c>
      <c r="F856">
        <v>0</v>
      </c>
      <c r="G856">
        <v>1</v>
      </c>
      <c r="H856" t="s">
        <v>272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 s="1">
        <v>1456</v>
      </c>
      <c r="B857">
        <v>1979</v>
      </c>
      <c r="C857" t="s">
        <v>29</v>
      </c>
      <c r="D857" t="s">
        <v>30</v>
      </c>
      <c r="E857">
        <v>60474</v>
      </c>
      <c r="F857">
        <v>0</v>
      </c>
      <c r="G857">
        <v>1</v>
      </c>
      <c r="H857" t="s">
        <v>361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 s="1">
        <v>4877</v>
      </c>
      <c r="B858">
        <v>1973</v>
      </c>
      <c r="C858" t="s">
        <v>39</v>
      </c>
      <c r="D858" t="s">
        <v>37</v>
      </c>
      <c r="E858">
        <v>38576</v>
      </c>
      <c r="F858">
        <v>0</v>
      </c>
      <c r="G858">
        <v>1</v>
      </c>
      <c r="H858" t="s">
        <v>526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 s="1">
        <v>425</v>
      </c>
      <c r="B859">
        <v>1985</v>
      </c>
      <c r="C859" t="s">
        <v>29</v>
      </c>
      <c r="D859" t="s">
        <v>37</v>
      </c>
      <c r="E859">
        <v>55357</v>
      </c>
      <c r="F859">
        <v>2</v>
      </c>
      <c r="G859">
        <v>0</v>
      </c>
      <c r="H859" t="s">
        <v>142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 s="1">
        <v>3007</v>
      </c>
      <c r="B860">
        <v>1966</v>
      </c>
      <c r="C860" t="s">
        <v>29</v>
      </c>
      <c r="D860" t="s">
        <v>33</v>
      </c>
      <c r="E860">
        <v>37758</v>
      </c>
      <c r="F860">
        <v>1</v>
      </c>
      <c r="G860">
        <v>1</v>
      </c>
      <c r="H860" t="s">
        <v>466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 s="1">
        <v>1031</v>
      </c>
      <c r="B861">
        <v>1989</v>
      </c>
      <c r="C861" t="s">
        <v>53</v>
      </c>
      <c r="D861" t="s">
        <v>37</v>
      </c>
      <c r="E861">
        <v>85710</v>
      </c>
      <c r="F861">
        <v>0</v>
      </c>
      <c r="G861">
        <v>0</v>
      </c>
      <c r="H861" t="s">
        <v>515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 s="1">
        <v>4297</v>
      </c>
      <c r="B862">
        <v>1969</v>
      </c>
      <c r="C862" t="s">
        <v>29</v>
      </c>
      <c r="D862" t="s">
        <v>33</v>
      </c>
      <c r="E862">
        <v>23228</v>
      </c>
      <c r="F862">
        <v>1</v>
      </c>
      <c r="G862">
        <v>0</v>
      </c>
      <c r="H862" t="s">
        <v>379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 s="1">
        <v>807</v>
      </c>
      <c r="B863">
        <v>1969</v>
      </c>
      <c r="C863" t="s">
        <v>39</v>
      </c>
      <c r="D863" t="s">
        <v>33</v>
      </c>
      <c r="E863">
        <v>44602</v>
      </c>
      <c r="F863">
        <v>1</v>
      </c>
      <c r="G863">
        <v>1</v>
      </c>
      <c r="H863" t="s">
        <v>402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 s="1">
        <v>9553</v>
      </c>
      <c r="B864">
        <v>1987</v>
      </c>
      <c r="C864" t="s">
        <v>29</v>
      </c>
      <c r="D864" t="s">
        <v>37</v>
      </c>
      <c r="E864">
        <v>7500</v>
      </c>
      <c r="F864">
        <v>0</v>
      </c>
      <c r="G864">
        <v>0</v>
      </c>
      <c r="H864" t="s">
        <v>239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 s="1">
        <v>4271</v>
      </c>
      <c r="B865">
        <v>1989</v>
      </c>
      <c r="C865" t="s">
        <v>53</v>
      </c>
      <c r="D865" t="s">
        <v>33</v>
      </c>
      <c r="E865">
        <v>38683</v>
      </c>
      <c r="F865">
        <v>1</v>
      </c>
      <c r="G865">
        <v>0</v>
      </c>
      <c r="H865" t="s">
        <v>466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 s="1">
        <v>4120</v>
      </c>
      <c r="B866">
        <v>1975</v>
      </c>
      <c r="C866" t="s">
        <v>53</v>
      </c>
      <c r="D866" t="s">
        <v>30</v>
      </c>
      <c r="E866">
        <v>49514</v>
      </c>
      <c r="F866">
        <v>1</v>
      </c>
      <c r="G866">
        <v>0</v>
      </c>
      <c r="H866" t="s">
        <v>280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 s="1">
        <v>2036</v>
      </c>
      <c r="B867">
        <v>1973</v>
      </c>
      <c r="C867" t="s">
        <v>36</v>
      </c>
      <c r="D867" t="s">
        <v>33</v>
      </c>
      <c r="E867">
        <v>57906</v>
      </c>
      <c r="F867">
        <v>0</v>
      </c>
      <c r="G867">
        <v>1</v>
      </c>
      <c r="H867" t="s">
        <v>95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 s="1">
        <v>115</v>
      </c>
      <c r="B868">
        <v>1966</v>
      </c>
      <c r="C868" t="s">
        <v>39</v>
      </c>
      <c r="D868" t="s">
        <v>30</v>
      </c>
      <c r="E868">
        <v>43456</v>
      </c>
      <c r="F868">
        <v>0</v>
      </c>
      <c r="G868">
        <v>1</v>
      </c>
      <c r="H868" t="s">
        <v>221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 s="1">
        <v>4259</v>
      </c>
      <c r="B869">
        <v>1986</v>
      </c>
      <c r="C869" t="s">
        <v>39</v>
      </c>
      <c r="D869" t="s">
        <v>30</v>
      </c>
      <c r="E869">
        <v>19485</v>
      </c>
      <c r="F869">
        <v>2</v>
      </c>
      <c r="G869">
        <v>0</v>
      </c>
      <c r="H869" t="s">
        <v>133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 s="1">
        <v>8687</v>
      </c>
      <c r="B870">
        <v>1978</v>
      </c>
      <c r="C870" t="s">
        <v>29</v>
      </c>
      <c r="D870" t="s">
        <v>33</v>
      </c>
      <c r="E870">
        <v>53172</v>
      </c>
      <c r="F870">
        <v>0</v>
      </c>
      <c r="G870">
        <v>1</v>
      </c>
      <c r="H870" t="s">
        <v>436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 s="1">
        <v>2447</v>
      </c>
      <c r="B871">
        <v>1979</v>
      </c>
      <c r="C871" t="s">
        <v>29</v>
      </c>
      <c r="D871" t="s">
        <v>33</v>
      </c>
      <c r="E871">
        <v>30545</v>
      </c>
      <c r="F871">
        <v>1</v>
      </c>
      <c r="G871">
        <v>0</v>
      </c>
      <c r="H871" t="s">
        <v>336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 s="1">
        <v>10140</v>
      </c>
      <c r="B872">
        <v>1983</v>
      </c>
      <c r="C872" t="s">
        <v>36</v>
      </c>
      <c r="D872" t="s">
        <v>33</v>
      </c>
      <c r="E872">
        <v>70123</v>
      </c>
      <c r="F872">
        <v>0</v>
      </c>
      <c r="G872">
        <v>0</v>
      </c>
      <c r="H872" t="s">
        <v>187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 s="1">
        <v>9353</v>
      </c>
      <c r="B873">
        <v>1959</v>
      </c>
      <c r="C873" t="s">
        <v>29</v>
      </c>
      <c r="D873" t="s">
        <v>30</v>
      </c>
      <c r="E873">
        <v>62450</v>
      </c>
      <c r="F873">
        <v>0</v>
      </c>
      <c r="G873">
        <v>1</v>
      </c>
      <c r="H873" t="s">
        <v>527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 s="1">
        <v>3623</v>
      </c>
      <c r="B874">
        <v>1976</v>
      </c>
      <c r="C874" t="s">
        <v>29</v>
      </c>
      <c r="D874" t="s">
        <v>33</v>
      </c>
      <c r="E874">
        <v>21675</v>
      </c>
      <c r="F874">
        <v>1</v>
      </c>
      <c r="G874">
        <v>0</v>
      </c>
      <c r="H874" t="s">
        <v>528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 s="1">
        <v>738</v>
      </c>
      <c r="B875">
        <v>1981</v>
      </c>
      <c r="C875" t="s">
        <v>53</v>
      </c>
      <c r="D875" t="s">
        <v>30</v>
      </c>
      <c r="E875">
        <v>42395</v>
      </c>
      <c r="F875">
        <v>1</v>
      </c>
      <c r="G875">
        <v>1</v>
      </c>
      <c r="H875" t="s">
        <v>182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 s="1">
        <v>7631</v>
      </c>
      <c r="B876">
        <v>1978</v>
      </c>
      <c r="C876" t="s">
        <v>39</v>
      </c>
      <c r="D876" t="s">
        <v>33</v>
      </c>
      <c r="E876">
        <v>61346</v>
      </c>
      <c r="F876">
        <v>1</v>
      </c>
      <c r="G876">
        <v>0</v>
      </c>
      <c r="H876" t="s">
        <v>329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 s="1">
        <v>4789</v>
      </c>
      <c r="B877">
        <v>1953</v>
      </c>
      <c r="C877" t="s">
        <v>29</v>
      </c>
      <c r="D877" t="s">
        <v>33</v>
      </c>
      <c r="E877">
        <v>80812</v>
      </c>
      <c r="F877">
        <v>0</v>
      </c>
      <c r="G877">
        <v>0</v>
      </c>
      <c r="H877" t="s">
        <v>429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 s="1">
        <v>773</v>
      </c>
      <c r="B878">
        <v>1971</v>
      </c>
      <c r="C878" t="s">
        <v>39</v>
      </c>
      <c r="D878" t="s">
        <v>41</v>
      </c>
      <c r="E878">
        <v>42835</v>
      </c>
      <c r="F878">
        <v>1</v>
      </c>
      <c r="G878">
        <v>1</v>
      </c>
      <c r="H878" t="s">
        <v>297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 s="1">
        <v>10602</v>
      </c>
      <c r="B879">
        <v>1983</v>
      </c>
      <c r="C879" t="s">
        <v>29</v>
      </c>
      <c r="D879" t="s">
        <v>37</v>
      </c>
      <c r="E879">
        <v>39922</v>
      </c>
      <c r="F879">
        <v>1</v>
      </c>
      <c r="G879">
        <v>0</v>
      </c>
      <c r="H879" t="s">
        <v>516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 s="1">
        <v>1446</v>
      </c>
      <c r="B880">
        <v>1956</v>
      </c>
      <c r="C880" t="s">
        <v>39</v>
      </c>
      <c r="D880" t="s">
        <v>30</v>
      </c>
      <c r="E880">
        <v>86424</v>
      </c>
      <c r="F880">
        <v>0</v>
      </c>
      <c r="G880">
        <v>0</v>
      </c>
      <c r="H880" t="s">
        <v>345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 s="1">
        <v>3270</v>
      </c>
      <c r="B881">
        <v>1978</v>
      </c>
      <c r="C881" t="s">
        <v>53</v>
      </c>
      <c r="D881" t="s">
        <v>33</v>
      </c>
      <c r="E881">
        <v>17117</v>
      </c>
      <c r="F881">
        <v>1</v>
      </c>
      <c r="G881">
        <v>0</v>
      </c>
      <c r="H881" t="s">
        <v>199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 s="1">
        <v>8443</v>
      </c>
      <c r="B882">
        <v>1972</v>
      </c>
      <c r="C882" t="s">
        <v>29</v>
      </c>
      <c r="D882" t="s">
        <v>30</v>
      </c>
      <c r="E882">
        <v>24762</v>
      </c>
      <c r="F882">
        <v>1</v>
      </c>
      <c r="G882">
        <v>0</v>
      </c>
      <c r="H882" t="s">
        <v>35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 s="1">
        <v>9653</v>
      </c>
      <c r="B883">
        <v>1975</v>
      </c>
      <c r="C883" t="s">
        <v>29</v>
      </c>
      <c r="D883" t="s">
        <v>37</v>
      </c>
      <c r="E883">
        <v>35797</v>
      </c>
      <c r="F883">
        <v>0</v>
      </c>
      <c r="G883">
        <v>1</v>
      </c>
      <c r="H883" t="s">
        <v>244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 s="1">
        <v>8916</v>
      </c>
      <c r="B884">
        <v>1975</v>
      </c>
      <c r="C884" t="s">
        <v>29</v>
      </c>
      <c r="D884" t="s">
        <v>41</v>
      </c>
      <c r="E884">
        <v>36627</v>
      </c>
      <c r="F884">
        <v>2</v>
      </c>
      <c r="G884">
        <v>0</v>
      </c>
      <c r="H884" t="s">
        <v>127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 s="1">
        <v>8017</v>
      </c>
      <c r="B885">
        <v>1981</v>
      </c>
      <c r="C885" t="s">
        <v>53</v>
      </c>
      <c r="D885" t="s">
        <v>37</v>
      </c>
      <c r="E885">
        <v>51111</v>
      </c>
      <c r="F885">
        <v>1</v>
      </c>
      <c r="G885">
        <v>1</v>
      </c>
      <c r="H885" t="s">
        <v>529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 s="1">
        <v>5830</v>
      </c>
      <c r="B886">
        <v>1972</v>
      </c>
      <c r="C886" t="s">
        <v>36</v>
      </c>
      <c r="D886" t="s">
        <v>30</v>
      </c>
      <c r="E886">
        <v>86857</v>
      </c>
      <c r="F886">
        <v>0</v>
      </c>
      <c r="G886">
        <v>0</v>
      </c>
      <c r="H886" t="s">
        <v>183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 s="1">
        <v>4597</v>
      </c>
      <c r="B887">
        <v>1970</v>
      </c>
      <c r="C887" t="s">
        <v>36</v>
      </c>
      <c r="D887" t="s">
        <v>33</v>
      </c>
      <c r="E887">
        <v>82072</v>
      </c>
      <c r="F887">
        <v>0</v>
      </c>
      <c r="G887">
        <v>0</v>
      </c>
      <c r="H887" t="s">
        <v>289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 s="1">
        <v>7023</v>
      </c>
      <c r="B888">
        <v>1953</v>
      </c>
      <c r="C888" t="s">
        <v>36</v>
      </c>
      <c r="D888" t="s">
        <v>30</v>
      </c>
      <c r="E888">
        <v>46231</v>
      </c>
      <c r="F888">
        <v>2</v>
      </c>
      <c r="G888">
        <v>1</v>
      </c>
      <c r="H888" t="s">
        <v>530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 s="1">
        <v>8086</v>
      </c>
      <c r="B889">
        <v>1959</v>
      </c>
      <c r="C889" t="s">
        <v>29</v>
      </c>
      <c r="D889" t="s">
        <v>37</v>
      </c>
      <c r="E889">
        <v>42243</v>
      </c>
      <c r="F889">
        <v>1</v>
      </c>
      <c r="G889">
        <v>1</v>
      </c>
      <c r="H889" t="s">
        <v>531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 s="1">
        <v>8825</v>
      </c>
      <c r="B890">
        <v>1962</v>
      </c>
      <c r="C890" t="s">
        <v>29</v>
      </c>
      <c r="D890" t="s">
        <v>33</v>
      </c>
      <c r="E890">
        <v>51195</v>
      </c>
      <c r="F890">
        <v>1</v>
      </c>
      <c r="G890">
        <v>1</v>
      </c>
      <c r="H890" t="s">
        <v>361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 s="1">
        <v>2930</v>
      </c>
      <c r="B891">
        <v>1978</v>
      </c>
      <c r="C891" t="s">
        <v>39</v>
      </c>
      <c r="D891" t="s">
        <v>30</v>
      </c>
      <c r="E891">
        <v>68092</v>
      </c>
      <c r="F891">
        <v>0</v>
      </c>
      <c r="G891">
        <v>0</v>
      </c>
      <c r="H891" t="s">
        <v>458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 s="1">
        <v>1928</v>
      </c>
      <c r="B892">
        <v>1973</v>
      </c>
      <c r="C892" t="s">
        <v>29</v>
      </c>
      <c r="D892" t="s">
        <v>37</v>
      </c>
      <c r="E892">
        <v>31814</v>
      </c>
      <c r="F892">
        <v>1</v>
      </c>
      <c r="G892">
        <v>0</v>
      </c>
      <c r="H892" t="s">
        <v>493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 s="1">
        <v>7108</v>
      </c>
      <c r="B893">
        <v>1965</v>
      </c>
      <c r="C893" t="s">
        <v>39</v>
      </c>
      <c r="D893" t="s">
        <v>71</v>
      </c>
      <c r="E893">
        <v>51390</v>
      </c>
      <c r="F893">
        <v>1</v>
      </c>
      <c r="G893">
        <v>1</v>
      </c>
      <c r="H893" t="s">
        <v>220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 s="1">
        <v>10925</v>
      </c>
      <c r="B894">
        <v>1983</v>
      </c>
      <c r="C894" t="s">
        <v>29</v>
      </c>
      <c r="D894" t="s">
        <v>37</v>
      </c>
      <c r="E894">
        <v>76630</v>
      </c>
      <c r="F894">
        <v>0</v>
      </c>
      <c r="G894">
        <v>0</v>
      </c>
      <c r="H894" t="s">
        <v>532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 s="1">
        <v>9960</v>
      </c>
      <c r="B895">
        <v>1991</v>
      </c>
      <c r="C895" t="s">
        <v>47</v>
      </c>
      <c r="D895" t="s">
        <v>30</v>
      </c>
      <c r="E895">
        <v>26868</v>
      </c>
      <c r="F895">
        <v>1</v>
      </c>
      <c r="G895">
        <v>0</v>
      </c>
      <c r="H895" t="s">
        <v>106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 s="1">
        <v>8800</v>
      </c>
      <c r="B896">
        <v>1943</v>
      </c>
      <c r="C896" t="s">
        <v>36</v>
      </c>
      <c r="D896" t="s">
        <v>41</v>
      </c>
      <c r="E896">
        <v>48948</v>
      </c>
      <c r="F896">
        <v>0</v>
      </c>
      <c r="G896">
        <v>0</v>
      </c>
      <c r="H896" t="s">
        <v>73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 s="1">
        <v>9224</v>
      </c>
      <c r="B897">
        <v>1972</v>
      </c>
      <c r="C897" t="s">
        <v>36</v>
      </c>
      <c r="D897" t="s">
        <v>30</v>
      </c>
      <c r="E897">
        <v>55260</v>
      </c>
      <c r="F897">
        <v>0</v>
      </c>
      <c r="G897">
        <v>1</v>
      </c>
      <c r="H897" t="s">
        <v>139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 s="1">
        <v>5519</v>
      </c>
      <c r="B898">
        <v>1956</v>
      </c>
      <c r="C898" t="s">
        <v>29</v>
      </c>
      <c r="D898" t="s">
        <v>33</v>
      </c>
      <c r="E898">
        <v>64090</v>
      </c>
      <c r="F898">
        <v>0</v>
      </c>
      <c r="G898">
        <v>1</v>
      </c>
      <c r="H898" t="s">
        <v>406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 s="1">
        <v>5046</v>
      </c>
      <c r="B899">
        <v>1958</v>
      </c>
      <c r="C899" t="s">
        <v>29</v>
      </c>
      <c r="D899" t="s">
        <v>41</v>
      </c>
      <c r="E899">
        <v>78331</v>
      </c>
      <c r="F899">
        <v>0</v>
      </c>
      <c r="G899">
        <v>1</v>
      </c>
      <c r="H899" t="s">
        <v>533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 s="1">
        <v>7037</v>
      </c>
      <c r="B900">
        <v>1974</v>
      </c>
      <c r="C900" t="s">
        <v>36</v>
      </c>
      <c r="D900" t="s">
        <v>37</v>
      </c>
      <c r="E900">
        <v>37087</v>
      </c>
      <c r="F900">
        <v>1</v>
      </c>
      <c r="G900">
        <v>0</v>
      </c>
      <c r="H900" t="s">
        <v>115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 s="1">
        <v>905</v>
      </c>
      <c r="B901">
        <v>1986</v>
      </c>
      <c r="C901" t="s">
        <v>29</v>
      </c>
      <c r="D901" t="s">
        <v>41</v>
      </c>
      <c r="E901">
        <v>21846</v>
      </c>
      <c r="F901">
        <v>1</v>
      </c>
      <c r="G901">
        <v>0</v>
      </c>
      <c r="H901" t="s">
        <v>333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 s="1">
        <v>8624</v>
      </c>
      <c r="B902">
        <v>1958</v>
      </c>
      <c r="C902" t="s">
        <v>29</v>
      </c>
      <c r="D902" t="s">
        <v>37</v>
      </c>
      <c r="E902">
        <v>81320</v>
      </c>
      <c r="F902">
        <v>0</v>
      </c>
      <c r="G902">
        <v>0</v>
      </c>
      <c r="H902" t="s">
        <v>258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 s="1">
        <v>8945</v>
      </c>
      <c r="B903">
        <v>1970</v>
      </c>
      <c r="C903" t="s">
        <v>29</v>
      </c>
      <c r="D903" t="s">
        <v>41</v>
      </c>
      <c r="E903">
        <v>54137</v>
      </c>
      <c r="F903">
        <v>0</v>
      </c>
      <c r="G903">
        <v>1</v>
      </c>
      <c r="H903" t="s">
        <v>393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 s="1">
        <v>6445</v>
      </c>
      <c r="B904">
        <v>1967</v>
      </c>
      <c r="C904" t="s">
        <v>29</v>
      </c>
      <c r="D904" t="s">
        <v>33</v>
      </c>
      <c r="E904">
        <v>66825</v>
      </c>
      <c r="F904">
        <v>0</v>
      </c>
      <c r="G904">
        <v>0</v>
      </c>
      <c r="H904" t="s">
        <v>437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 s="1">
        <v>2727</v>
      </c>
      <c r="B905">
        <v>1973</v>
      </c>
      <c r="C905" t="s">
        <v>29</v>
      </c>
      <c r="D905" t="s">
        <v>33</v>
      </c>
      <c r="E905">
        <v>57100</v>
      </c>
      <c r="F905">
        <v>0</v>
      </c>
      <c r="G905">
        <v>0</v>
      </c>
      <c r="H905" t="s">
        <v>229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 s="1">
        <v>6404</v>
      </c>
      <c r="B906">
        <v>1969</v>
      </c>
      <c r="C906" t="s">
        <v>29</v>
      </c>
      <c r="D906" t="s">
        <v>33</v>
      </c>
      <c r="E906">
        <v>58917</v>
      </c>
      <c r="F906">
        <v>1</v>
      </c>
      <c r="G906">
        <v>2</v>
      </c>
      <c r="H906" t="s">
        <v>534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 s="1">
        <v>11074</v>
      </c>
      <c r="B907">
        <v>1977</v>
      </c>
      <c r="C907" t="s">
        <v>29</v>
      </c>
      <c r="D907" t="s">
        <v>30</v>
      </c>
      <c r="E907">
        <v>85072</v>
      </c>
      <c r="F907">
        <v>0</v>
      </c>
      <c r="G907">
        <v>0</v>
      </c>
      <c r="H907" t="s">
        <v>470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 s="1">
        <v>10150</v>
      </c>
      <c r="B908">
        <v>1961</v>
      </c>
      <c r="C908" t="s">
        <v>29</v>
      </c>
      <c r="D908" t="s">
        <v>30</v>
      </c>
      <c r="E908">
        <v>86429</v>
      </c>
      <c r="F908">
        <v>0</v>
      </c>
      <c r="G908">
        <v>0</v>
      </c>
      <c r="H908" t="s">
        <v>475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 s="1">
        <v>1968</v>
      </c>
      <c r="B909">
        <v>1971</v>
      </c>
      <c r="C909" t="s">
        <v>29</v>
      </c>
      <c r="D909" t="s">
        <v>71</v>
      </c>
      <c r="E909">
        <v>45684</v>
      </c>
      <c r="F909">
        <v>1</v>
      </c>
      <c r="G909">
        <v>0</v>
      </c>
      <c r="H909" t="s">
        <v>387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 s="1">
        <v>6534</v>
      </c>
      <c r="B910">
        <v>1974</v>
      </c>
      <c r="C910" t="s">
        <v>29</v>
      </c>
      <c r="D910" t="s">
        <v>33</v>
      </c>
      <c r="E910">
        <v>47889</v>
      </c>
      <c r="F910">
        <v>1</v>
      </c>
      <c r="G910">
        <v>0</v>
      </c>
      <c r="H910" t="s">
        <v>451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 s="1">
        <v>9485</v>
      </c>
      <c r="B911">
        <v>1986</v>
      </c>
      <c r="C911" t="s">
        <v>36</v>
      </c>
      <c r="D911" t="s">
        <v>37</v>
      </c>
      <c r="E911">
        <v>45921</v>
      </c>
      <c r="F911">
        <v>0</v>
      </c>
      <c r="G911">
        <v>0</v>
      </c>
      <c r="H911" t="s">
        <v>438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 s="1">
        <v>7053</v>
      </c>
      <c r="B912">
        <v>1966</v>
      </c>
      <c r="C912" t="s">
        <v>36</v>
      </c>
      <c r="D912" t="s">
        <v>30</v>
      </c>
      <c r="E912">
        <v>78420</v>
      </c>
      <c r="F912">
        <v>0</v>
      </c>
      <c r="G912">
        <v>0</v>
      </c>
      <c r="H912" t="s">
        <v>535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 s="1">
        <v>4654</v>
      </c>
      <c r="B913">
        <v>1992</v>
      </c>
      <c r="C913" t="s">
        <v>29</v>
      </c>
      <c r="D913" t="s">
        <v>33</v>
      </c>
      <c r="E913">
        <v>75114</v>
      </c>
      <c r="F913">
        <v>0</v>
      </c>
      <c r="G913">
        <v>0</v>
      </c>
      <c r="H913" t="s">
        <v>290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 s="1">
        <v>9760</v>
      </c>
      <c r="B914">
        <v>1963</v>
      </c>
      <c r="C914" t="s">
        <v>36</v>
      </c>
      <c r="D914" t="s">
        <v>71</v>
      </c>
      <c r="E914">
        <v>52278</v>
      </c>
      <c r="F914">
        <v>0</v>
      </c>
      <c r="G914">
        <v>1</v>
      </c>
      <c r="H914" t="s">
        <v>536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 s="1">
        <v>1048</v>
      </c>
      <c r="B915">
        <v>1972</v>
      </c>
      <c r="C915" t="s">
        <v>39</v>
      </c>
      <c r="D915" t="s">
        <v>37</v>
      </c>
      <c r="E915">
        <v>35641</v>
      </c>
      <c r="F915">
        <v>1</v>
      </c>
      <c r="G915">
        <v>0</v>
      </c>
      <c r="H915" t="s">
        <v>437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 s="1">
        <v>10619</v>
      </c>
      <c r="B916">
        <v>1994</v>
      </c>
      <c r="C916" t="s">
        <v>29</v>
      </c>
      <c r="D916" t="s">
        <v>30</v>
      </c>
      <c r="E916">
        <v>95529</v>
      </c>
      <c r="F916">
        <v>0</v>
      </c>
      <c r="G916">
        <v>0</v>
      </c>
      <c r="H916" t="s">
        <v>381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 s="1">
        <v>9308</v>
      </c>
      <c r="B917">
        <v>1954</v>
      </c>
      <c r="C917" t="s">
        <v>29</v>
      </c>
      <c r="D917" t="s">
        <v>37</v>
      </c>
      <c r="E917">
        <v>62820</v>
      </c>
      <c r="F917">
        <v>0</v>
      </c>
      <c r="G917">
        <v>0</v>
      </c>
      <c r="H917" t="s">
        <v>66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 s="1">
        <v>10505</v>
      </c>
      <c r="B918">
        <v>1960</v>
      </c>
      <c r="C918" t="s">
        <v>39</v>
      </c>
      <c r="D918" t="s">
        <v>33</v>
      </c>
      <c r="E918">
        <v>73113</v>
      </c>
      <c r="F918">
        <v>0</v>
      </c>
      <c r="G918">
        <v>0</v>
      </c>
      <c r="H918" t="s">
        <v>231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 s="1">
        <v>8362</v>
      </c>
      <c r="B919">
        <v>1982</v>
      </c>
      <c r="C919" t="s">
        <v>36</v>
      </c>
      <c r="D919" t="s">
        <v>37</v>
      </c>
      <c r="E919">
        <v>84169</v>
      </c>
      <c r="F919">
        <v>0</v>
      </c>
      <c r="G919">
        <v>0</v>
      </c>
      <c r="H919" t="s">
        <v>406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 s="1">
        <v>2625</v>
      </c>
      <c r="B920">
        <v>1954</v>
      </c>
      <c r="C920" t="s">
        <v>53</v>
      </c>
      <c r="D920" t="s">
        <v>30</v>
      </c>
      <c r="E920">
        <v>42607</v>
      </c>
      <c r="F920">
        <v>0</v>
      </c>
      <c r="G920">
        <v>1</v>
      </c>
      <c r="H920" t="s">
        <v>537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 s="1">
        <v>4637</v>
      </c>
      <c r="B921">
        <v>1954</v>
      </c>
      <c r="C921" t="s">
        <v>36</v>
      </c>
      <c r="D921" t="s">
        <v>30</v>
      </c>
      <c r="E921">
        <v>74637</v>
      </c>
      <c r="F921">
        <v>0</v>
      </c>
      <c r="G921">
        <v>0</v>
      </c>
      <c r="H921" t="s">
        <v>538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 s="1">
        <v>9972</v>
      </c>
      <c r="B922">
        <v>1955</v>
      </c>
      <c r="C922" t="s">
        <v>36</v>
      </c>
      <c r="D922" t="s">
        <v>33</v>
      </c>
      <c r="E922">
        <v>46015</v>
      </c>
      <c r="F922">
        <v>1</v>
      </c>
      <c r="G922">
        <v>1</v>
      </c>
      <c r="H922" t="s">
        <v>274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 s="1">
        <v>4483</v>
      </c>
      <c r="B923">
        <v>1993</v>
      </c>
      <c r="C923" t="s">
        <v>29</v>
      </c>
      <c r="D923" t="s">
        <v>30</v>
      </c>
      <c r="E923">
        <v>72354</v>
      </c>
      <c r="F923">
        <v>0</v>
      </c>
      <c r="G923">
        <v>0</v>
      </c>
      <c r="H923" t="s">
        <v>539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 s="1">
        <v>4487</v>
      </c>
      <c r="B924">
        <v>1969</v>
      </c>
      <c r="C924" t="s">
        <v>39</v>
      </c>
      <c r="D924" t="s">
        <v>30</v>
      </c>
      <c r="E924">
        <v>39858</v>
      </c>
      <c r="F924">
        <v>1</v>
      </c>
      <c r="G924">
        <v>0</v>
      </c>
      <c r="H924" t="s">
        <v>540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 s="1">
        <v>4988</v>
      </c>
      <c r="B925">
        <v>1948</v>
      </c>
      <c r="C925" t="s">
        <v>36</v>
      </c>
      <c r="D925" t="s">
        <v>37</v>
      </c>
      <c r="E925">
        <v>34469</v>
      </c>
      <c r="F925">
        <v>1</v>
      </c>
      <c r="G925">
        <v>1</v>
      </c>
      <c r="H925" t="s">
        <v>327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 s="1">
        <v>8931</v>
      </c>
      <c r="B926">
        <v>1986</v>
      </c>
      <c r="C926" t="s">
        <v>29</v>
      </c>
      <c r="D926" t="s">
        <v>33</v>
      </c>
      <c r="E926">
        <v>83033</v>
      </c>
      <c r="F926">
        <v>1</v>
      </c>
      <c r="G926">
        <v>0</v>
      </c>
      <c r="H926" t="s">
        <v>372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 s="1">
        <v>5871</v>
      </c>
      <c r="B927">
        <v>1979</v>
      </c>
      <c r="C927" t="s">
        <v>39</v>
      </c>
      <c r="D927" t="s">
        <v>33</v>
      </c>
      <c r="E927">
        <v>24401</v>
      </c>
      <c r="F927">
        <v>0</v>
      </c>
      <c r="G927">
        <v>0</v>
      </c>
      <c r="H927" t="s">
        <v>51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 s="1">
        <v>2008</v>
      </c>
      <c r="B928">
        <v>1978</v>
      </c>
      <c r="C928" t="s">
        <v>29</v>
      </c>
      <c r="D928" t="s">
        <v>37</v>
      </c>
      <c r="E928">
        <v>77583</v>
      </c>
      <c r="F928">
        <v>0</v>
      </c>
      <c r="G928">
        <v>0</v>
      </c>
      <c r="H928" t="s">
        <v>35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 s="1">
        <v>3139</v>
      </c>
      <c r="B929">
        <v>1982</v>
      </c>
      <c r="C929" t="s">
        <v>53</v>
      </c>
      <c r="D929" t="s">
        <v>30</v>
      </c>
      <c r="E929">
        <v>74116</v>
      </c>
      <c r="F929">
        <v>0</v>
      </c>
      <c r="G929">
        <v>0</v>
      </c>
      <c r="H929" t="s">
        <v>375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 s="1">
        <v>10037</v>
      </c>
      <c r="B930">
        <v>1993</v>
      </c>
      <c r="C930" t="s">
        <v>29</v>
      </c>
      <c r="D930" t="s">
        <v>30</v>
      </c>
      <c r="E930">
        <v>74293</v>
      </c>
      <c r="F930">
        <v>0</v>
      </c>
      <c r="G930">
        <v>0</v>
      </c>
      <c r="H930" t="s">
        <v>327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 s="1">
        <v>10673</v>
      </c>
      <c r="B931">
        <v>1976</v>
      </c>
      <c r="C931" t="s">
        <v>36</v>
      </c>
      <c r="D931" t="s">
        <v>37</v>
      </c>
      <c r="E931">
        <v>68397</v>
      </c>
      <c r="F931">
        <v>0</v>
      </c>
      <c r="G931">
        <v>1</v>
      </c>
      <c r="H931" t="s">
        <v>537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 s="1">
        <v>5303</v>
      </c>
      <c r="B932">
        <v>1974</v>
      </c>
      <c r="C932" t="s">
        <v>36</v>
      </c>
      <c r="D932" t="s">
        <v>33</v>
      </c>
      <c r="E932">
        <v>79632</v>
      </c>
      <c r="F932">
        <v>0</v>
      </c>
      <c r="G932">
        <v>0</v>
      </c>
      <c r="H932" t="s">
        <v>410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 s="1">
        <v>538</v>
      </c>
      <c r="B933">
        <v>1989</v>
      </c>
      <c r="C933" t="s">
        <v>29</v>
      </c>
      <c r="D933" t="s">
        <v>30</v>
      </c>
      <c r="E933">
        <v>46107</v>
      </c>
      <c r="F933">
        <v>1</v>
      </c>
      <c r="G933">
        <v>0</v>
      </c>
      <c r="H933" t="s">
        <v>35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 s="1">
        <v>7922</v>
      </c>
      <c r="B934">
        <v>1951</v>
      </c>
      <c r="C934" t="s">
        <v>36</v>
      </c>
      <c r="D934" t="s">
        <v>30</v>
      </c>
      <c r="E934">
        <v>64950</v>
      </c>
      <c r="F934">
        <v>0</v>
      </c>
      <c r="G934">
        <v>1</v>
      </c>
      <c r="H934" t="s">
        <v>396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 s="1">
        <v>5692</v>
      </c>
      <c r="B935">
        <v>1989</v>
      </c>
      <c r="C935" t="s">
        <v>47</v>
      </c>
      <c r="D935" t="s">
        <v>37</v>
      </c>
      <c r="E935">
        <v>25443</v>
      </c>
      <c r="F935">
        <v>1</v>
      </c>
      <c r="G935">
        <v>0</v>
      </c>
      <c r="H935" t="s">
        <v>309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 s="1">
        <v>4843</v>
      </c>
      <c r="B936">
        <v>1952</v>
      </c>
      <c r="C936" t="s">
        <v>29</v>
      </c>
      <c r="D936" t="s">
        <v>30</v>
      </c>
      <c r="E936">
        <v>75127</v>
      </c>
      <c r="F936">
        <v>0</v>
      </c>
      <c r="G936">
        <v>0</v>
      </c>
      <c r="H936" t="s">
        <v>65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 s="1">
        <v>6383</v>
      </c>
      <c r="B937">
        <v>1971</v>
      </c>
      <c r="C937" t="s">
        <v>36</v>
      </c>
      <c r="D937" t="s">
        <v>33</v>
      </c>
      <c r="E937">
        <v>32892</v>
      </c>
      <c r="F937">
        <v>1</v>
      </c>
      <c r="G937">
        <v>0</v>
      </c>
      <c r="H937" t="s">
        <v>362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 s="1">
        <v>1628</v>
      </c>
      <c r="B938">
        <v>1971</v>
      </c>
      <c r="C938" t="s">
        <v>29</v>
      </c>
      <c r="D938" t="s">
        <v>33</v>
      </c>
      <c r="E938">
        <v>71796</v>
      </c>
      <c r="F938">
        <v>0</v>
      </c>
      <c r="G938">
        <v>0</v>
      </c>
      <c r="H938" t="s">
        <v>463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 s="1">
        <v>1204</v>
      </c>
      <c r="B939">
        <v>1970</v>
      </c>
      <c r="C939" t="s">
        <v>36</v>
      </c>
      <c r="D939" t="s">
        <v>37</v>
      </c>
      <c r="E939">
        <v>67536</v>
      </c>
      <c r="F939">
        <v>0</v>
      </c>
      <c r="G939">
        <v>1</v>
      </c>
      <c r="H939" t="s">
        <v>247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 s="1">
        <v>3673</v>
      </c>
      <c r="B940">
        <v>1971</v>
      </c>
      <c r="C940" t="s">
        <v>29</v>
      </c>
      <c r="D940" t="s">
        <v>30</v>
      </c>
      <c r="E940">
        <v>55239</v>
      </c>
      <c r="F940">
        <v>0</v>
      </c>
      <c r="G940">
        <v>1</v>
      </c>
      <c r="H940" t="s">
        <v>437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 s="1">
        <v>760</v>
      </c>
      <c r="B941">
        <v>1975</v>
      </c>
      <c r="C941" t="s">
        <v>36</v>
      </c>
      <c r="D941" t="s">
        <v>41</v>
      </c>
      <c r="E941">
        <v>60554</v>
      </c>
      <c r="F941">
        <v>1</v>
      </c>
      <c r="G941">
        <v>0</v>
      </c>
      <c r="H941" t="s">
        <v>541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 s="1">
        <v>8957</v>
      </c>
      <c r="B942">
        <v>1952</v>
      </c>
      <c r="C942" t="s">
        <v>53</v>
      </c>
      <c r="D942" t="s">
        <v>30</v>
      </c>
      <c r="E942">
        <v>64831</v>
      </c>
      <c r="F942">
        <v>1</v>
      </c>
      <c r="G942">
        <v>1</v>
      </c>
      <c r="H942" t="s">
        <v>542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 s="1">
        <v>4128</v>
      </c>
      <c r="B943">
        <v>1962</v>
      </c>
      <c r="C943" t="s">
        <v>36</v>
      </c>
      <c r="D943" t="s">
        <v>33</v>
      </c>
      <c r="E943">
        <v>56067</v>
      </c>
      <c r="F943">
        <v>0</v>
      </c>
      <c r="G943">
        <v>1</v>
      </c>
      <c r="H943" t="s">
        <v>543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 s="1">
        <v>6810</v>
      </c>
      <c r="B944">
        <v>1983</v>
      </c>
      <c r="C944" t="s">
        <v>29</v>
      </c>
      <c r="D944" t="s">
        <v>41</v>
      </c>
      <c r="E944">
        <v>82025</v>
      </c>
      <c r="F944">
        <v>0</v>
      </c>
      <c r="G944">
        <v>0</v>
      </c>
      <c r="H944" t="s">
        <v>544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 s="1">
        <v>5386</v>
      </c>
      <c r="B945">
        <v>1953</v>
      </c>
      <c r="C945" t="s">
        <v>29</v>
      </c>
      <c r="D945" t="s">
        <v>33</v>
      </c>
      <c r="E945">
        <v>94384</v>
      </c>
      <c r="F945">
        <v>0</v>
      </c>
      <c r="G945">
        <v>0</v>
      </c>
      <c r="H945" t="s">
        <v>545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 s="1">
        <v>8700</v>
      </c>
      <c r="B946">
        <v>1986</v>
      </c>
      <c r="C946" t="s">
        <v>47</v>
      </c>
      <c r="D946" t="s">
        <v>30</v>
      </c>
      <c r="E946">
        <v>14906</v>
      </c>
      <c r="F946">
        <v>0</v>
      </c>
      <c r="G946">
        <v>0</v>
      </c>
      <c r="H946" t="s">
        <v>309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 s="1">
        <v>3202</v>
      </c>
      <c r="B947">
        <v>1987</v>
      </c>
      <c r="C947" t="s">
        <v>36</v>
      </c>
      <c r="D947" t="s">
        <v>37</v>
      </c>
      <c r="E947">
        <v>51563</v>
      </c>
      <c r="F947">
        <v>0</v>
      </c>
      <c r="G947">
        <v>0</v>
      </c>
      <c r="H947" t="s">
        <v>546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 s="1">
        <v>1328</v>
      </c>
      <c r="B948">
        <v>1982</v>
      </c>
      <c r="C948" t="s">
        <v>53</v>
      </c>
      <c r="D948" t="s">
        <v>37</v>
      </c>
      <c r="E948">
        <v>57937</v>
      </c>
      <c r="F948">
        <v>0</v>
      </c>
      <c r="G948">
        <v>1</v>
      </c>
      <c r="H948" t="s">
        <v>224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 s="1">
        <v>8405</v>
      </c>
      <c r="B949">
        <v>1979</v>
      </c>
      <c r="C949" t="s">
        <v>29</v>
      </c>
      <c r="D949" t="s">
        <v>41</v>
      </c>
      <c r="E949">
        <v>68274</v>
      </c>
      <c r="F949">
        <v>1</v>
      </c>
      <c r="G949">
        <v>1</v>
      </c>
      <c r="H949" t="s">
        <v>150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 s="1">
        <v>6515</v>
      </c>
      <c r="B950">
        <v>1977</v>
      </c>
      <c r="C950" t="s">
        <v>29</v>
      </c>
      <c r="D950" t="s">
        <v>33</v>
      </c>
      <c r="E950">
        <v>39771</v>
      </c>
      <c r="F950">
        <v>1</v>
      </c>
      <c r="G950">
        <v>0</v>
      </c>
      <c r="H950" t="s">
        <v>96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 s="1">
        <v>2882</v>
      </c>
      <c r="B951">
        <v>1975</v>
      </c>
      <c r="C951" t="s">
        <v>53</v>
      </c>
      <c r="D951" t="s">
        <v>41</v>
      </c>
      <c r="E951">
        <v>67893</v>
      </c>
      <c r="F951">
        <v>0</v>
      </c>
      <c r="G951">
        <v>1</v>
      </c>
      <c r="H951" t="s">
        <v>546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 s="1">
        <v>7574</v>
      </c>
      <c r="B952">
        <v>1979</v>
      </c>
      <c r="C952" t="s">
        <v>36</v>
      </c>
      <c r="D952" t="s">
        <v>33</v>
      </c>
      <c r="E952">
        <v>27922</v>
      </c>
      <c r="F952">
        <v>1</v>
      </c>
      <c r="G952">
        <v>0</v>
      </c>
      <c r="H952" t="s">
        <v>149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 s="1">
        <v>6387</v>
      </c>
      <c r="B953">
        <v>1976</v>
      </c>
      <c r="C953" t="s">
        <v>36</v>
      </c>
      <c r="D953" t="s">
        <v>33</v>
      </c>
      <c r="E953">
        <v>52190</v>
      </c>
      <c r="F953">
        <v>1</v>
      </c>
      <c r="G953">
        <v>1</v>
      </c>
      <c r="H953" t="s">
        <v>131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 s="1">
        <v>5320</v>
      </c>
      <c r="B954">
        <v>1973</v>
      </c>
      <c r="C954" t="s">
        <v>39</v>
      </c>
      <c r="D954" t="s">
        <v>41</v>
      </c>
      <c r="E954">
        <v>44051</v>
      </c>
      <c r="F954">
        <v>1</v>
      </c>
      <c r="G954">
        <v>1</v>
      </c>
      <c r="H954" t="s">
        <v>262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 s="1">
        <v>5048</v>
      </c>
      <c r="B955">
        <v>1971</v>
      </c>
      <c r="C955" t="s">
        <v>36</v>
      </c>
      <c r="D955" t="s">
        <v>30</v>
      </c>
      <c r="E955">
        <v>42767</v>
      </c>
      <c r="F955">
        <v>2</v>
      </c>
      <c r="G955">
        <v>0</v>
      </c>
      <c r="H955" t="s">
        <v>66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 s="1">
        <v>8146</v>
      </c>
      <c r="B956">
        <v>1976</v>
      </c>
      <c r="C956" t="s">
        <v>39</v>
      </c>
      <c r="D956" t="s">
        <v>33</v>
      </c>
      <c r="E956">
        <v>46106</v>
      </c>
      <c r="F956">
        <v>1</v>
      </c>
      <c r="G956">
        <v>1</v>
      </c>
      <c r="H956" t="s">
        <v>98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 s="1">
        <v>10031</v>
      </c>
      <c r="B957">
        <v>1976</v>
      </c>
      <c r="C957" t="s">
        <v>36</v>
      </c>
      <c r="D957" t="s">
        <v>37</v>
      </c>
      <c r="E957">
        <v>16927</v>
      </c>
      <c r="F957">
        <v>1</v>
      </c>
      <c r="G957">
        <v>1</v>
      </c>
      <c r="H957" t="s">
        <v>547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 s="1">
        <v>5748</v>
      </c>
      <c r="B958">
        <v>1965</v>
      </c>
      <c r="C958" t="s">
        <v>29</v>
      </c>
      <c r="D958" t="s">
        <v>37</v>
      </c>
      <c r="E958">
        <v>59754</v>
      </c>
      <c r="F958">
        <v>0</v>
      </c>
      <c r="G958">
        <v>1</v>
      </c>
      <c r="H958" t="s">
        <v>318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 s="1">
        <v>2134</v>
      </c>
      <c r="B959">
        <v>1952</v>
      </c>
      <c r="C959" t="s">
        <v>29</v>
      </c>
      <c r="D959" t="s">
        <v>30</v>
      </c>
      <c r="E959">
        <v>53700</v>
      </c>
      <c r="F959">
        <v>0</v>
      </c>
      <c r="G959">
        <v>1</v>
      </c>
      <c r="H959" t="s">
        <v>236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 s="1">
        <v>1523</v>
      </c>
      <c r="B960">
        <v>1973</v>
      </c>
      <c r="C960" t="s">
        <v>29</v>
      </c>
      <c r="D960" t="s">
        <v>37</v>
      </c>
      <c r="E960">
        <v>59041</v>
      </c>
      <c r="F960">
        <v>1</v>
      </c>
      <c r="G960">
        <v>1</v>
      </c>
      <c r="H960" t="s">
        <v>431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 s="1">
        <v>9665</v>
      </c>
      <c r="B961">
        <v>1957</v>
      </c>
      <c r="C961" t="s">
        <v>36</v>
      </c>
      <c r="D961" t="s">
        <v>41</v>
      </c>
      <c r="E961">
        <v>54237</v>
      </c>
      <c r="F961">
        <v>0</v>
      </c>
      <c r="G961">
        <v>1</v>
      </c>
      <c r="H961" t="s">
        <v>277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 s="1">
        <v>4640</v>
      </c>
      <c r="B962">
        <v>1967</v>
      </c>
      <c r="C962" t="s">
        <v>29</v>
      </c>
      <c r="D962" t="s">
        <v>41</v>
      </c>
      <c r="E962">
        <v>70647</v>
      </c>
      <c r="F962">
        <v>0</v>
      </c>
      <c r="G962">
        <v>1</v>
      </c>
      <c r="H962" t="s">
        <v>441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 s="1">
        <v>3635</v>
      </c>
      <c r="B963">
        <v>1962</v>
      </c>
      <c r="C963" t="s">
        <v>36</v>
      </c>
      <c r="D963" t="s">
        <v>30</v>
      </c>
      <c r="E963">
        <v>52597</v>
      </c>
      <c r="F963">
        <v>0</v>
      </c>
      <c r="G963">
        <v>1</v>
      </c>
      <c r="H963" t="s">
        <v>431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 s="1">
        <v>3547</v>
      </c>
      <c r="B964">
        <v>1969</v>
      </c>
      <c r="C964" t="s">
        <v>39</v>
      </c>
      <c r="D964" t="s">
        <v>33</v>
      </c>
      <c r="E964">
        <v>41021</v>
      </c>
      <c r="F964">
        <v>1</v>
      </c>
      <c r="G964">
        <v>0</v>
      </c>
      <c r="H964" t="s">
        <v>323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 s="1">
        <v>2456</v>
      </c>
      <c r="B965">
        <v>1975</v>
      </c>
      <c r="C965" t="s">
        <v>36</v>
      </c>
      <c r="D965" t="s">
        <v>37</v>
      </c>
      <c r="E965">
        <v>40233</v>
      </c>
      <c r="F965">
        <v>0</v>
      </c>
      <c r="G965">
        <v>1</v>
      </c>
      <c r="H965" t="s">
        <v>203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 s="1">
        <v>5633</v>
      </c>
      <c r="B966">
        <v>1980</v>
      </c>
      <c r="C966" t="s">
        <v>29</v>
      </c>
      <c r="D966" t="s">
        <v>37</v>
      </c>
      <c r="E966">
        <v>50183</v>
      </c>
      <c r="F966">
        <v>1</v>
      </c>
      <c r="G966">
        <v>1</v>
      </c>
      <c r="H966" t="s">
        <v>138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 s="1">
        <v>7801</v>
      </c>
      <c r="B967">
        <v>1959</v>
      </c>
      <c r="C967" t="s">
        <v>29</v>
      </c>
      <c r="D967" t="s">
        <v>33</v>
      </c>
      <c r="E967">
        <v>54753</v>
      </c>
      <c r="F967">
        <v>0</v>
      </c>
      <c r="G967">
        <v>1</v>
      </c>
      <c r="H967" t="s">
        <v>169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 s="1">
        <v>10489</v>
      </c>
      <c r="B968">
        <v>1973</v>
      </c>
      <c r="C968" t="s">
        <v>29</v>
      </c>
      <c r="D968" t="s">
        <v>37</v>
      </c>
      <c r="E968">
        <v>92955</v>
      </c>
      <c r="F968">
        <v>0</v>
      </c>
      <c r="G968">
        <v>0</v>
      </c>
      <c r="H968" t="s">
        <v>432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 s="1">
        <v>7011</v>
      </c>
      <c r="B969">
        <v>1973</v>
      </c>
      <c r="C969" t="s">
        <v>29</v>
      </c>
      <c r="D969" t="s">
        <v>37</v>
      </c>
      <c r="E969">
        <v>33471</v>
      </c>
      <c r="F969">
        <v>1</v>
      </c>
      <c r="G969">
        <v>0</v>
      </c>
      <c r="H969" t="s">
        <v>109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 s="1">
        <v>2620</v>
      </c>
      <c r="B970">
        <v>1974</v>
      </c>
      <c r="C970" t="s">
        <v>36</v>
      </c>
      <c r="D970" t="s">
        <v>37</v>
      </c>
      <c r="E970">
        <v>34596</v>
      </c>
      <c r="F970">
        <v>1</v>
      </c>
      <c r="G970">
        <v>0</v>
      </c>
      <c r="H970" t="s">
        <v>344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 s="1">
        <v>3933</v>
      </c>
      <c r="B971">
        <v>1980</v>
      </c>
      <c r="C971" t="s">
        <v>29</v>
      </c>
      <c r="D971" t="s">
        <v>33</v>
      </c>
      <c r="E971">
        <v>44010</v>
      </c>
      <c r="F971">
        <v>1</v>
      </c>
      <c r="G971">
        <v>0</v>
      </c>
      <c r="H971" t="s">
        <v>243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 s="1">
        <v>10981</v>
      </c>
      <c r="B972">
        <v>1988</v>
      </c>
      <c r="C972" t="s">
        <v>29</v>
      </c>
      <c r="D972" t="s">
        <v>37</v>
      </c>
      <c r="E972">
        <v>84219</v>
      </c>
      <c r="F972">
        <v>0</v>
      </c>
      <c r="G972">
        <v>0</v>
      </c>
      <c r="H972" t="s">
        <v>348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 s="1">
        <v>1734</v>
      </c>
      <c r="B973">
        <v>1968</v>
      </c>
      <c r="C973" t="s">
        <v>36</v>
      </c>
      <c r="D973" t="s">
        <v>33</v>
      </c>
      <c r="E973">
        <v>40706</v>
      </c>
      <c r="F973">
        <v>2</v>
      </c>
      <c r="G973">
        <v>1</v>
      </c>
      <c r="H973" t="s">
        <v>199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 s="1">
        <v>10995</v>
      </c>
      <c r="B974">
        <v>1988</v>
      </c>
      <c r="C974" t="s">
        <v>53</v>
      </c>
      <c r="D974" t="s">
        <v>37</v>
      </c>
      <c r="E974">
        <v>15716</v>
      </c>
      <c r="F974">
        <v>1</v>
      </c>
      <c r="G974">
        <v>0</v>
      </c>
      <c r="H974" t="s">
        <v>299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 s="1">
        <v>6357</v>
      </c>
      <c r="B975">
        <v>1959</v>
      </c>
      <c r="C975" t="s">
        <v>53</v>
      </c>
      <c r="D975" t="s">
        <v>41</v>
      </c>
      <c r="E975">
        <v>59052</v>
      </c>
      <c r="F975">
        <v>0</v>
      </c>
      <c r="G975">
        <v>1</v>
      </c>
      <c r="H975" t="s">
        <v>537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 s="1">
        <v>9209</v>
      </c>
      <c r="B976">
        <v>1971</v>
      </c>
      <c r="C976" t="s">
        <v>39</v>
      </c>
      <c r="D976" t="s">
        <v>33</v>
      </c>
      <c r="E976">
        <v>80573</v>
      </c>
      <c r="F976">
        <v>0</v>
      </c>
      <c r="G976">
        <v>0</v>
      </c>
      <c r="H976" t="s">
        <v>548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 s="1">
        <v>10286</v>
      </c>
      <c r="B977">
        <v>1962</v>
      </c>
      <c r="C977" t="s">
        <v>29</v>
      </c>
      <c r="D977" t="s">
        <v>37</v>
      </c>
      <c r="E977">
        <v>83715</v>
      </c>
      <c r="F977">
        <v>0</v>
      </c>
      <c r="G977">
        <v>0</v>
      </c>
      <c r="H977" t="s">
        <v>549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 s="1">
        <v>2611</v>
      </c>
      <c r="B978">
        <v>1959</v>
      </c>
      <c r="C978" t="s">
        <v>39</v>
      </c>
      <c r="D978" t="s">
        <v>33</v>
      </c>
      <c r="E978">
        <v>82576</v>
      </c>
      <c r="F978">
        <v>0</v>
      </c>
      <c r="G978">
        <v>0</v>
      </c>
      <c r="H978" t="s">
        <v>478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 s="1">
        <v>1600</v>
      </c>
      <c r="B979">
        <v>1965</v>
      </c>
      <c r="C979" t="s">
        <v>39</v>
      </c>
      <c r="D979" t="s">
        <v>37</v>
      </c>
      <c r="E979">
        <v>56962</v>
      </c>
      <c r="F979">
        <v>2</v>
      </c>
      <c r="G979">
        <v>1</v>
      </c>
      <c r="H979" t="s">
        <v>480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 s="1">
        <v>3308</v>
      </c>
      <c r="B980">
        <v>1952</v>
      </c>
      <c r="C980" t="s">
        <v>29</v>
      </c>
      <c r="D980" t="s">
        <v>37</v>
      </c>
      <c r="E980">
        <v>35704</v>
      </c>
      <c r="F980">
        <v>1</v>
      </c>
      <c r="G980">
        <v>1</v>
      </c>
      <c r="H980" t="s">
        <v>307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 s="1">
        <v>5407</v>
      </c>
      <c r="B981">
        <v>1954</v>
      </c>
      <c r="C981" t="s">
        <v>29</v>
      </c>
      <c r="D981" t="s">
        <v>33</v>
      </c>
      <c r="E981">
        <v>53103</v>
      </c>
      <c r="F981">
        <v>0</v>
      </c>
      <c r="G981">
        <v>1</v>
      </c>
      <c r="H981" t="s">
        <v>169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 s="1">
        <v>2166</v>
      </c>
      <c r="B982">
        <v>1960</v>
      </c>
      <c r="C982" t="s">
        <v>53</v>
      </c>
      <c r="D982" t="s">
        <v>71</v>
      </c>
      <c r="E982">
        <v>46779</v>
      </c>
      <c r="F982">
        <v>1</v>
      </c>
      <c r="G982">
        <v>1</v>
      </c>
      <c r="H982" t="s">
        <v>261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 s="1">
        <v>3955</v>
      </c>
      <c r="B983">
        <v>1965</v>
      </c>
      <c r="C983" t="s">
        <v>29</v>
      </c>
      <c r="D983" t="s">
        <v>41</v>
      </c>
      <c r="E983">
        <v>4861</v>
      </c>
      <c r="F983">
        <v>0</v>
      </c>
      <c r="G983">
        <v>0</v>
      </c>
      <c r="H983" t="s">
        <v>550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4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 s="1">
        <v>6634</v>
      </c>
      <c r="B984">
        <v>1979</v>
      </c>
      <c r="C984" t="s">
        <v>39</v>
      </c>
      <c r="D984" t="s">
        <v>41</v>
      </c>
      <c r="E984">
        <v>33462</v>
      </c>
      <c r="F984">
        <v>1</v>
      </c>
      <c r="G984">
        <v>0</v>
      </c>
      <c r="H984" t="s">
        <v>406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 s="1">
        <v>3056</v>
      </c>
      <c r="B985">
        <v>1978</v>
      </c>
      <c r="C985" t="s">
        <v>29</v>
      </c>
      <c r="D985" t="s">
        <v>41</v>
      </c>
      <c r="E985">
        <v>63693</v>
      </c>
      <c r="F985">
        <v>0</v>
      </c>
      <c r="G985">
        <v>1</v>
      </c>
      <c r="H985" t="s">
        <v>203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 s="1">
        <v>5718</v>
      </c>
      <c r="B986">
        <v>1950</v>
      </c>
      <c r="C986" t="s">
        <v>29</v>
      </c>
      <c r="D986" t="s">
        <v>37</v>
      </c>
      <c r="E986">
        <v>80763</v>
      </c>
      <c r="F986">
        <v>0</v>
      </c>
      <c r="G986">
        <v>0</v>
      </c>
      <c r="H986" t="s">
        <v>303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 s="1">
        <v>6872</v>
      </c>
      <c r="B987">
        <v>1974</v>
      </c>
      <c r="C987" t="s">
        <v>36</v>
      </c>
      <c r="D987" t="s">
        <v>37</v>
      </c>
      <c r="E987">
        <v>65352</v>
      </c>
      <c r="F987">
        <v>0</v>
      </c>
      <c r="G987">
        <v>1</v>
      </c>
      <c r="H987" t="s">
        <v>34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 s="1">
        <v>8164</v>
      </c>
      <c r="B988">
        <v>1978</v>
      </c>
      <c r="C988" t="s">
        <v>36</v>
      </c>
      <c r="D988" t="s">
        <v>37</v>
      </c>
      <c r="E988">
        <v>82170</v>
      </c>
      <c r="F988">
        <v>0</v>
      </c>
      <c r="G988">
        <v>0</v>
      </c>
      <c r="H988" t="s">
        <v>347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 s="1">
        <v>4580</v>
      </c>
      <c r="B989">
        <v>1969</v>
      </c>
      <c r="C989" t="s">
        <v>29</v>
      </c>
      <c r="D989" t="s">
        <v>37</v>
      </c>
      <c r="E989">
        <v>75759</v>
      </c>
      <c r="F989">
        <v>0</v>
      </c>
      <c r="G989">
        <v>0</v>
      </c>
      <c r="H989" t="s">
        <v>551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 s="1">
        <v>9305</v>
      </c>
      <c r="B990">
        <v>1976</v>
      </c>
      <c r="C990" t="s">
        <v>53</v>
      </c>
      <c r="D990" t="s">
        <v>30</v>
      </c>
      <c r="E990">
        <v>79689</v>
      </c>
      <c r="F990">
        <v>0</v>
      </c>
      <c r="G990">
        <v>0</v>
      </c>
      <c r="H990" t="s">
        <v>486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 s="1">
        <v>453</v>
      </c>
      <c r="B991">
        <v>1956</v>
      </c>
      <c r="C991" t="s">
        <v>36</v>
      </c>
      <c r="D991" t="s">
        <v>71</v>
      </c>
      <c r="E991">
        <v>35340</v>
      </c>
      <c r="F991">
        <v>1</v>
      </c>
      <c r="G991">
        <v>1</v>
      </c>
      <c r="H991" t="s">
        <v>201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 s="1">
        <v>8545</v>
      </c>
      <c r="B992">
        <v>1954</v>
      </c>
      <c r="C992" t="s">
        <v>29</v>
      </c>
      <c r="D992" t="s">
        <v>41</v>
      </c>
      <c r="E992">
        <v>85683</v>
      </c>
      <c r="F992">
        <v>0</v>
      </c>
      <c r="G992">
        <v>0</v>
      </c>
      <c r="H992" t="s">
        <v>517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 s="1">
        <v>9850</v>
      </c>
      <c r="B993">
        <v>1972</v>
      </c>
      <c r="C993" t="s">
        <v>53</v>
      </c>
      <c r="D993" t="s">
        <v>37</v>
      </c>
      <c r="E993">
        <v>24884</v>
      </c>
      <c r="F993">
        <v>1</v>
      </c>
      <c r="G993">
        <v>0</v>
      </c>
      <c r="H993" t="s">
        <v>519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 s="1">
        <v>7378</v>
      </c>
      <c r="B994">
        <v>1981</v>
      </c>
      <c r="C994" t="s">
        <v>39</v>
      </c>
      <c r="D994" t="s">
        <v>33</v>
      </c>
      <c r="E994">
        <v>42021</v>
      </c>
      <c r="F994">
        <v>1</v>
      </c>
      <c r="G994">
        <v>0</v>
      </c>
      <c r="H994" t="s">
        <v>51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 s="1">
        <v>7646</v>
      </c>
      <c r="B995">
        <v>1989</v>
      </c>
      <c r="C995" t="s">
        <v>29</v>
      </c>
      <c r="D995" t="s">
        <v>30</v>
      </c>
      <c r="E995">
        <v>64449</v>
      </c>
      <c r="F995">
        <v>1</v>
      </c>
      <c r="G995">
        <v>0</v>
      </c>
      <c r="H995" t="s">
        <v>552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 s="1">
        <v>1640</v>
      </c>
      <c r="B996">
        <v>1954</v>
      </c>
      <c r="C996" t="s">
        <v>29</v>
      </c>
      <c r="D996" t="s">
        <v>41</v>
      </c>
      <c r="E996">
        <v>64587</v>
      </c>
      <c r="F996">
        <v>1</v>
      </c>
      <c r="G996">
        <v>1</v>
      </c>
      <c r="H996" t="s">
        <v>550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 s="1">
        <v>5184</v>
      </c>
      <c r="B997">
        <v>1995</v>
      </c>
      <c r="C997" t="s">
        <v>29</v>
      </c>
      <c r="D997" t="s">
        <v>30</v>
      </c>
      <c r="E997">
        <v>34824</v>
      </c>
      <c r="F997">
        <v>0</v>
      </c>
      <c r="G997">
        <v>0</v>
      </c>
      <c r="H997" t="s">
        <v>469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 s="1">
        <v>8492</v>
      </c>
      <c r="B998">
        <v>1978</v>
      </c>
      <c r="C998" t="s">
        <v>29</v>
      </c>
      <c r="D998" t="s">
        <v>33</v>
      </c>
      <c r="E998">
        <v>75437</v>
      </c>
      <c r="F998">
        <v>0</v>
      </c>
      <c r="G998">
        <v>0</v>
      </c>
      <c r="H998" t="s">
        <v>553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 s="1">
        <v>11188</v>
      </c>
      <c r="B999">
        <v>1957</v>
      </c>
      <c r="C999" t="s">
        <v>29</v>
      </c>
      <c r="D999" t="s">
        <v>33</v>
      </c>
      <c r="E999">
        <v>26091</v>
      </c>
      <c r="F999">
        <v>1</v>
      </c>
      <c r="G999">
        <v>1</v>
      </c>
      <c r="H999" t="s">
        <v>114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 s="1">
        <v>1212</v>
      </c>
      <c r="B1000">
        <v>1973</v>
      </c>
      <c r="C1000" t="s">
        <v>29</v>
      </c>
      <c r="D1000" t="s">
        <v>37</v>
      </c>
      <c r="E1000">
        <v>52845</v>
      </c>
      <c r="F1000">
        <v>1</v>
      </c>
      <c r="G1000">
        <v>0</v>
      </c>
      <c r="H1000" t="s">
        <v>554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 s="1">
        <v>9097</v>
      </c>
      <c r="B1001">
        <v>1956</v>
      </c>
      <c r="C1001" t="s">
        <v>29</v>
      </c>
      <c r="D1001" t="s">
        <v>41</v>
      </c>
      <c r="E1001">
        <v>46086</v>
      </c>
      <c r="F1001">
        <v>0</v>
      </c>
      <c r="G1001">
        <v>1</v>
      </c>
      <c r="H1001" t="s">
        <v>397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 s="1">
        <v>10473</v>
      </c>
      <c r="B1002">
        <v>1956</v>
      </c>
      <c r="C1002" t="s">
        <v>36</v>
      </c>
      <c r="D1002" t="s">
        <v>71</v>
      </c>
      <c r="E1002">
        <v>78028</v>
      </c>
      <c r="F1002">
        <v>0</v>
      </c>
      <c r="G1002">
        <v>1</v>
      </c>
      <c r="H1002" t="s">
        <v>208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 s="1">
        <v>7962</v>
      </c>
      <c r="B1003">
        <v>1987</v>
      </c>
      <c r="C1003" t="s">
        <v>36</v>
      </c>
      <c r="D1003" t="s">
        <v>30</v>
      </c>
      <c r="E1003">
        <v>95169</v>
      </c>
      <c r="F1003">
        <v>0</v>
      </c>
      <c r="G1003">
        <v>0</v>
      </c>
      <c r="H1003" t="s">
        <v>355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 s="1">
        <v>9984</v>
      </c>
      <c r="B1004">
        <v>1981</v>
      </c>
      <c r="C1004" t="s">
        <v>53</v>
      </c>
      <c r="D1004" t="s">
        <v>37</v>
      </c>
      <c r="E1004">
        <v>56337</v>
      </c>
      <c r="F1004">
        <v>1</v>
      </c>
      <c r="G1004">
        <v>1</v>
      </c>
      <c r="H1004" t="s">
        <v>369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 s="1">
        <v>5527</v>
      </c>
      <c r="B1005">
        <v>1987</v>
      </c>
      <c r="C1005" t="s">
        <v>29</v>
      </c>
      <c r="D1005" t="s">
        <v>33</v>
      </c>
      <c r="E1005">
        <v>22434</v>
      </c>
      <c r="F1005">
        <v>1</v>
      </c>
      <c r="G1005">
        <v>0</v>
      </c>
      <c r="H1005" t="s">
        <v>292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 s="1">
        <v>6374</v>
      </c>
      <c r="B1006">
        <v>1954</v>
      </c>
      <c r="C1006" t="s">
        <v>36</v>
      </c>
      <c r="D1006" t="s">
        <v>37</v>
      </c>
      <c r="E1006">
        <v>36930</v>
      </c>
      <c r="F1006">
        <v>0</v>
      </c>
      <c r="G1006">
        <v>1</v>
      </c>
      <c r="H1006" t="s">
        <v>130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 s="1">
        <v>7453</v>
      </c>
      <c r="B1007">
        <v>1954</v>
      </c>
      <c r="C1007" t="s">
        <v>29</v>
      </c>
      <c r="D1007" t="s">
        <v>30</v>
      </c>
      <c r="E1007">
        <v>36130</v>
      </c>
      <c r="F1007">
        <v>0</v>
      </c>
      <c r="G1007">
        <v>1</v>
      </c>
      <c r="H1007" t="s">
        <v>134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 s="1">
        <v>8952</v>
      </c>
      <c r="B1008">
        <v>1953</v>
      </c>
      <c r="C1008" t="s">
        <v>39</v>
      </c>
      <c r="D1008" t="s">
        <v>37</v>
      </c>
      <c r="E1008">
        <v>65569</v>
      </c>
      <c r="F1008">
        <v>0</v>
      </c>
      <c r="G1008">
        <v>1</v>
      </c>
      <c r="H1008" t="s">
        <v>173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 s="1">
        <v>241</v>
      </c>
      <c r="B1009">
        <v>1952</v>
      </c>
      <c r="C1009" t="s">
        <v>29</v>
      </c>
      <c r="D1009" t="s">
        <v>33</v>
      </c>
      <c r="E1009">
        <v>83844</v>
      </c>
      <c r="F1009">
        <v>0</v>
      </c>
      <c r="G1009">
        <v>0</v>
      </c>
      <c r="H1009" t="s">
        <v>486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 s="1">
        <v>8975</v>
      </c>
      <c r="B1010">
        <v>1968</v>
      </c>
      <c r="C1010" t="s">
        <v>29</v>
      </c>
      <c r="D1010" t="s">
        <v>37</v>
      </c>
      <c r="E1010">
        <v>19514</v>
      </c>
      <c r="F1010">
        <v>1</v>
      </c>
      <c r="G1010">
        <v>1</v>
      </c>
      <c r="H1010" t="s">
        <v>379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 s="1">
        <v>6119</v>
      </c>
      <c r="B1011">
        <v>1963</v>
      </c>
      <c r="C1011" t="s">
        <v>36</v>
      </c>
      <c r="D1011" t="s">
        <v>30</v>
      </c>
      <c r="E1011">
        <v>36736</v>
      </c>
      <c r="F1011">
        <v>1</v>
      </c>
      <c r="G1011">
        <v>1</v>
      </c>
      <c r="H1011" t="s">
        <v>495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 s="1">
        <v>5236</v>
      </c>
      <c r="B1012">
        <v>1979</v>
      </c>
      <c r="C1012" t="s">
        <v>29</v>
      </c>
      <c r="D1012" t="s">
        <v>33</v>
      </c>
      <c r="E1012">
        <v>77568</v>
      </c>
      <c r="F1012">
        <v>0</v>
      </c>
      <c r="G1012">
        <v>1</v>
      </c>
      <c r="H1012" t="s">
        <v>555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 s="1">
        <v>5723</v>
      </c>
      <c r="B1013">
        <v>1976</v>
      </c>
      <c r="C1013" t="s">
        <v>36</v>
      </c>
      <c r="D1013" t="s">
        <v>33</v>
      </c>
      <c r="E1013">
        <v>49187</v>
      </c>
      <c r="F1013">
        <v>0</v>
      </c>
      <c r="G1013">
        <v>1</v>
      </c>
      <c r="H1013" t="s">
        <v>58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 s="1">
        <v>1710</v>
      </c>
      <c r="B1014">
        <v>1978</v>
      </c>
      <c r="C1014" t="s">
        <v>29</v>
      </c>
      <c r="D1014" t="s">
        <v>30</v>
      </c>
      <c r="E1014">
        <v>30168</v>
      </c>
      <c r="F1014">
        <v>1</v>
      </c>
      <c r="G1014">
        <v>0</v>
      </c>
      <c r="H1014" t="s">
        <v>269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 s="1">
        <v>1970</v>
      </c>
      <c r="B1015">
        <v>1968</v>
      </c>
      <c r="C1015" t="s">
        <v>39</v>
      </c>
      <c r="D1015" t="s">
        <v>33</v>
      </c>
      <c r="E1015">
        <v>34053</v>
      </c>
      <c r="F1015">
        <v>0</v>
      </c>
      <c r="G1015">
        <v>1</v>
      </c>
      <c r="H1015" t="s">
        <v>208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 s="1">
        <v>5313</v>
      </c>
      <c r="B1016">
        <v>1971</v>
      </c>
      <c r="C1016" t="s">
        <v>39</v>
      </c>
      <c r="D1016" t="s">
        <v>37</v>
      </c>
      <c r="E1016">
        <v>38196</v>
      </c>
      <c r="F1016">
        <v>1</v>
      </c>
      <c r="G1016">
        <v>1</v>
      </c>
      <c r="H1016" t="s">
        <v>423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 s="1">
        <v>10634</v>
      </c>
      <c r="B1017">
        <v>1951</v>
      </c>
      <c r="C1017" t="s">
        <v>39</v>
      </c>
      <c r="D1017" t="s">
        <v>37</v>
      </c>
      <c r="E1017">
        <v>59412</v>
      </c>
      <c r="F1017">
        <v>0</v>
      </c>
      <c r="G1017">
        <v>0</v>
      </c>
      <c r="H1017" t="s">
        <v>556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 s="1">
        <v>7010</v>
      </c>
      <c r="B1018">
        <v>1965</v>
      </c>
      <c r="C1018" t="s">
        <v>53</v>
      </c>
      <c r="D1018" t="s">
        <v>37</v>
      </c>
      <c r="E1018">
        <v>70924</v>
      </c>
      <c r="F1018">
        <v>0</v>
      </c>
      <c r="G1018">
        <v>0</v>
      </c>
      <c r="H1018" t="s">
        <v>557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 s="1">
        <v>8562</v>
      </c>
      <c r="B1019">
        <v>1969</v>
      </c>
      <c r="C1019" t="s">
        <v>29</v>
      </c>
      <c r="D1019" t="s">
        <v>33</v>
      </c>
      <c r="E1019">
        <v>54165</v>
      </c>
      <c r="F1019">
        <v>0</v>
      </c>
      <c r="G1019">
        <v>0</v>
      </c>
      <c r="H1019" t="s">
        <v>544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 s="1">
        <v>3158</v>
      </c>
      <c r="B1020">
        <v>1973</v>
      </c>
      <c r="C1020" t="s">
        <v>29</v>
      </c>
      <c r="D1020" t="s">
        <v>37</v>
      </c>
      <c r="E1020">
        <v>32300</v>
      </c>
      <c r="F1020">
        <v>1</v>
      </c>
      <c r="G1020">
        <v>0</v>
      </c>
      <c r="H1020" t="s">
        <v>558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 s="1">
        <v>4436</v>
      </c>
      <c r="B1021">
        <v>1976</v>
      </c>
      <c r="C1021" t="s">
        <v>29</v>
      </c>
      <c r="D1021" t="s">
        <v>30</v>
      </c>
      <c r="E1021">
        <v>20180</v>
      </c>
      <c r="F1021">
        <v>0</v>
      </c>
      <c r="G1021">
        <v>0</v>
      </c>
      <c r="H1021" t="s">
        <v>62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 s="1">
        <v>5287</v>
      </c>
      <c r="B1022">
        <v>1973</v>
      </c>
      <c r="C1022" t="s">
        <v>29</v>
      </c>
      <c r="D1022" t="s">
        <v>37</v>
      </c>
      <c r="E1022">
        <v>34961</v>
      </c>
      <c r="F1022">
        <v>1</v>
      </c>
      <c r="G1022">
        <v>0</v>
      </c>
      <c r="H1022" t="s">
        <v>529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 s="1">
        <v>2445</v>
      </c>
      <c r="B1023">
        <v>1974</v>
      </c>
      <c r="C1023" t="s">
        <v>36</v>
      </c>
      <c r="D1023" t="s">
        <v>33</v>
      </c>
      <c r="E1023">
        <v>28440</v>
      </c>
      <c r="F1023">
        <v>1</v>
      </c>
      <c r="G1023">
        <v>0</v>
      </c>
      <c r="H1023" t="s">
        <v>153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 s="1">
        <v>6059</v>
      </c>
      <c r="B1024">
        <v>1953</v>
      </c>
      <c r="C1024" t="s">
        <v>36</v>
      </c>
      <c r="D1024" t="s">
        <v>33</v>
      </c>
      <c r="E1024">
        <v>64504</v>
      </c>
      <c r="F1024">
        <v>1</v>
      </c>
      <c r="G1024">
        <v>2</v>
      </c>
      <c r="H1024" t="s">
        <v>545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 s="1">
        <v>4550</v>
      </c>
      <c r="B1025">
        <v>1966</v>
      </c>
      <c r="C1025" t="s">
        <v>39</v>
      </c>
      <c r="D1025" t="s">
        <v>33</v>
      </c>
      <c r="E1025">
        <v>33564</v>
      </c>
      <c r="F1025">
        <v>0</v>
      </c>
      <c r="G1025">
        <v>1</v>
      </c>
      <c r="H1025" t="s">
        <v>186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 s="1">
        <v>4240</v>
      </c>
      <c r="B1026">
        <v>1978</v>
      </c>
      <c r="C1026" t="s">
        <v>29</v>
      </c>
      <c r="D1026" t="s">
        <v>37</v>
      </c>
      <c r="E1026">
        <v>17345</v>
      </c>
      <c r="F1026">
        <v>1</v>
      </c>
      <c r="G1026">
        <v>0</v>
      </c>
      <c r="H1026" t="s">
        <v>54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 s="1">
        <v>8911</v>
      </c>
      <c r="B1027">
        <v>1967</v>
      </c>
      <c r="C1027" t="s">
        <v>36</v>
      </c>
      <c r="D1027" t="s">
        <v>37</v>
      </c>
      <c r="E1027">
        <v>56320</v>
      </c>
      <c r="F1027">
        <v>0</v>
      </c>
      <c r="G1027">
        <v>1</v>
      </c>
      <c r="H1027" t="s">
        <v>101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 s="1">
        <v>3706</v>
      </c>
      <c r="B1028">
        <v>1978</v>
      </c>
      <c r="C1028" t="s">
        <v>29</v>
      </c>
      <c r="D1028" t="s">
        <v>30</v>
      </c>
      <c r="E1028">
        <v>28647</v>
      </c>
      <c r="F1028">
        <v>1</v>
      </c>
      <c r="G1028">
        <v>0</v>
      </c>
      <c r="H1028" t="s">
        <v>34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 s="1">
        <v>3628</v>
      </c>
      <c r="B1029">
        <v>1987</v>
      </c>
      <c r="C1029" t="s">
        <v>47</v>
      </c>
      <c r="D1029" t="s">
        <v>30</v>
      </c>
      <c r="E1029">
        <v>15038</v>
      </c>
      <c r="F1029">
        <v>1</v>
      </c>
      <c r="G1029">
        <v>0</v>
      </c>
      <c r="H1029" t="s">
        <v>262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 s="1">
        <v>10175</v>
      </c>
      <c r="B1030">
        <v>1958</v>
      </c>
      <c r="C1030" t="s">
        <v>36</v>
      </c>
      <c r="D1030" t="s">
        <v>41</v>
      </c>
      <c r="E1030">
        <v>32173</v>
      </c>
      <c r="F1030">
        <v>0</v>
      </c>
      <c r="G1030">
        <v>1</v>
      </c>
      <c r="H1030" t="s">
        <v>418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 s="1">
        <v>8985</v>
      </c>
      <c r="B1031">
        <v>1964</v>
      </c>
      <c r="C1031" t="s">
        <v>53</v>
      </c>
      <c r="D1031" t="s">
        <v>33</v>
      </c>
      <c r="E1031">
        <v>68316</v>
      </c>
      <c r="F1031">
        <v>0</v>
      </c>
      <c r="G1031">
        <v>1</v>
      </c>
      <c r="H1031" t="s">
        <v>559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 s="1">
        <v>5204</v>
      </c>
      <c r="B1032">
        <v>1971</v>
      </c>
      <c r="C1032" t="s">
        <v>29</v>
      </c>
      <c r="D1032" t="s">
        <v>33</v>
      </c>
      <c r="E1032">
        <v>74538</v>
      </c>
      <c r="F1032">
        <v>0</v>
      </c>
      <c r="G1032">
        <v>0</v>
      </c>
      <c r="H1032" t="s">
        <v>535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 s="1">
        <v>9220</v>
      </c>
      <c r="B1033">
        <v>1971</v>
      </c>
      <c r="C1033" t="s">
        <v>29</v>
      </c>
      <c r="D1033" t="s">
        <v>30</v>
      </c>
      <c r="E1033">
        <v>91700</v>
      </c>
      <c r="F1033">
        <v>0</v>
      </c>
      <c r="G1033">
        <v>0</v>
      </c>
      <c r="H1033" t="s">
        <v>199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 s="1">
        <v>9888</v>
      </c>
      <c r="B1034">
        <v>1969</v>
      </c>
      <c r="C1034" t="s">
        <v>29</v>
      </c>
      <c r="D1034" t="s">
        <v>33</v>
      </c>
      <c r="E1034">
        <v>68695</v>
      </c>
      <c r="F1034">
        <v>0</v>
      </c>
      <c r="G1034">
        <v>0</v>
      </c>
      <c r="H1034" t="s">
        <v>138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 s="1">
        <v>5263</v>
      </c>
      <c r="B1035">
        <v>1977</v>
      </c>
      <c r="C1035" t="s">
        <v>53</v>
      </c>
      <c r="D1035" t="s">
        <v>37</v>
      </c>
      <c r="E1035">
        <v>31056</v>
      </c>
      <c r="F1035">
        <v>1</v>
      </c>
      <c r="G1035">
        <v>0</v>
      </c>
      <c r="H1035" t="s">
        <v>560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 s="1">
        <v>1020</v>
      </c>
      <c r="B1036">
        <v>1973</v>
      </c>
      <c r="C1036" t="s">
        <v>29</v>
      </c>
      <c r="D1036" t="s">
        <v>37</v>
      </c>
      <c r="E1036">
        <v>79593</v>
      </c>
      <c r="F1036">
        <v>0</v>
      </c>
      <c r="G1036">
        <v>0</v>
      </c>
      <c r="H1036" t="s">
        <v>83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 s="1">
        <v>9503</v>
      </c>
      <c r="B1037">
        <v>1980</v>
      </c>
      <c r="C1037" t="s">
        <v>29</v>
      </c>
      <c r="D1037" t="s">
        <v>30</v>
      </c>
      <c r="E1037">
        <v>28071</v>
      </c>
      <c r="F1037">
        <v>0</v>
      </c>
      <c r="G1037">
        <v>0</v>
      </c>
      <c r="H1037" t="s">
        <v>111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 s="1">
        <v>10613</v>
      </c>
      <c r="B1038">
        <v>1958</v>
      </c>
      <c r="C1038" t="s">
        <v>36</v>
      </c>
      <c r="D1038" t="s">
        <v>33</v>
      </c>
      <c r="E1038">
        <v>37334</v>
      </c>
      <c r="F1038">
        <v>1</v>
      </c>
      <c r="G1038">
        <v>1</v>
      </c>
      <c r="H1038" t="s">
        <v>561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 s="1">
        <v>67</v>
      </c>
      <c r="B1039">
        <v>1972</v>
      </c>
      <c r="C1039" t="s">
        <v>39</v>
      </c>
      <c r="D1039" t="s">
        <v>30</v>
      </c>
      <c r="E1039">
        <v>46423</v>
      </c>
      <c r="F1039">
        <v>1</v>
      </c>
      <c r="G1039">
        <v>1</v>
      </c>
      <c r="H1039" t="s">
        <v>399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 s="1">
        <v>6019</v>
      </c>
      <c r="B1040">
        <v>1971</v>
      </c>
      <c r="C1040" t="s">
        <v>36</v>
      </c>
      <c r="D1040" t="s">
        <v>37</v>
      </c>
      <c r="E1040">
        <v>37126</v>
      </c>
      <c r="F1040">
        <v>1</v>
      </c>
      <c r="G1040">
        <v>0</v>
      </c>
      <c r="H1040" t="s">
        <v>128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 s="1">
        <v>5863</v>
      </c>
      <c r="B1041">
        <v>1953</v>
      </c>
      <c r="C1041" t="s">
        <v>29</v>
      </c>
      <c r="D1041" t="s">
        <v>37</v>
      </c>
      <c r="E1041">
        <v>47703</v>
      </c>
      <c r="F1041">
        <v>0</v>
      </c>
      <c r="G1041">
        <v>1</v>
      </c>
      <c r="H1041" t="s">
        <v>468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 s="1">
        <v>3717</v>
      </c>
      <c r="B1042">
        <v>1959</v>
      </c>
      <c r="C1042" t="s">
        <v>29</v>
      </c>
      <c r="D1042" t="s">
        <v>37</v>
      </c>
      <c r="E1042">
        <v>61180</v>
      </c>
      <c r="F1042">
        <v>0</v>
      </c>
      <c r="G1042">
        <v>1</v>
      </c>
      <c r="H1042" t="s">
        <v>562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 s="1">
        <v>6730</v>
      </c>
      <c r="B1043">
        <v>1954</v>
      </c>
      <c r="C1043" t="s">
        <v>29</v>
      </c>
      <c r="D1043" t="s">
        <v>37</v>
      </c>
      <c r="E1043">
        <v>38998</v>
      </c>
      <c r="F1043">
        <v>1</v>
      </c>
      <c r="G1043">
        <v>1</v>
      </c>
      <c r="H1043" t="s">
        <v>54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 s="1">
        <v>10749</v>
      </c>
      <c r="B1044">
        <v>1991</v>
      </c>
      <c r="C1044" t="s">
        <v>29</v>
      </c>
      <c r="D1044" t="s">
        <v>30</v>
      </c>
      <c r="E1044">
        <v>8028</v>
      </c>
      <c r="F1044">
        <v>0</v>
      </c>
      <c r="G1044">
        <v>0</v>
      </c>
      <c r="H1044" t="s">
        <v>275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 s="1">
        <v>4998</v>
      </c>
      <c r="B1045">
        <v>1962</v>
      </c>
      <c r="C1045" t="s">
        <v>29</v>
      </c>
      <c r="D1045" t="s">
        <v>33</v>
      </c>
      <c r="E1045">
        <v>76081</v>
      </c>
      <c r="F1045">
        <v>0</v>
      </c>
      <c r="G1045">
        <v>0</v>
      </c>
      <c r="H1045" t="s">
        <v>185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 s="1">
        <v>6287</v>
      </c>
      <c r="B1046">
        <v>1986</v>
      </c>
      <c r="C1046" t="s">
        <v>29</v>
      </c>
      <c r="D1046" t="s">
        <v>33</v>
      </c>
      <c r="E1046">
        <v>34728</v>
      </c>
      <c r="F1046">
        <v>1</v>
      </c>
      <c r="G1046">
        <v>0</v>
      </c>
      <c r="H1046" t="s">
        <v>563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 s="1">
        <v>5985</v>
      </c>
      <c r="B1047">
        <v>1965</v>
      </c>
      <c r="C1047" t="s">
        <v>39</v>
      </c>
      <c r="D1047" t="s">
        <v>30</v>
      </c>
      <c r="E1047">
        <v>33168</v>
      </c>
      <c r="F1047">
        <v>0</v>
      </c>
      <c r="G1047">
        <v>1</v>
      </c>
      <c r="H1047" t="s">
        <v>243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 s="1">
        <v>4754</v>
      </c>
      <c r="B1048">
        <v>1966</v>
      </c>
      <c r="C1048" t="s">
        <v>39</v>
      </c>
      <c r="D1048" t="s">
        <v>37</v>
      </c>
      <c r="E1048">
        <v>33585</v>
      </c>
      <c r="F1048">
        <v>0</v>
      </c>
      <c r="G1048">
        <v>1</v>
      </c>
      <c r="H1048" t="s">
        <v>456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 s="1">
        <v>4002</v>
      </c>
      <c r="B1049">
        <v>1960</v>
      </c>
      <c r="C1049" t="s">
        <v>36</v>
      </c>
      <c r="D1049" t="s">
        <v>37</v>
      </c>
      <c r="E1049">
        <v>77037</v>
      </c>
      <c r="F1049">
        <v>0</v>
      </c>
      <c r="G1049">
        <v>1</v>
      </c>
      <c r="H1049" t="s">
        <v>564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 s="1">
        <v>8870</v>
      </c>
      <c r="B1050">
        <v>1984</v>
      </c>
      <c r="C1050" t="s">
        <v>29</v>
      </c>
      <c r="D1050" t="s">
        <v>33</v>
      </c>
      <c r="E1050">
        <v>35196</v>
      </c>
      <c r="F1050">
        <v>1</v>
      </c>
      <c r="G1050">
        <v>0</v>
      </c>
      <c r="H1050" t="s">
        <v>42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 s="1">
        <v>966</v>
      </c>
      <c r="B1051">
        <v>1966</v>
      </c>
      <c r="C1051" t="s">
        <v>29</v>
      </c>
      <c r="D1051" t="s">
        <v>37</v>
      </c>
      <c r="E1051">
        <v>44529</v>
      </c>
      <c r="F1051">
        <v>0</v>
      </c>
      <c r="G1051">
        <v>1</v>
      </c>
      <c r="H1051" t="s">
        <v>288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 s="1">
        <v>4767</v>
      </c>
      <c r="B1052">
        <v>1965</v>
      </c>
      <c r="C1052" t="s">
        <v>53</v>
      </c>
      <c r="D1052" t="s">
        <v>37</v>
      </c>
      <c r="E1052">
        <v>70924</v>
      </c>
      <c r="F1052">
        <v>0</v>
      </c>
      <c r="G1052">
        <v>0</v>
      </c>
      <c r="H1052" t="s">
        <v>557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 s="1">
        <v>9725</v>
      </c>
      <c r="B1053">
        <v>1966</v>
      </c>
      <c r="C1053" t="s">
        <v>36</v>
      </c>
      <c r="D1053" t="s">
        <v>33</v>
      </c>
      <c r="E1053">
        <v>28764</v>
      </c>
      <c r="F1053">
        <v>1</v>
      </c>
      <c r="G1053">
        <v>1</v>
      </c>
      <c r="H1053" t="s">
        <v>237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 s="1">
        <v>4475</v>
      </c>
      <c r="B1054">
        <v>1949</v>
      </c>
      <c r="C1054" t="s">
        <v>36</v>
      </c>
      <c r="D1054" t="s">
        <v>37</v>
      </c>
      <c r="E1054">
        <v>69098</v>
      </c>
      <c r="F1054">
        <v>0</v>
      </c>
      <c r="G1054">
        <v>0</v>
      </c>
      <c r="H1054" t="s">
        <v>359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 s="1">
        <v>5740</v>
      </c>
      <c r="B1055">
        <v>1970</v>
      </c>
      <c r="C1055" t="s">
        <v>53</v>
      </c>
      <c r="D1055" t="s">
        <v>41</v>
      </c>
      <c r="E1055">
        <v>25959</v>
      </c>
      <c r="F1055">
        <v>1</v>
      </c>
      <c r="G1055">
        <v>1</v>
      </c>
      <c r="H1055" t="s">
        <v>516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 s="1">
        <v>5731</v>
      </c>
      <c r="B1056">
        <v>1983</v>
      </c>
      <c r="C1056" t="s">
        <v>39</v>
      </c>
      <c r="D1056" t="s">
        <v>37</v>
      </c>
      <c r="E1056">
        <v>27100</v>
      </c>
      <c r="F1056">
        <v>1</v>
      </c>
      <c r="G1056">
        <v>0</v>
      </c>
      <c r="H1056" t="s">
        <v>105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 s="1">
        <v>7290</v>
      </c>
      <c r="B1057">
        <v>1985</v>
      </c>
      <c r="C1057" t="s">
        <v>29</v>
      </c>
      <c r="D1057" t="s">
        <v>30</v>
      </c>
      <c r="E1057">
        <v>70596</v>
      </c>
      <c r="F1057">
        <v>0</v>
      </c>
      <c r="G1057">
        <v>0</v>
      </c>
      <c r="H1057" t="s">
        <v>211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 s="1">
        <v>3846</v>
      </c>
      <c r="B1058">
        <v>1974</v>
      </c>
      <c r="C1058" t="s">
        <v>29</v>
      </c>
      <c r="D1058" t="s">
        <v>37</v>
      </c>
      <c r="E1058">
        <v>42557</v>
      </c>
      <c r="F1058">
        <v>0</v>
      </c>
      <c r="G1058">
        <v>1</v>
      </c>
      <c r="H1058" t="s">
        <v>111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 s="1">
        <v>8104</v>
      </c>
      <c r="B1059">
        <v>1951</v>
      </c>
      <c r="C1059" t="s">
        <v>36</v>
      </c>
      <c r="D1059" t="s">
        <v>37</v>
      </c>
      <c r="E1059">
        <v>53312</v>
      </c>
      <c r="F1059">
        <v>0</v>
      </c>
      <c r="G1059">
        <v>0</v>
      </c>
      <c r="H1059" t="s">
        <v>541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 s="1">
        <v>4507</v>
      </c>
      <c r="B1060">
        <v>1952</v>
      </c>
      <c r="C1060" t="s">
        <v>29</v>
      </c>
      <c r="D1060" t="s">
        <v>30</v>
      </c>
      <c r="E1060">
        <v>72228</v>
      </c>
      <c r="F1060">
        <v>0</v>
      </c>
      <c r="G1060">
        <v>0</v>
      </c>
      <c r="H1060" t="s">
        <v>565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 s="1">
        <v>11013</v>
      </c>
      <c r="B1061">
        <v>1987</v>
      </c>
      <c r="C1061" t="s">
        <v>29</v>
      </c>
      <c r="D1061" t="s">
        <v>33</v>
      </c>
      <c r="E1061">
        <v>67605</v>
      </c>
      <c r="F1061">
        <v>0</v>
      </c>
      <c r="G1061">
        <v>0</v>
      </c>
      <c r="H1061" t="s">
        <v>209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 s="1">
        <v>4491</v>
      </c>
      <c r="B1062">
        <v>1949</v>
      </c>
      <c r="C1062" t="s">
        <v>39</v>
      </c>
      <c r="D1062" t="s">
        <v>37</v>
      </c>
      <c r="E1062">
        <v>62845</v>
      </c>
      <c r="F1062">
        <v>1</v>
      </c>
      <c r="G1062">
        <v>1</v>
      </c>
      <c r="H1062" t="s">
        <v>546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 s="1">
        <v>3759</v>
      </c>
      <c r="B1063">
        <v>1958</v>
      </c>
      <c r="C1063" t="s">
        <v>29</v>
      </c>
      <c r="D1063" t="s">
        <v>33</v>
      </c>
      <c r="E1063">
        <v>65196</v>
      </c>
      <c r="F1063">
        <v>0</v>
      </c>
      <c r="G1063">
        <v>2</v>
      </c>
      <c r="H1063" t="s">
        <v>462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 s="1">
        <v>1162</v>
      </c>
      <c r="B1064">
        <v>1987</v>
      </c>
      <c r="C1064" t="s">
        <v>36</v>
      </c>
      <c r="D1064" t="s">
        <v>30</v>
      </c>
      <c r="E1064">
        <v>42000</v>
      </c>
      <c r="F1064">
        <v>0</v>
      </c>
      <c r="G1064">
        <v>0</v>
      </c>
      <c r="H1064" t="s">
        <v>296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 s="1">
        <v>2055</v>
      </c>
      <c r="B1065">
        <v>1973</v>
      </c>
      <c r="C1065" t="s">
        <v>36</v>
      </c>
      <c r="D1065" t="s">
        <v>41</v>
      </c>
      <c r="E1065">
        <v>35860</v>
      </c>
      <c r="F1065">
        <v>1</v>
      </c>
      <c r="G1065">
        <v>1</v>
      </c>
      <c r="H1065" t="s">
        <v>154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 s="1">
        <v>10766</v>
      </c>
      <c r="B1066">
        <v>1964</v>
      </c>
      <c r="C1066" t="s">
        <v>36</v>
      </c>
      <c r="D1066" t="s">
        <v>37</v>
      </c>
      <c r="E1066">
        <v>65526</v>
      </c>
      <c r="F1066">
        <v>0</v>
      </c>
      <c r="G1066">
        <v>1</v>
      </c>
      <c r="H1066" t="s">
        <v>217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 s="1">
        <v>4415</v>
      </c>
      <c r="B1067">
        <v>1961</v>
      </c>
      <c r="C1067" t="s">
        <v>29</v>
      </c>
      <c r="D1067" t="s">
        <v>37</v>
      </c>
      <c r="E1067">
        <v>16860</v>
      </c>
      <c r="F1067">
        <v>1</v>
      </c>
      <c r="G1067">
        <v>1</v>
      </c>
      <c r="H1067" t="s">
        <v>183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 s="1">
        <v>3005</v>
      </c>
      <c r="B1068">
        <v>1992</v>
      </c>
      <c r="C1068" t="s">
        <v>29</v>
      </c>
      <c r="D1068" t="s">
        <v>30</v>
      </c>
      <c r="E1068">
        <v>83528</v>
      </c>
      <c r="F1068">
        <v>0</v>
      </c>
      <c r="G1068">
        <v>0</v>
      </c>
      <c r="H1068" t="s">
        <v>566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 s="1">
        <v>2223</v>
      </c>
      <c r="B1069">
        <v>1965</v>
      </c>
      <c r="C1069" t="s">
        <v>53</v>
      </c>
      <c r="D1069" t="s">
        <v>41</v>
      </c>
      <c r="E1069">
        <v>64176</v>
      </c>
      <c r="F1069">
        <v>0</v>
      </c>
      <c r="G1069">
        <v>1</v>
      </c>
      <c r="H1069" t="s">
        <v>450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 s="1">
        <v>4817</v>
      </c>
      <c r="B1070">
        <v>1956</v>
      </c>
      <c r="C1070" t="s">
        <v>29</v>
      </c>
      <c r="D1070" t="s">
        <v>41</v>
      </c>
      <c r="E1070">
        <v>22304</v>
      </c>
      <c r="F1070">
        <v>0</v>
      </c>
      <c r="G1070">
        <v>0</v>
      </c>
      <c r="H1070" t="s">
        <v>371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 s="1">
        <v>2875</v>
      </c>
      <c r="B1071">
        <v>1978</v>
      </c>
      <c r="C1071" t="s">
        <v>29</v>
      </c>
      <c r="D1071" t="s">
        <v>37</v>
      </c>
      <c r="E1071">
        <v>67023</v>
      </c>
      <c r="F1071">
        <v>0</v>
      </c>
      <c r="G1071">
        <v>0</v>
      </c>
      <c r="H1071" t="s">
        <v>526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 s="1">
        <v>10536</v>
      </c>
      <c r="B1072">
        <v>1971</v>
      </c>
      <c r="C1072" t="s">
        <v>36</v>
      </c>
      <c r="D1072" t="s">
        <v>33</v>
      </c>
      <c r="E1072">
        <v>32892</v>
      </c>
      <c r="F1072">
        <v>1</v>
      </c>
      <c r="G1072">
        <v>0</v>
      </c>
      <c r="H1072" t="s">
        <v>362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 s="1">
        <v>11112</v>
      </c>
      <c r="B1073">
        <v>1966</v>
      </c>
      <c r="C1073" t="s">
        <v>29</v>
      </c>
      <c r="D1073" t="s">
        <v>33</v>
      </c>
      <c r="E1073">
        <v>70713</v>
      </c>
      <c r="F1073">
        <v>0</v>
      </c>
      <c r="G1073">
        <v>1</v>
      </c>
      <c r="H1073" t="s">
        <v>381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 s="1">
        <v>3807</v>
      </c>
      <c r="B1074">
        <v>1955</v>
      </c>
      <c r="C1074" t="s">
        <v>29</v>
      </c>
      <c r="D1074" t="s">
        <v>33</v>
      </c>
      <c r="E1074">
        <v>59925</v>
      </c>
      <c r="F1074">
        <v>0</v>
      </c>
      <c r="G1074">
        <v>1</v>
      </c>
      <c r="H1074" t="s">
        <v>567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 s="1">
        <v>9197</v>
      </c>
      <c r="B1075">
        <v>1953</v>
      </c>
      <c r="C1075" t="s">
        <v>29</v>
      </c>
      <c r="D1075" t="s">
        <v>37</v>
      </c>
      <c r="E1075">
        <v>39722</v>
      </c>
      <c r="F1075">
        <v>0</v>
      </c>
      <c r="G1075">
        <v>1</v>
      </c>
      <c r="H1075" t="s">
        <v>145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 s="1">
        <v>10832</v>
      </c>
      <c r="B1076">
        <v>1958</v>
      </c>
      <c r="C1076" t="s">
        <v>29</v>
      </c>
      <c r="D1076" t="s">
        <v>33</v>
      </c>
      <c r="E1076">
        <v>46610</v>
      </c>
      <c r="F1076">
        <v>0</v>
      </c>
      <c r="G1076">
        <v>0</v>
      </c>
      <c r="H1076" t="s">
        <v>433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 s="1">
        <v>6421</v>
      </c>
      <c r="B1077">
        <v>1961</v>
      </c>
      <c r="C1077" t="s">
        <v>29</v>
      </c>
      <c r="D1077" t="s">
        <v>33</v>
      </c>
      <c r="E1077">
        <v>88347</v>
      </c>
      <c r="F1077">
        <v>0</v>
      </c>
      <c r="G1077">
        <v>0</v>
      </c>
      <c r="H1077" t="s">
        <v>113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 s="1">
        <v>4207</v>
      </c>
      <c r="B1078">
        <v>1981</v>
      </c>
      <c r="C1078" t="s">
        <v>36</v>
      </c>
      <c r="D1078" t="s">
        <v>37</v>
      </c>
      <c r="E1078">
        <v>87171</v>
      </c>
      <c r="F1078">
        <v>0</v>
      </c>
      <c r="G1078">
        <v>0</v>
      </c>
      <c r="H1078" t="s">
        <v>175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 s="1">
        <v>577</v>
      </c>
      <c r="B1079">
        <v>1976</v>
      </c>
      <c r="C1079" t="s">
        <v>53</v>
      </c>
      <c r="D1079" t="s">
        <v>33</v>
      </c>
      <c r="E1079">
        <v>26907</v>
      </c>
      <c r="F1079">
        <v>1</v>
      </c>
      <c r="G1079">
        <v>1</v>
      </c>
      <c r="H1079" t="s">
        <v>171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 s="1">
        <v>10855</v>
      </c>
      <c r="B1080">
        <v>1968</v>
      </c>
      <c r="C1080" t="s">
        <v>39</v>
      </c>
      <c r="D1080" t="s">
        <v>30</v>
      </c>
      <c r="E1080">
        <v>50014</v>
      </c>
      <c r="F1080">
        <v>1</v>
      </c>
      <c r="G1080">
        <v>0</v>
      </c>
      <c r="H1080" t="s">
        <v>188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 s="1">
        <v>3081</v>
      </c>
      <c r="B1081">
        <v>1978</v>
      </c>
      <c r="C1081" t="s">
        <v>36</v>
      </c>
      <c r="D1081" t="s">
        <v>37</v>
      </c>
      <c r="E1081">
        <v>41014</v>
      </c>
      <c r="F1081">
        <v>1</v>
      </c>
      <c r="G1081">
        <v>0</v>
      </c>
      <c r="H1081" t="s">
        <v>146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 s="1">
        <v>3535</v>
      </c>
      <c r="B1082">
        <v>1965</v>
      </c>
      <c r="C1082" t="s">
        <v>29</v>
      </c>
      <c r="D1082" t="s">
        <v>30</v>
      </c>
      <c r="E1082">
        <v>66294</v>
      </c>
      <c r="F1082">
        <v>0</v>
      </c>
      <c r="G1082">
        <v>0</v>
      </c>
      <c r="H1082" t="s">
        <v>272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 s="1">
        <v>247</v>
      </c>
      <c r="B1083">
        <v>1971</v>
      </c>
      <c r="C1083" t="s">
        <v>29</v>
      </c>
      <c r="D1083" t="s">
        <v>37</v>
      </c>
      <c r="E1083">
        <v>36715</v>
      </c>
      <c r="F1083">
        <v>1</v>
      </c>
      <c r="G1083">
        <v>0</v>
      </c>
      <c r="H1083" t="s">
        <v>317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 s="1">
        <v>8707</v>
      </c>
      <c r="B1084">
        <v>1956</v>
      </c>
      <c r="C1084" t="s">
        <v>29</v>
      </c>
      <c r="D1084" t="s">
        <v>37</v>
      </c>
      <c r="E1084">
        <v>79456</v>
      </c>
      <c r="F1084">
        <v>0</v>
      </c>
      <c r="G1084">
        <v>0</v>
      </c>
      <c r="H1084" t="s">
        <v>162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 s="1">
        <v>9523</v>
      </c>
      <c r="B1085">
        <v>1982</v>
      </c>
      <c r="C1085" t="s">
        <v>29</v>
      </c>
      <c r="D1085" t="s">
        <v>33</v>
      </c>
      <c r="E1085">
        <v>40479</v>
      </c>
      <c r="F1085">
        <v>1</v>
      </c>
      <c r="G1085">
        <v>0</v>
      </c>
      <c r="H1085" t="s">
        <v>568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 s="1">
        <v>6072</v>
      </c>
      <c r="B1086">
        <v>1970</v>
      </c>
      <c r="C1086" t="s">
        <v>39</v>
      </c>
      <c r="D1086" t="s">
        <v>30</v>
      </c>
      <c r="E1086">
        <v>75345</v>
      </c>
      <c r="F1086">
        <v>0</v>
      </c>
      <c r="G1086">
        <v>0</v>
      </c>
      <c r="H1086" t="s">
        <v>134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 s="1">
        <v>6295</v>
      </c>
      <c r="B1087">
        <v>1977</v>
      </c>
      <c r="C1087" t="s">
        <v>29</v>
      </c>
      <c r="D1087" t="s">
        <v>37</v>
      </c>
      <c r="E1087">
        <v>54233</v>
      </c>
      <c r="F1087">
        <v>0</v>
      </c>
      <c r="G1087">
        <v>1</v>
      </c>
      <c r="H1087" t="s">
        <v>514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 s="1">
        <v>10914</v>
      </c>
      <c r="B1088">
        <v>1970</v>
      </c>
      <c r="C1088" t="s">
        <v>29</v>
      </c>
      <c r="D1088" t="s">
        <v>30</v>
      </c>
      <c r="E1088">
        <v>24163</v>
      </c>
      <c r="F1088">
        <v>1</v>
      </c>
      <c r="G1088">
        <v>1</v>
      </c>
      <c r="H1088" t="s">
        <v>273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 s="1">
        <v>1509</v>
      </c>
      <c r="B1089">
        <v>1958</v>
      </c>
      <c r="C1089" t="s">
        <v>36</v>
      </c>
      <c r="D1089" t="s">
        <v>33</v>
      </c>
      <c r="E1089">
        <v>84460</v>
      </c>
      <c r="F1089">
        <v>0</v>
      </c>
      <c r="G1089">
        <v>0</v>
      </c>
      <c r="H1089" t="s">
        <v>569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 s="1">
        <v>5577</v>
      </c>
      <c r="B1090">
        <v>1983</v>
      </c>
      <c r="C1090" t="s">
        <v>29</v>
      </c>
      <c r="D1090" t="s">
        <v>33</v>
      </c>
      <c r="E1090">
        <v>43776</v>
      </c>
      <c r="F1090">
        <v>1</v>
      </c>
      <c r="G1090">
        <v>0</v>
      </c>
      <c r="H1090" t="s">
        <v>570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 s="1">
        <v>7348</v>
      </c>
      <c r="B1091">
        <v>1958</v>
      </c>
      <c r="C1091" t="s">
        <v>36</v>
      </c>
      <c r="D1091" t="s">
        <v>30</v>
      </c>
      <c r="E1091">
        <v>71691</v>
      </c>
      <c r="F1091">
        <v>0</v>
      </c>
      <c r="G1091">
        <v>0</v>
      </c>
      <c r="H1091" t="s">
        <v>272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 s="1">
        <v>1127</v>
      </c>
      <c r="B1092">
        <v>1973</v>
      </c>
      <c r="C1092" t="s">
        <v>36</v>
      </c>
      <c r="D1092" t="s">
        <v>37</v>
      </c>
      <c r="E1092">
        <v>85844</v>
      </c>
      <c r="F1092">
        <v>0</v>
      </c>
      <c r="G1092">
        <v>0</v>
      </c>
      <c r="H1092" t="s">
        <v>504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 s="1">
        <v>1833</v>
      </c>
      <c r="B1093">
        <v>1974</v>
      </c>
      <c r="C1093" t="s">
        <v>36</v>
      </c>
      <c r="D1093" t="s">
        <v>30</v>
      </c>
      <c r="E1093">
        <v>39190</v>
      </c>
      <c r="F1093">
        <v>1</v>
      </c>
      <c r="G1093">
        <v>0</v>
      </c>
      <c r="H1093" t="s">
        <v>571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 s="1">
        <v>4944</v>
      </c>
      <c r="B1094">
        <v>1959</v>
      </c>
      <c r="C1094" t="s">
        <v>29</v>
      </c>
      <c r="D1094" t="s">
        <v>33</v>
      </c>
      <c r="E1094">
        <v>71367</v>
      </c>
      <c r="F1094">
        <v>0</v>
      </c>
      <c r="G1094">
        <v>0</v>
      </c>
      <c r="H1094" t="s">
        <v>284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 s="1">
        <v>9080</v>
      </c>
      <c r="B1095">
        <v>1972</v>
      </c>
      <c r="C1095" t="s">
        <v>36</v>
      </c>
      <c r="D1095" t="s">
        <v>30</v>
      </c>
      <c r="E1095">
        <v>38578</v>
      </c>
      <c r="F1095">
        <v>1</v>
      </c>
      <c r="G1095">
        <v>1</v>
      </c>
      <c r="H1095" t="s">
        <v>321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 s="1">
        <v>6466</v>
      </c>
      <c r="B1096">
        <v>1965</v>
      </c>
      <c r="C1096" t="s">
        <v>36</v>
      </c>
      <c r="D1096" t="s">
        <v>37</v>
      </c>
      <c r="E1096">
        <v>57236</v>
      </c>
      <c r="F1096">
        <v>1</v>
      </c>
      <c r="G1096">
        <v>1</v>
      </c>
      <c r="H1096" t="s">
        <v>471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 s="1">
        <v>9964</v>
      </c>
      <c r="B1097">
        <v>1979</v>
      </c>
      <c r="C1097" t="s">
        <v>29</v>
      </c>
      <c r="D1097" t="s">
        <v>30</v>
      </c>
      <c r="E1097">
        <v>61825</v>
      </c>
      <c r="F1097">
        <v>0</v>
      </c>
      <c r="G1097">
        <v>1</v>
      </c>
      <c r="H1097" t="s">
        <v>406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 s="1">
        <v>4790</v>
      </c>
      <c r="B1098">
        <v>1958</v>
      </c>
      <c r="C1098" t="s">
        <v>29</v>
      </c>
      <c r="D1098" t="s">
        <v>41</v>
      </c>
      <c r="E1098">
        <v>79803</v>
      </c>
      <c r="F1098">
        <v>0</v>
      </c>
      <c r="G1098">
        <v>1</v>
      </c>
      <c r="H1098" t="s">
        <v>572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 s="1">
        <v>10245</v>
      </c>
      <c r="B1099">
        <v>1986</v>
      </c>
      <c r="C1099" t="s">
        <v>53</v>
      </c>
      <c r="D1099" t="s">
        <v>30</v>
      </c>
      <c r="E1099">
        <v>80910</v>
      </c>
      <c r="F1099">
        <v>0</v>
      </c>
      <c r="G1099">
        <v>0</v>
      </c>
      <c r="H1099" t="s">
        <v>266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 s="1">
        <v>1109</v>
      </c>
      <c r="B1100">
        <v>1982</v>
      </c>
      <c r="C1100" t="s">
        <v>39</v>
      </c>
      <c r="D1100" t="s">
        <v>33</v>
      </c>
      <c r="E1100">
        <v>27590</v>
      </c>
      <c r="F1100">
        <v>1</v>
      </c>
      <c r="G1100">
        <v>0</v>
      </c>
      <c r="H1100" t="s">
        <v>366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 s="1">
        <v>6001</v>
      </c>
      <c r="B1101">
        <v>1979</v>
      </c>
      <c r="C1101" t="s">
        <v>29</v>
      </c>
      <c r="D1101" t="s">
        <v>37</v>
      </c>
      <c r="E1101">
        <v>56775</v>
      </c>
      <c r="F1101">
        <v>0</v>
      </c>
      <c r="G1101">
        <v>1</v>
      </c>
      <c r="H1101" t="s">
        <v>60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 s="1">
        <v>5538</v>
      </c>
      <c r="B1102">
        <v>1975</v>
      </c>
      <c r="C1102" t="s">
        <v>29</v>
      </c>
      <c r="D1102" t="s">
        <v>41</v>
      </c>
      <c r="E1102">
        <v>83829</v>
      </c>
      <c r="F1102">
        <v>0</v>
      </c>
      <c r="G1102">
        <v>0</v>
      </c>
      <c r="H1102" t="s">
        <v>311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 s="1">
        <v>10552</v>
      </c>
      <c r="B1103">
        <v>1979</v>
      </c>
      <c r="C1103" t="s">
        <v>53</v>
      </c>
      <c r="D1103" t="s">
        <v>37</v>
      </c>
      <c r="E1103">
        <v>54210</v>
      </c>
      <c r="F1103">
        <v>0</v>
      </c>
      <c r="G1103">
        <v>1</v>
      </c>
      <c r="H1103" t="s">
        <v>238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 s="1">
        <v>1545</v>
      </c>
      <c r="B1104">
        <v>1986</v>
      </c>
      <c r="C1104" t="s">
        <v>29</v>
      </c>
      <c r="D1104" t="s">
        <v>37</v>
      </c>
      <c r="E1104">
        <v>38508</v>
      </c>
      <c r="F1104">
        <v>1</v>
      </c>
      <c r="G1104">
        <v>0</v>
      </c>
      <c r="H1104" t="s">
        <v>191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 s="1">
        <v>7409</v>
      </c>
      <c r="B1105">
        <v>1970</v>
      </c>
      <c r="C1105" t="s">
        <v>29</v>
      </c>
      <c r="D1105" t="s">
        <v>33</v>
      </c>
      <c r="E1105">
        <v>53187</v>
      </c>
      <c r="F1105">
        <v>1</v>
      </c>
      <c r="G1105">
        <v>0</v>
      </c>
      <c r="H1105" t="s">
        <v>573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 s="1">
        <v>4444</v>
      </c>
      <c r="B1106">
        <v>1972</v>
      </c>
      <c r="C1106" t="s">
        <v>29</v>
      </c>
      <c r="D1106" t="s">
        <v>37</v>
      </c>
      <c r="E1106">
        <v>30023</v>
      </c>
      <c r="F1106">
        <v>1</v>
      </c>
      <c r="G1106">
        <v>0</v>
      </c>
      <c r="H1106" t="s">
        <v>574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 s="1">
        <v>146</v>
      </c>
      <c r="B1107">
        <v>1960</v>
      </c>
      <c r="C1107" t="s">
        <v>36</v>
      </c>
      <c r="D1107" t="s">
        <v>30</v>
      </c>
      <c r="E1107">
        <v>76045</v>
      </c>
      <c r="F1107">
        <v>0</v>
      </c>
      <c r="G1107">
        <v>0</v>
      </c>
      <c r="H1107" t="s">
        <v>46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 s="1">
        <v>6271</v>
      </c>
      <c r="B1108">
        <v>1952</v>
      </c>
      <c r="C1108" t="s">
        <v>36</v>
      </c>
      <c r="D1108" t="s">
        <v>37</v>
      </c>
      <c r="E1108">
        <v>50870</v>
      </c>
      <c r="F1108">
        <v>0</v>
      </c>
      <c r="G1108">
        <v>1</v>
      </c>
      <c r="H1108" t="s">
        <v>529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 s="1">
        <v>10065</v>
      </c>
      <c r="B1109">
        <v>1970</v>
      </c>
      <c r="C1109" t="s">
        <v>53</v>
      </c>
      <c r="D1109" t="s">
        <v>37</v>
      </c>
      <c r="E1109">
        <v>15315</v>
      </c>
      <c r="F1109">
        <v>0</v>
      </c>
      <c r="G1109">
        <v>0</v>
      </c>
      <c r="H1109" t="s">
        <v>414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 s="1">
        <v>4741</v>
      </c>
      <c r="B1110">
        <v>1974</v>
      </c>
      <c r="C1110" t="s">
        <v>53</v>
      </c>
      <c r="D1110" t="s">
        <v>37</v>
      </c>
      <c r="E1110">
        <v>65463</v>
      </c>
      <c r="F1110">
        <v>1</v>
      </c>
      <c r="G1110">
        <v>0</v>
      </c>
      <c r="H1110" t="s">
        <v>181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 s="1">
        <v>246</v>
      </c>
      <c r="B1111">
        <v>1965</v>
      </c>
      <c r="C1111" t="s">
        <v>29</v>
      </c>
      <c r="D1111" t="s">
        <v>37</v>
      </c>
      <c r="E1111">
        <v>66480</v>
      </c>
      <c r="F1111">
        <v>1</v>
      </c>
      <c r="G1111">
        <v>1</v>
      </c>
      <c r="H1111" t="s">
        <v>513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 s="1">
        <v>375</v>
      </c>
      <c r="B1112">
        <v>1954</v>
      </c>
      <c r="C1112" t="s">
        <v>29</v>
      </c>
      <c r="D1112" t="s">
        <v>41</v>
      </c>
      <c r="E1112">
        <v>76773</v>
      </c>
      <c r="F1112">
        <v>0</v>
      </c>
      <c r="G1112">
        <v>0</v>
      </c>
      <c r="H1112" t="s">
        <v>575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 s="1">
        <v>1524</v>
      </c>
      <c r="B1113">
        <v>1983</v>
      </c>
      <c r="C1113" t="s">
        <v>53</v>
      </c>
      <c r="D1113" t="s">
        <v>30</v>
      </c>
      <c r="E1113">
        <v>81698</v>
      </c>
      <c r="F1113">
        <v>0</v>
      </c>
      <c r="G1113">
        <v>0</v>
      </c>
      <c r="H1113" t="s">
        <v>413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 s="1">
        <v>10022</v>
      </c>
      <c r="B1114">
        <v>1973</v>
      </c>
      <c r="C1114" t="s">
        <v>36</v>
      </c>
      <c r="D1114" t="s">
        <v>30</v>
      </c>
      <c r="E1114">
        <v>54466</v>
      </c>
      <c r="F1114">
        <v>1</v>
      </c>
      <c r="G1114">
        <v>1</v>
      </c>
      <c r="H1114" t="s">
        <v>285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 s="1">
        <v>7451</v>
      </c>
      <c r="B1115">
        <v>1960</v>
      </c>
      <c r="C1115" t="s">
        <v>39</v>
      </c>
      <c r="D1115" t="s">
        <v>30</v>
      </c>
      <c r="E1115">
        <v>98777</v>
      </c>
      <c r="F1115">
        <v>0</v>
      </c>
      <c r="G1115">
        <v>0</v>
      </c>
      <c r="H1115" t="s">
        <v>449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 s="1">
        <v>11010</v>
      </c>
      <c r="B1116">
        <v>1984</v>
      </c>
      <c r="C1116" t="s">
        <v>36</v>
      </c>
      <c r="D1116" t="s">
        <v>30</v>
      </c>
      <c r="E1116">
        <v>16269</v>
      </c>
      <c r="F1116">
        <v>1</v>
      </c>
      <c r="G1116">
        <v>0</v>
      </c>
      <c r="H1116" t="s">
        <v>501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 s="1">
        <v>4356</v>
      </c>
      <c r="B1117">
        <v>1971</v>
      </c>
      <c r="C1117" t="s">
        <v>29</v>
      </c>
      <c r="D1117" t="s">
        <v>33</v>
      </c>
      <c r="E1117">
        <v>71819</v>
      </c>
      <c r="F1117">
        <v>0</v>
      </c>
      <c r="G1117">
        <v>1</v>
      </c>
      <c r="H1117" t="s">
        <v>158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 s="1">
        <v>3885</v>
      </c>
      <c r="B1118">
        <v>1983</v>
      </c>
      <c r="C1118" t="s">
        <v>36</v>
      </c>
      <c r="D1118" t="s">
        <v>37</v>
      </c>
      <c r="E1118">
        <v>33569</v>
      </c>
      <c r="F1118">
        <v>1</v>
      </c>
      <c r="G1118">
        <v>0</v>
      </c>
      <c r="H1118" t="s">
        <v>325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 s="1">
        <v>1175</v>
      </c>
      <c r="B1119">
        <v>1983</v>
      </c>
      <c r="C1119" t="s">
        <v>39</v>
      </c>
      <c r="D1119" t="s">
        <v>37</v>
      </c>
      <c r="E1119">
        <v>36262</v>
      </c>
      <c r="F1119">
        <v>0</v>
      </c>
      <c r="G1119">
        <v>0</v>
      </c>
      <c r="H1119" t="s">
        <v>576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 s="1">
        <v>880</v>
      </c>
      <c r="B1120">
        <v>1966</v>
      </c>
      <c r="C1120" t="s">
        <v>47</v>
      </c>
      <c r="D1120" t="s">
        <v>33</v>
      </c>
      <c r="E1120">
        <v>22634</v>
      </c>
      <c r="F1120">
        <v>0</v>
      </c>
      <c r="G1120">
        <v>0</v>
      </c>
      <c r="H1120" t="s">
        <v>577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 s="1">
        <v>2320</v>
      </c>
      <c r="B1121">
        <v>1978</v>
      </c>
      <c r="C1121" t="s">
        <v>53</v>
      </c>
      <c r="D1121" t="s">
        <v>37</v>
      </c>
      <c r="E1121">
        <v>47025</v>
      </c>
      <c r="F1121">
        <v>0</v>
      </c>
      <c r="G1121">
        <v>1</v>
      </c>
      <c r="H1121" t="s">
        <v>169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 s="1">
        <v>850</v>
      </c>
      <c r="B1122">
        <v>1968</v>
      </c>
      <c r="C1122" t="s">
        <v>29</v>
      </c>
      <c r="D1122" t="s">
        <v>30</v>
      </c>
      <c r="E1122">
        <v>70566</v>
      </c>
      <c r="F1122">
        <v>0</v>
      </c>
      <c r="G1122">
        <v>1</v>
      </c>
      <c r="H1122" t="s">
        <v>329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 s="1">
        <v>4713</v>
      </c>
      <c r="B1123">
        <v>1979</v>
      </c>
      <c r="C1123" t="s">
        <v>36</v>
      </c>
      <c r="D1123" t="s">
        <v>37</v>
      </c>
      <c r="E1123">
        <v>31605</v>
      </c>
      <c r="F1123">
        <v>1</v>
      </c>
      <c r="G1123">
        <v>0</v>
      </c>
      <c r="H1123" t="s">
        <v>123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 s="1">
        <v>675</v>
      </c>
      <c r="B1124">
        <v>1973</v>
      </c>
      <c r="C1124" t="s">
        <v>39</v>
      </c>
      <c r="D1124" t="s">
        <v>41</v>
      </c>
      <c r="E1124">
        <v>52034</v>
      </c>
      <c r="F1124">
        <v>1</v>
      </c>
      <c r="G1124">
        <v>1</v>
      </c>
      <c r="H1124" t="s">
        <v>130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 s="1">
        <v>5025</v>
      </c>
      <c r="B1125">
        <v>1979</v>
      </c>
      <c r="C1125" t="s">
        <v>29</v>
      </c>
      <c r="D1125" t="s">
        <v>30</v>
      </c>
      <c r="E1125">
        <v>48526</v>
      </c>
      <c r="F1125">
        <v>1</v>
      </c>
      <c r="G1125">
        <v>0</v>
      </c>
      <c r="H1125" t="s">
        <v>578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 s="1">
        <v>2308</v>
      </c>
      <c r="B1126">
        <v>1954</v>
      </c>
      <c r="C1126" t="s">
        <v>29</v>
      </c>
      <c r="D1126" t="s">
        <v>37</v>
      </c>
      <c r="E1126">
        <v>46734</v>
      </c>
      <c r="F1126">
        <v>0</v>
      </c>
      <c r="G1126">
        <v>1</v>
      </c>
      <c r="H1126" t="s">
        <v>579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 s="1">
        <v>5995</v>
      </c>
      <c r="B1127">
        <v>1962</v>
      </c>
      <c r="C1127" t="s">
        <v>29</v>
      </c>
      <c r="D1127" t="s">
        <v>41</v>
      </c>
      <c r="E1127">
        <v>39552</v>
      </c>
      <c r="F1127">
        <v>1</v>
      </c>
      <c r="G1127">
        <v>1</v>
      </c>
      <c r="H1127" t="s">
        <v>443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 s="1">
        <v>6749</v>
      </c>
      <c r="B1128">
        <v>1966</v>
      </c>
      <c r="C1128" t="s">
        <v>29</v>
      </c>
      <c r="D1128" t="s">
        <v>30</v>
      </c>
      <c r="E1128">
        <v>86358</v>
      </c>
      <c r="F1128">
        <v>1</v>
      </c>
      <c r="G1128">
        <v>1</v>
      </c>
      <c r="H1128" t="s">
        <v>55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 s="1">
        <v>1010</v>
      </c>
      <c r="B1129">
        <v>1977</v>
      </c>
      <c r="C1129" t="s">
        <v>29</v>
      </c>
      <c r="D1129" t="s">
        <v>33</v>
      </c>
      <c r="E1129">
        <v>46931</v>
      </c>
      <c r="F1129">
        <v>2</v>
      </c>
      <c r="G1129">
        <v>1</v>
      </c>
      <c r="H1129" t="s">
        <v>164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 s="1">
        <v>8977</v>
      </c>
      <c r="B1130">
        <v>1985</v>
      </c>
      <c r="C1130" t="s">
        <v>47</v>
      </c>
      <c r="D1130" t="s">
        <v>30</v>
      </c>
      <c r="E1130">
        <v>16581</v>
      </c>
      <c r="F1130">
        <v>0</v>
      </c>
      <c r="G1130">
        <v>0</v>
      </c>
      <c r="H1130" t="s">
        <v>271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 s="1">
        <v>4756</v>
      </c>
      <c r="B1131">
        <v>1952</v>
      </c>
      <c r="C1131" t="s">
        <v>53</v>
      </c>
      <c r="D1131" t="s">
        <v>41</v>
      </c>
      <c r="E1131">
        <v>63998</v>
      </c>
      <c r="F1131">
        <v>0</v>
      </c>
      <c r="G1131">
        <v>0</v>
      </c>
      <c r="H1131" t="s">
        <v>353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 s="1">
        <v>3412</v>
      </c>
      <c r="B1132">
        <v>1951</v>
      </c>
      <c r="C1132" t="s">
        <v>39</v>
      </c>
      <c r="D1132" t="s">
        <v>37</v>
      </c>
      <c r="E1132">
        <v>67381</v>
      </c>
      <c r="F1132">
        <v>0</v>
      </c>
      <c r="G1132">
        <v>1</v>
      </c>
      <c r="H1132" t="s">
        <v>505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 s="1">
        <v>606</v>
      </c>
      <c r="B1133">
        <v>1967</v>
      </c>
      <c r="C1133" t="s">
        <v>29</v>
      </c>
      <c r="D1133" t="s">
        <v>30</v>
      </c>
      <c r="E1133">
        <v>25930</v>
      </c>
      <c r="F1133">
        <v>1</v>
      </c>
      <c r="G1133">
        <v>1</v>
      </c>
      <c r="H1133" t="s">
        <v>370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 s="1">
        <v>5961</v>
      </c>
      <c r="B1134">
        <v>1978</v>
      </c>
      <c r="C1134" t="s">
        <v>29</v>
      </c>
      <c r="D1134" t="s">
        <v>37</v>
      </c>
      <c r="E1134">
        <v>42693</v>
      </c>
      <c r="F1134">
        <v>1</v>
      </c>
      <c r="G1134">
        <v>0</v>
      </c>
      <c r="H1134" t="s">
        <v>85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 s="1">
        <v>2975</v>
      </c>
      <c r="B1135">
        <v>1976</v>
      </c>
      <c r="C1135" t="s">
        <v>29</v>
      </c>
      <c r="D1135" t="s">
        <v>33</v>
      </c>
      <c r="E1135">
        <v>85606</v>
      </c>
      <c r="F1135">
        <v>0</v>
      </c>
      <c r="G1135">
        <v>1</v>
      </c>
      <c r="H1135" t="s">
        <v>299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 s="1">
        <v>2894</v>
      </c>
      <c r="B1136">
        <v>1985</v>
      </c>
      <c r="C1136" t="s">
        <v>29</v>
      </c>
      <c r="D1136" t="s">
        <v>30</v>
      </c>
      <c r="E1136">
        <v>72903</v>
      </c>
      <c r="F1136">
        <v>0</v>
      </c>
      <c r="G1136">
        <v>0</v>
      </c>
      <c r="H1136" t="s">
        <v>506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 s="1">
        <v>7613</v>
      </c>
      <c r="B1137">
        <v>1974</v>
      </c>
      <c r="C1137" t="s">
        <v>53</v>
      </c>
      <c r="D1137" t="s">
        <v>33</v>
      </c>
      <c r="E1137">
        <v>49669</v>
      </c>
      <c r="F1137">
        <v>1</v>
      </c>
      <c r="G1137">
        <v>0</v>
      </c>
      <c r="H1137" t="s">
        <v>122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 s="1">
        <v>10542</v>
      </c>
      <c r="B1138">
        <v>1968</v>
      </c>
      <c r="C1138" t="s">
        <v>36</v>
      </c>
      <c r="D1138" t="s">
        <v>37</v>
      </c>
      <c r="E1138">
        <v>36778</v>
      </c>
      <c r="F1138">
        <v>1</v>
      </c>
      <c r="G1138">
        <v>1</v>
      </c>
      <c r="H1138" t="s">
        <v>580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 s="1">
        <v>8015</v>
      </c>
      <c r="B1139">
        <v>1962</v>
      </c>
      <c r="C1139" t="s">
        <v>36</v>
      </c>
      <c r="D1139" t="s">
        <v>41</v>
      </c>
      <c r="E1139">
        <v>85696</v>
      </c>
      <c r="F1139">
        <v>0</v>
      </c>
      <c r="G1139">
        <v>0</v>
      </c>
      <c r="H1139" t="s">
        <v>581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 s="1">
        <v>10617</v>
      </c>
      <c r="B1140">
        <v>1989</v>
      </c>
      <c r="C1140" t="s">
        <v>39</v>
      </c>
      <c r="D1140" t="s">
        <v>41</v>
      </c>
      <c r="E1140">
        <v>10979</v>
      </c>
      <c r="F1140">
        <v>0</v>
      </c>
      <c r="G1140">
        <v>0</v>
      </c>
      <c r="H1140" t="s">
        <v>65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 s="1">
        <v>11166</v>
      </c>
      <c r="B1141">
        <v>1961</v>
      </c>
      <c r="C1141" t="s">
        <v>29</v>
      </c>
      <c r="D1141" t="s">
        <v>37</v>
      </c>
      <c r="E1141">
        <v>49678</v>
      </c>
      <c r="F1141">
        <v>0</v>
      </c>
      <c r="G1141">
        <v>1</v>
      </c>
      <c r="H1141" t="s">
        <v>134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 s="1">
        <v>849</v>
      </c>
      <c r="B1142">
        <v>1953</v>
      </c>
      <c r="C1142" t="s">
        <v>39</v>
      </c>
      <c r="D1142" t="s">
        <v>33</v>
      </c>
      <c r="E1142">
        <v>56129</v>
      </c>
      <c r="F1142">
        <v>0</v>
      </c>
      <c r="G1142">
        <v>1</v>
      </c>
      <c r="H1142" t="s">
        <v>126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 s="1">
        <v>523</v>
      </c>
      <c r="B1143">
        <v>1989</v>
      </c>
      <c r="C1143" t="s">
        <v>29</v>
      </c>
      <c r="D1143" t="s">
        <v>37</v>
      </c>
      <c r="E1143">
        <v>37155</v>
      </c>
      <c r="F1143">
        <v>1</v>
      </c>
      <c r="G1143">
        <v>0</v>
      </c>
      <c r="H1143" t="s">
        <v>419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 s="1">
        <v>4066</v>
      </c>
      <c r="B1144">
        <v>1978</v>
      </c>
      <c r="C1144" t="s">
        <v>53</v>
      </c>
      <c r="D1144" t="s">
        <v>41</v>
      </c>
      <c r="E1144">
        <v>21282</v>
      </c>
      <c r="F1144">
        <v>1</v>
      </c>
      <c r="G1144">
        <v>0</v>
      </c>
      <c r="H1144" t="s">
        <v>98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 s="1">
        <v>8414</v>
      </c>
      <c r="B1145">
        <v>1962</v>
      </c>
      <c r="C1145" t="s">
        <v>36</v>
      </c>
      <c r="D1145" t="s">
        <v>30</v>
      </c>
      <c r="E1145">
        <v>33419</v>
      </c>
      <c r="F1145">
        <v>0</v>
      </c>
      <c r="G1145">
        <v>1</v>
      </c>
      <c r="H1145" t="s">
        <v>568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 s="1">
        <v>819</v>
      </c>
      <c r="B1146">
        <v>1945</v>
      </c>
      <c r="C1146" t="s">
        <v>29</v>
      </c>
      <c r="D1146" t="s">
        <v>71</v>
      </c>
      <c r="E1146">
        <v>63285</v>
      </c>
      <c r="F1146">
        <v>0</v>
      </c>
      <c r="G1146">
        <v>0</v>
      </c>
      <c r="H1146" t="s">
        <v>76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 s="1">
        <v>4961</v>
      </c>
      <c r="B1147">
        <v>1974</v>
      </c>
      <c r="C1147" t="s">
        <v>39</v>
      </c>
      <c r="D1147" t="s">
        <v>33</v>
      </c>
      <c r="E1147">
        <v>21255</v>
      </c>
      <c r="F1147">
        <v>1</v>
      </c>
      <c r="G1147">
        <v>0</v>
      </c>
      <c r="H1147" t="s">
        <v>118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 s="1">
        <v>749</v>
      </c>
      <c r="B1148">
        <v>1981</v>
      </c>
      <c r="C1148" t="s">
        <v>29</v>
      </c>
      <c r="D1148" t="s">
        <v>33</v>
      </c>
      <c r="E1148">
        <v>42162</v>
      </c>
      <c r="F1148">
        <v>1</v>
      </c>
      <c r="G1148">
        <v>0</v>
      </c>
      <c r="H1148" t="s">
        <v>444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 s="1">
        <v>5430</v>
      </c>
      <c r="B1149">
        <v>1956</v>
      </c>
      <c r="C1149" t="s">
        <v>29</v>
      </c>
      <c r="D1149" t="s">
        <v>33</v>
      </c>
      <c r="E1149">
        <v>54450</v>
      </c>
      <c r="F1149">
        <v>1</v>
      </c>
      <c r="G1149">
        <v>1</v>
      </c>
      <c r="H1149" t="s">
        <v>103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 s="1">
        <v>7755</v>
      </c>
      <c r="B1150">
        <v>1954</v>
      </c>
      <c r="C1150" t="s">
        <v>36</v>
      </c>
      <c r="D1150" t="s">
        <v>37</v>
      </c>
      <c r="E1150">
        <v>57744</v>
      </c>
      <c r="F1150">
        <v>0</v>
      </c>
      <c r="G1150">
        <v>1</v>
      </c>
      <c r="H1150" t="s">
        <v>582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 s="1">
        <v>10525</v>
      </c>
      <c r="B1151">
        <v>1986</v>
      </c>
      <c r="C1151" t="s">
        <v>29</v>
      </c>
      <c r="D1151" t="s">
        <v>30</v>
      </c>
      <c r="E1151">
        <v>26576</v>
      </c>
      <c r="F1151">
        <v>1</v>
      </c>
      <c r="G1151">
        <v>0</v>
      </c>
      <c r="H1151" t="s">
        <v>243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 s="1">
        <v>1453</v>
      </c>
      <c r="B1152">
        <v>1943</v>
      </c>
      <c r="C1152" t="s">
        <v>36</v>
      </c>
      <c r="D1152" t="s">
        <v>71</v>
      </c>
      <c r="E1152">
        <v>57513</v>
      </c>
      <c r="F1152">
        <v>0</v>
      </c>
      <c r="G1152">
        <v>0</v>
      </c>
      <c r="H1152" t="s">
        <v>583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 s="1">
        <v>8310</v>
      </c>
      <c r="B1153">
        <v>1964</v>
      </c>
      <c r="C1153" t="s">
        <v>29</v>
      </c>
      <c r="D1153" t="s">
        <v>33</v>
      </c>
      <c r="E1153">
        <v>68142</v>
      </c>
      <c r="F1153">
        <v>0</v>
      </c>
      <c r="G1153">
        <v>1</v>
      </c>
      <c r="H1153" t="s">
        <v>111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 s="1">
        <v>10710</v>
      </c>
      <c r="B1154">
        <v>1979</v>
      </c>
      <c r="C1154" t="s">
        <v>29</v>
      </c>
      <c r="D1154" t="s">
        <v>37</v>
      </c>
      <c r="E1154">
        <v>7500</v>
      </c>
      <c r="F1154">
        <v>0</v>
      </c>
      <c r="G1154">
        <v>1</v>
      </c>
      <c r="H1154" t="s">
        <v>111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 s="1">
        <v>5031</v>
      </c>
      <c r="B1155">
        <v>1974</v>
      </c>
      <c r="C1155" t="s">
        <v>29</v>
      </c>
      <c r="D1155" t="s">
        <v>33</v>
      </c>
      <c r="E1155">
        <v>83145</v>
      </c>
      <c r="F1155">
        <v>0</v>
      </c>
      <c r="G1155">
        <v>0</v>
      </c>
      <c r="H1155" t="s">
        <v>242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 s="1">
        <v>2613</v>
      </c>
      <c r="B1156">
        <v>1960</v>
      </c>
      <c r="C1156" t="s">
        <v>39</v>
      </c>
      <c r="D1156" t="s">
        <v>37</v>
      </c>
      <c r="E1156">
        <v>54197</v>
      </c>
      <c r="F1156">
        <v>0</v>
      </c>
      <c r="G1156">
        <v>1</v>
      </c>
      <c r="H1156" t="s">
        <v>422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 s="1">
        <v>213</v>
      </c>
      <c r="B1157">
        <v>1963</v>
      </c>
      <c r="C1157" t="s">
        <v>36</v>
      </c>
      <c r="D1157" t="s">
        <v>30</v>
      </c>
      <c r="E1157">
        <v>23091</v>
      </c>
      <c r="F1157">
        <v>1</v>
      </c>
      <c r="G1157">
        <v>1</v>
      </c>
      <c r="H1157" t="s">
        <v>117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 s="1">
        <v>967</v>
      </c>
      <c r="B1158">
        <v>1976</v>
      </c>
      <c r="C1158" t="s">
        <v>29</v>
      </c>
      <c r="D1158" t="s">
        <v>37</v>
      </c>
      <c r="E1158">
        <v>46049</v>
      </c>
      <c r="F1158">
        <v>1</v>
      </c>
      <c r="G1158">
        <v>1</v>
      </c>
      <c r="H1158" t="s">
        <v>584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 s="1">
        <v>1077</v>
      </c>
      <c r="B1159">
        <v>1974</v>
      </c>
      <c r="C1159" t="s">
        <v>29</v>
      </c>
      <c r="D1159" t="s">
        <v>33</v>
      </c>
      <c r="E1159">
        <v>56715</v>
      </c>
      <c r="F1159">
        <v>0</v>
      </c>
      <c r="G1159">
        <v>0</v>
      </c>
      <c r="H1159" t="s">
        <v>190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 s="1">
        <v>7959</v>
      </c>
      <c r="B1160">
        <v>1961</v>
      </c>
      <c r="C1160" t="s">
        <v>29</v>
      </c>
      <c r="D1160" t="s">
        <v>37</v>
      </c>
      <c r="E1160">
        <v>79410</v>
      </c>
      <c r="F1160">
        <v>0</v>
      </c>
      <c r="G1160">
        <v>0</v>
      </c>
      <c r="H1160" t="s">
        <v>504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 s="1">
        <v>640</v>
      </c>
      <c r="B1161">
        <v>1951</v>
      </c>
      <c r="C1161" t="s">
        <v>29</v>
      </c>
      <c r="D1161" t="s">
        <v>37</v>
      </c>
      <c r="E1161">
        <v>57304</v>
      </c>
      <c r="F1161">
        <v>0</v>
      </c>
      <c r="G1161">
        <v>1</v>
      </c>
      <c r="H1161" t="s">
        <v>332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 s="1">
        <v>4252</v>
      </c>
      <c r="B1162">
        <v>1965</v>
      </c>
      <c r="C1162" t="s">
        <v>29</v>
      </c>
      <c r="D1162" t="s">
        <v>37</v>
      </c>
      <c r="E1162">
        <v>44375</v>
      </c>
      <c r="F1162">
        <v>0</v>
      </c>
      <c r="G1162">
        <v>1</v>
      </c>
      <c r="H1162" t="s">
        <v>121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 s="1">
        <v>8432</v>
      </c>
      <c r="B1163">
        <v>1956</v>
      </c>
      <c r="C1163" t="s">
        <v>29</v>
      </c>
      <c r="D1163" t="s">
        <v>33</v>
      </c>
      <c r="E1163">
        <v>54450</v>
      </c>
      <c r="F1163">
        <v>1</v>
      </c>
      <c r="G1163">
        <v>1</v>
      </c>
      <c r="H1163" t="s">
        <v>103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 s="1">
        <v>6218</v>
      </c>
      <c r="B1164">
        <v>1965</v>
      </c>
      <c r="C1164" t="s">
        <v>29</v>
      </c>
      <c r="D1164" t="s">
        <v>37</v>
      </c>
      <c r="E1164">
        <v>59594</v>
      </c>
      <c r="F1164">
        <v>0</v>
      </c>
      <c r="G1164">
        <v>1</v>
      </c>
      <c r="H1164" t="s">
        <v>585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 s="1">
        <v>6905</v>
      </c>
      <c r="B1165">
        <v>1994</v>
      </c>
      <c r="C1165" t="s">
        <v>29</v>
      </c>
      <c r="D1165" t="s">
        <v>33</v>
      </c>
      <c r="E1165">
        <v>80685</v>
      </c>
      <c r="F1165">
        <v>0</v>
      </c>
      <c r="G1165">
        <v>0</v>
      </c>
      <c r="H1165" t="s">
        <v>162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 s="1">
        <v>5922</v>
      </c>
      <c r="B1166">
        <v>1974</v>
      </c>
      <c r="C1166" t="s">
        <v>36</v>
      </c>
      <c r="D1166" t="s">
        <v>37</v>
      </c>
      <c r="E1166">
        <v>40344</v>
      </c>
      <c r="F1166">
        <v>0</v>
      </c>
      <c r="G1166">
        <v>1</v>
      </c>
      <c r="H1166" t="s">
        <v>564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 s="1">
        <v>3598</v>
      </c>
      <c r="B1167">
        <v>1972</v>
      </c>
      <c r="C1167" t="s">
        <v>29</v>
      </c>
      <c r="D1167" t="s">
        <v>37</v>
      </c>
      <c r="E1167">
        <v>62710</v>
      </c>
      <c r="F1167">
        <v>0</v>
      </c>
      <c r="G1167">
        <v>1</v>
      </c>
      <c r="H1167" t="s">
        <v>586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 s="1">
        <v>6116</v>
      </c>
      <c r="B1168">
        <v>1968</v>
      </c>
      <c r="C1168" t="s">
        <v>53</v>
      </c>
      <c r="D1168" t="s">
        <v>37</v>
      </c>
      <c r="E1168">
        <v>48985</v>
      </c>
      <c r="F1168">
        <v>0</v>
      </c>
      <c r="G1168">
        <v>1</v>
      </c>
      <c r="H1168" t="s">
        <v>288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 s="1">
        <v>6263</v>
      </c>
      <c r="B1169">
        <v>1968</v>
      </c>
      <c r="C1169" t="s">
        <v>29</v>
      </c>
      <c r="D1169" t="s">
        <v>33</v>
      </c>
      <c r="E1169">
        <v>35322</v>
      </c>
      <c r="F1169">
        <v>1</v>
      </c>
      <c r="G1169">
        <v>2</v>
      </c>
      <c r="H1169" t="s">
        <v>162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 s="1">
        <v>10486</v>
      </c>
      <c r="B1170">
        <v>1948</v>
      </c>
      <c r="C1170" t="s">
        <v>29</v>
      </c>
      <c r="D1170" t="s">
        <v>37</v>
      </c>
      <c r="E1170">
        <v>77142</v>
      </c>
      <c r="F1170">
        <v>0</v>
      </c>
      <c r="G1170">
        <v>0</v>
      </c>
      <c r="H1170" t="s">
        <v>468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 s="1">
        <v>2410</v>
      </c>
      <c r="B1171">
        <v>1969</v>
      </c>
      <c r="C1171" t="s">
        <v>29</v>
      </c>
      <c r="D1171" t="s">
        <v>30</v>
      </c>
      <c r="E1171">
        <v>81657</v>
      </c>
      <c r="F1171">
        <v>0</v>
      </c>
      <c r="G1171">
        <v>0</v>
      </c>
      <c r="H1171" t="s">
        <v>188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 s="1">
        <v>193</v>
      </c>
      <c r="B1172">
        <v>1996</v>
      </c>
      <c r="C1172" t="s">
        <v>47</v>
      </c>
      <c r="D1172" t="s">
        <v>37</v>
      </c>
      <c r="E1172">
        <v>14421</v>
      </c>
      <c r="F1172">
        <v>0</v>
      </c>
      <c r="G1172">
        <v>0</v>
      </c>
      <c r="H1172" t="s">
        <v>449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 s="1">
        <v>3363</v>
      </c>
      <c r="B1173">
        <v>1974</v>
      </c>
      <c r="C1173" t="s">
        <v>53</v>
      </c>
      <c r="D1173" t="s">
        <v>37</v>
      </c>
      <c r="E1173">
        <v>20130</v>
      </c>
      <c r="F1173">
        <v>0</v>
      </c>
      <c r="G1173">
        <v>0</v>
      </c>
      <c r="H1173" t="s">
        <v>272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 s="1">
        <v>8278</v>
      </c>
      <c r="B1174">
        <v>1990</v>
      </c>
      <c r="C1174" t="s">
        <v>36</v>
      </c>
      <c r="D1174" t="s">
        <v>37</v>
      </c>
      <c r="E1174">
        <v>74214</v>
      </c>
      <c r="F1174">
        <v>0</v>
      </c>
      <c r="G1174">
        <v>0</v>
      </c>
      <c r="H1174" t="s">
        <v>587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 s="1">
        <v>10660</v>
      </c>
      <c r="B1175">
        <v>1957</v>
      </c>
      <c r="C1175" t="s">
        <v>39</v>
      </c>
      <c r="D1175" t="s">
        <v>37</v>
      </c>
      <c r="E1175">
        <v>66726</v>
      </c>
      <c r="F1175">
        <v>1</v>
      </c>
      <c r="G1175">
        <v>1</v>
      </c>
      <c r="H1175" t="s">
        <v>588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 s="1">
        <v>8686</v>
      </c>
      <c r="B1176">
        <v>1979</v>
      </c>
      <c r="C1176" t="s">
        <v>47</v>
      </c>
      <c r="D1176" t="s">
        <v>33</v>
      </c>
      <c r="E1176">
        <v>23724</v>
      </c>
      <c r="F1176">
        <v>1</v>
      </c>
      <c r="G1176">
        <v>0</v>
      </c>
      <c r="H1176" t="s">
        <v>263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 s="1">
        <v>1604</v>
      </c>
      <c r="B1177">
        <v>1960</v>
      </c>
      <c r="C1177" t="s">
        <v>39</v>
      </c>
      <c r="D1177" t="s">
        <v>37</v>
      </c>
      <c r="E1177">
        <v>47353</v>
      </c>
      <c r="F1177">
        <v>0</v>
      </c>
      <c r="G1177">
        <v>1</v>
      </c>
      <c r="H1177" t="s">
        <v>177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 s="1">
        <v>5907</v>
      </c>
      <c r="B1178">
        <v>1952</v>
      </c>
      <c r="C1178" t="s">
        <v>39</v>
      </c>
      <c r="D1178" t="s">
        <v>37</v>
      </c>
      <c r="E1178">
        <v>33444</v>
      </c>
      <c r="F1178">
        <v>1</v>
      </c>
      <c r="G1178">
        <v>1</v>
      </c>
      <c r="H1178" t="s">
        <v>54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 s="1">
        <v>10669</v>
      </c>
      <c r="B1179">
        <v>1981</v>
      </c>
      <c r="C1179" t="s">
        <v>29</v>
      </c>
      <c r="D1179" t="s">
        <v>37</v>
      </c>
      <c r="E1179">
        <v>54386</v>
      </c>
      <c r="F1179">
        <v>0</v>
      </c>
      <c r="G1179">
        <v>1</v>
      </c>
      <c r="H1179" t="s">
        <v>130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 s="1">
        <v>2918</v>
      </c>
      <c r="B1180">
        <v>1981</v>
      </c>
      <c r="C1180" t="s">
        <v>29</v>
      </c>
      <c r="D1180" t="s">
        <v>41</v>
      </c>
      <c r="E1180">
        <v>28510</v>
      </c>
      <c r="F1180">
        <v>1</v>
      </c>
      <c r="G1180">
        <v>1</v>
      </c>
      <c r="H1180" t="s">
        <v>344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 s="1">
        <v>5735</v>
      </c>
      <c r="B1181">
        <v>1991</v>
      </c>
      <c r="C1181" t="s">
        <v>39</v>
      </c>
      <c r="D1181" t="s">
        <v>30</v>
      </c>
      <c r="E1181">
        <v>90638</v>
      </c>
      <c r="F1181">
        <v>0</v>
      </c>
      <c r="G1181">
        <v>0</v>
      </c>
      <c r="H1181" t="s">
        <v>589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 s="1">
        <v>359</v>
      </c>
      <c r="B1182">
        <v>1950</v>
      </c>
      <c r="C1182" t="s">
        <v>29</v>
      </c>
      <c r="D1182" t="s">
        <v>33</v>
      </c>
      <c r="E1182">
        <v>48070</v>
      </c>
      <c r="F1182">
        <v>0</v>
      </c>
      <c r="G1182">
        <v>1</v>
      </c>
      <c r="H1182" t="s">
        <v>270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 s="1">
        <v>8387</v>
      </c>
      <c r="B1183">
        <v>1957</v>
      </c>
      <c r="C1183" t="s">
        <v>29</v>
      </c>
      <c r="D1183" t="s">
        <v>37</v>
      </c>
      <c r="E1183">
        <v>43140</v>
      </c>
      <c r="F1183">
        <v>0</v>
      </c>
      <c r="G1183">
        <v>1</v>
      </c>
      <c r="H1183" t="s">
        <v>219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 s="1">
        <v>1829</v>
      </c>
      <c r="B1184">
        <v>1961</v>
      </c>
      <c r="C1184" t="s">
        <v>36</v>
      </c>
      <c r="D1184" t="s">
        <v>41</v>
      </c>
      <c r="E1184">
        <v>54959</v>
      </c>
      <c r="F1184">
        <v>0</v>
      </c>
      <c r="G1184">
        <v>1</v>
      </c>
      <c r="H1184" t="s">
        <v>509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 s="1">
        <v>3839</v>
      </c>
      <c r="B1185">
        <v>1958</v>
      </c>
      <c r="C1185" t="s">
        <v>47</v>
      </c>
      <c r="D1185" t="s">
        <v>30</v>
      </c>
      <c r="E1185">
        <v>15056</v>
      </c>
      <c r="F1185">
        <v>1</v>
      </c>
      <c r="G1185">
        <v>1</v>
      </c>
      <c r="H1185" t="s">
        <v>581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 s="1">
        <v>9392</v>
      </c>
      <c r="B1186">
        <v>1971</v>
      </c>
      <c r="C1186" t="s">
        <v>29</v>
      </c>
      <c r="D1186" t="s">
        <v>30</v>
      </c>
      <c r="E1186">
        <v>26954</v>
      </c>
      <c r="F1186">
        <v>1</v>
      </c>
      <c r="G1186">
        <v>0</v>
      </c>
      <c r="H1186" t="s">
        <v>131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 s="1">
        <v>2292</v>
      </c>
      <c r="B1187">
        <v>1985</v>
      </c>
      <c r="C1187" t="s">
        <v>29</v>
      </c>
      <c r="D1187" t="s">
        <v>30</v>
      </c>
      <c r="E1187">
        <v>22327</v>
      </c>
      <c r="F1187">
        <v>1</v>
      </c>
      <c r="G1187">
        <v>0</v>
      </c>
      <c r="H1187" t="s">
        <v>191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 s="1">
        <v>10466</v>
      </c>
      <c r="B1188">
        <v>1965</v>
      </c>
      <c r="C1188" t="s">
        <v>29</v>
      </c>
      <c r="D1188" t="s">
        <v>37</v>
      </c>
      <c r="E1188">
        <v>44393</v>
      </c>
      <c r="F1188">
        <v>1</v>
      </c>
      <c r="G1188">
        <v>1</v>
      </c>
      <c r="H1188" t="s">
        <v>352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 s="1">
        <v>9855</v>
      </c>
      <c r="B1189">
        <v>1952</v>
      </c>
      <c r="C1189" t="s">
        <v>36</v>
      </c>
      <c r="D1189" t="s">
        <v>30</v>
      </c>
      <c r="E1189">
        <v>62000</v>
      </c>
      <c r="F1189">
        <v>0</v>
      </c>
      <c r="G1189">
        <v>1</v>
      </c>
      <c r="H1189" t="s">
        <v>467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 s="1">
        <v>4088</v>
      </c>
      <c r="B1190">
        <v>1962</v>
      </c>
      <c r="C1190" t="s">
        <v>36</v>
      </c>
      <c r="D1190" t="s">
        <v>33</v>
      </c>
      <c r="E1190">
        <v>31497</v>
      </c>
      <c r="F1190">
        <v>0</v>
      </c>
      <c r="G1190">
        <v>1</v>
      </c>
      <c r="H1190" t="s">
        <v>298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 s="1">
        <v>5231</v>
      </c>
      <c r="B1191">
        <v>1974</v>
      </c>
      <c r="C1191" t="s">
        <v>53</v>
      </c>
      <c r="D1191" t="s">
        <v>37</v>
      </c>
      <c r="E1191">
        <v>45894</v>
      </c>
      <c r="F1191">
        <v>0</v>
      </c>
      <c r="G1191">
        <v>2</v>
      </c>
      <c r="H1191" t="s">
        <v>590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 s="1">
        <v>590</v>
      </c>
      <c r="B1192">
        <v>1970</v>
      </c>
      <c r="C1192" t="s">
        <v>39</v>
      </c>
      <c r="D1192" t="s">
        <v>41</v>
      </c>
      <c r="E1192">
        <v>78579</v>
      </c>
      <c r="F1192">
        <v>0</v>
      </c>
      <c r="G1192">
        <v>0</v>
      </c>
      <c r="H1192" t="s">
        <v>309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 s="1">
        <v>8732</v>
      </c>
      <c r="B1193">
        <v>1969</v>
      </c>
      <c r="C1193" t="s">
        <v>39</v>
      </c>
      <c r="D1193" t="s">
        <v>71</v>
      </c>
      <c r="E1193">
        <v>67369</v>
      </c>
      <c r="F1193">
        <v>0</v>
      </c>
      <c r="G1193">
        <v>1</v>
      </c>
      <c r="H1193" t="s">
        <v>317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 s="1">
        <v>2315</v>
      </c>
      <c r="B1194">
        <v>1960</v>
      </c>
      <c r="C1194" t="s">
        <v>29</v>
      </c>
      <c r="D1194" t="s">
        <v>41</v>
      </c>
      <c r="E1194">
        <v>58401</v>
      </c>
      <c r="F1194">
        <v>0</v>
      </c>
      <c r="G1194">
        <v>1</v>
      </c>
      <c r="H1194" t="s">
        <v>591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 s="1">
        <v>3515</v>
      </c>
      <c r="B1195">
        <v>1952</v>
      </c>
      <c r="C1195" t="s">
        <v>29</v>
      </c>
      <c r="D1195" t="s">
        <v>30</v>
      </c>
      <c r="E1195">
        <v>62307</v>
      </c>
      <c r="F1195">
        <v>0</v>
      </c>
      <c r="G1195">
        <v>1</v>
      </c>
      <c r="H1195" t="s">
        <v>449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 s="1">
        <v>2245</v>
      </c>
      <c r="B1196">
        <v>1969</v>
      </c>
      <c r="C1196" t="s">
        <v>39</v>
      </c>
      <c r="D1196" t="s">
        <v>37</v>
      </c>
      <c r="E1196">
        <v>43641</v>
      </c>
      <c r="F1196">
        <v>1</v>
      </c>
      <c r="G1196">
        <v>1</v>
      </c>
      <c r="H1196" t="s">
        <v>146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 s="1">
        <v>6283</v>
      </c>
      <c r="B1197">
        <v>1968</v>
      </c>
      <c r="C1197" t="s">
        <v>39</v>
      </c>
      <c r="D1197" t="s">
        <v>41</v>
      </c>
      <c r="E1197">
        <v>63841</v>
      </c>
      <c r="F1197">
        <v>0</v>
      </c>
      <c r="G1197">
        <v>1</v>
      </c>
      <c r="H1197" t="s">
        <v>147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 s="1">
        <v>2246</v>
      </c>
      <c r="B1198">
        <v>1965</v>
      </c>
      <c r="C1198" t="s">
        <v>53</v>
      </c>
      <c r="D1198" t="s">
        <v>37</v>
      </c>
      <c r="E1198">
        <v>46891</v>
      </c>
      <c r="F1198">
        <v>0</v>
      </c>
      <c r="G1198">
        <v>1</v>
      </c>
      <c r="H1198" t="s">
        <v>497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 s="1">
        <v>6606</v>
      </c>
      <c r="B1199">
        <v>1969</v>
      </c>
      <c r="C1199" t="s">
        <v>39</v>
      </c>
      <c r="D1199" t="s">
        <v>37</v>
      </c>
      <c r="E1199">
        <v>70091</v>
      </c>
      <c r="F1199">
        <v>1</v>
      </c>
      <c r="G1199">
        <v>0</v>
      </c>
      <c r="H1199" t="s">
        <v>209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 s="1">
        <v>5545</v>
      </c>
      <c r="B1200">
        <v>1972</v>
      </c>
      <c r="C1200" t="s">
        <v>36</v>
      </c>
      <c r="D1200" t="s">
        <v>37</v>
      </c>
      <c r="E1200">
        <v>78075</v>
      </c>
      <c r="F1200">
        <v>0</v>
      </c>
      <c r="G1200">
        <v>0</v>
      </c>
      <c r="H1200" t="s">
        <v>345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 s="1">
        <v>7342</v>
      </c>
      <c r="B1201">
        <v>1961</v>
      </c>
      <c r="C1201" t="s">
        <v>53</v>
      </c>
      <c r="D1201" t="s">
        <v>71</v>
      </c>
      <c r="E1201">
        <v>59184</v>
      </c>
      <c r="F1201">
        <v>0</v>
      </c>
      <c r="G1201">
        <v>1</v>
      </c>
      <c r="H1201" t="s">
        <v>193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 s="1">
        <v>837</v>
      </c>
      <c r="B1202">
        <v>1977</v>
      </c>
      <c r="C1202" t="s">
        <v>29</v>
      </c>
      <c r="D1202" t="s">
        <v>37</v>
      </c>
      <c r="E1202">
        <v>54809</v>
      </c>
      <c r="F1202">
        <v>1</v>
      </c>
      <c r="G1202">
        <v>1</v>
      </c>
      <c r="H1202" t="s">
        <v>294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 s="1">
        <v>9500</v>
      </c>
      <c r="B1203">
        <v>1959</v>
      </c>
      <c r="C1203" t="s">
        <v>29</v>
      </c>
      <c r="D1203" t="s">
        <v>37</v>
      </c>
      <c r="E1203">
        <v>58113</v>
      </c>
      <c r="F1203">
        <v>0</v>
      </c>
      <c r="G1203">
        <v>1</v>
      </c>
      <c r="H1203" t="s">
        <v>536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 s="1">
        <v>3602</v>
      </c>
      <c r="B1204">
        <v>1958</v>
      </c>
      <c r="C1204" t="s">
        <v>39</v>
      </c>
      <c r="D1204" t="s">
        <v>37</v>
      </c>
      <c r="E1204">
        <v>51412</v>
      </c>
      <c r="F1204">
        <v>0</v>
      </c>
      <c r="G1204">
        <v>1</v>
      </c>
      <c r="H1204" t="s">
        <v>69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 s="1">
        <v>234</v>
      </c>
      <c r="B1205">
        <v>1979</v>
      </c>
      <c r="C1205" t="s">
        <v>29</v>
      </c>
      <c r="D1205" t="s">
        <v>41</v>
      </c>
      <c r="E1205">
        <v>15287</v>
      </c>
      <c r="F1205">
        <v>1</v>
      </c>
      <c r="G1205">
        <v>0</v>
      </c>
      <c r="H1205" t="s">
        <v>48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 s="1">
        <v>2995</v>
      </c>
      <c r="B1206">
        <v>1957</v>
      </c>
      <c r="C1206" t="s">
        <v>39</v>
      </c>
      <c r="D1206" t="s">
        <v>33</v>
      </c>
      <c r="E1206">
        <v>66636</v>
      </c>
      <c r="F1206">
        <v>0</v>
      </c>
      <c r="G1206">
        <v>0</v>
      </c>
      <c r="H1206" t="s">
        <v>568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 s="1">
        <v>1118</v>
      </c>
      <c r="B1207">
        <v>1956</v>
      </c>
      <c r="C1207" t="s">
        <v>39</v>
      </c>
      <c r="D1207" t="s">
        <v>37</v>
      </c>
      <c r="E1207">
        <v>50965</v>
      </c>
      <c r="F1207">
        <v>0</v>
      </c>
      <c r="G1207">
        <v>1</v>
      </c>
      <c r="H1207" t="s">
        <v>62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 s="1">
        <v>7789</v>
      </c>
      <c r="B1208">
        <v>1965</v>
      </c>
      <c r="C1208" t="s">
        <v>36</v>
      </c>
      <c r="D1208" t="s">
        <v>37</v>
      </c>
      <c r="E1208">
        <v>84618</v>
      </c>
      <c r="F1208">
        <v>0</v>
      </c>
      <c r="G1208">
        <v>0</v>
      </c>
      <c r="H1208" t="s">
        <v>64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 s="1">
        <v>3068</v>
      </c>
      <c r="B1209">
        <v>1990</v>
      </c>
      <c r="C1209" t="s">
        <v>29</v>
      </c>
      <c r="D1209" t="s">
        <v>37</v>
      </c>
      <c r="E1209">
        <v>18351</v>
      </c>
      <c r="F1209">
        <v>0</v>
      </c>
      <c r="G1209">
        <v>0</v>
      </c>
      <c r="H1209" t="s">
        <v>506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 s="1">
        <v>8955</v>
      </c>
      <c r="B1210">
        <v>1957</v>
      </c>
      <c r="C1210" t="s">
        <v>36</v>
      </c>
      <c r="D1210" t="s">
        <v>33</v>
      </c>
      <c r="E1210">
        <v>40451</v>
      </c>
      <c r="F1210">
        <v>0</v>
      </c>
      <c r="G1210">
        <v>2</v>
      </c>
      <c r="H1210" t="s">
        <v>224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 s="1">
        <v>945</v>
      </c>
      <c r="B1211">
        <v>1965</v>
      </c>
      <c r="C1211" t="s">
        <v>29</v>
      </c>
      <c r="D1211" t="s">
        <v>33</v>
      </c>
      <c r="E1211">
        <v>36317</v>
      </c>
      <c r="F1211">
        <v>0</v>
      </c>
      <c r="G1211">
        <v>1</v>
      </c>
      <c r="H1211" t="s">
        <v>247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 s="1">
        <v>5644</v>
      </c>
      <c r="B1212">
        <v>1957</v>
      </c>
      <c r="C1212" t="s">
        <v>29</v>
      </c>
      <c r="D1212" t="s">
        <v>33</v>
      </c>
      <c r="E1212">
        <v>42213</v>
      </c>
      <c r="F1212">
        <v>0</v>
      </c>
      <c r="G1212">
        <v>1</v>
      </c>
      <c r="H1212" t="s">
        <v>273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 s="1">
        <v>7192</v>
      </c>
      <c r="B1213">
        <v>1955</v>
      </c>
      <c r="C1213" t="s">
        <v>29</v>
      </c>
      <c r="D1213" t="s">
        <v>33</v>
      </c>
      <c r="E1213">
        <v>65748</v>
      </c>
      <c r="F1213">
        <v>0</v>
      </c>
      <c r="G1213">
        <v>1</v>
      </c>
      <c r="H1213" t="s">
        <v>421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 s="1">
        <v>2324</v>
      </c>
      <c r="B1214">
        <v>1972</v>
      </c>
      <c r="C1214" t="s">
        <v>29</v>
      </c>
      <c r="D1214" t="s">
        <v>33</v>
      </c>
      <c r="E1214">
        <v>77044</v>
      </c>
      <c r="F1214">
        <v>0</v>
      </c>
      <c r="G1214">
        <v>1</v>
      </c>
      <c r="H1214" t="s">
        <v>241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 s="1">
        <v>697</v>
      </c>
      <c r="B1215">
        <v>1969</v>
      </c>
      <c r="C1215" t="s">
        <v>29</v>
      </c>
      <c r="D1215" t="s">
        <v>33</v>
      </c>
      <c r="E1215">
        <v>74918</v>
      </c>
      <c r="F1215">
        <v>0</v>
      </c>
      <c r="G1215">
        <v>0</v>
      </c>
      <c r="H1215" t="s">
        <v>75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 s="1">
        <v>3439</v>
      </c>
      <c r="B1216">
        <v>1972</v>
      </c>
      <c r="C1216" t="s">
        <v>29</v>
      </c>
      <c r="D1216" t="s">
        <v>37</v>
      </c>
      <c r="E1216">
        <v>56721</v>
      </c>
      <c r="F1216">
        <v>1</v>
      </c>
      <c r="G1216">
        <v>1</v>
      </c>
      <c r="H1216" t="s">
        <v>266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 s="1">
        <v>1506</v>
      </c>
      <c r="B1217">
        <v>1975</v>
      </c>
      <c r="C1217" t="s">
        <v>29</v>
      </c>
      <c r="D1217" t="s">
        <v>30</v>
      </c>
      <c r="E1217">
        <v>42160</v>
      </c>
      <c r="F1217">
        <v>1</v>
      </c>
      <c r="G1217">
        <v>1</v>
      </c>
      <c r="H1217" t="s">
        <v>592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 s="1">
        <v>232</v>
      </c>
      <c r="B1218">
        <v>1965</v>
      </c>
      <c r="C1218" t="s">
        <v>29</v>
      </c>
      <c r="D1218" t="s">
        <v>30</v>
      </c>
      <c r="E1218">
        <v>61559</v>
      </c>
      <c r="F1218">
        <v>0</v>
      </c>
      <c r="G1218">
        <v>1</v>
      </c>
      <c r="H1218" t="s">
        <v>205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 s="1">
        <v>8876</v>
      </c>
      <c r="B1219">
        <v>1963</v>
      </c>
      <c r="C1219" t="s">
        <v>36</v>
      </c>
      <c r="D1219" t="s">
        <v>33</v>
      </c>
      <c r="E1219">
        <v>33629</v>
      </c>
      <c r="F1219">
        <v>1</v>
      </c>
      <c r="G1219">
        <v>1</v>
      </c>
      <c r="H1219" t="s">
        <v>55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 s="1">
        <v>4500</v>
      </c>
      <c r="B1220">
        <v>1991</v>
      </c>
      <c r="C1220" t="s">
        <v>36</v>
      </c>
      <c r="D1220" t="s">
        <v>33</v>
      </c>
      <c r="E1220">
        <v>68682</v>
      </c>
      <c r="F1220">
        <v>0</v>
      </c>
      <c r="G1220">
        <v>0</v>
      </c>
      <c r="H1220" t="s">
        <v>329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 s="1">
        <v>9739</v>
      </c>
      <c r="B1221">
        <v>1963</v>
      </c>
      <c r="C1221" t="s">
        <v>29</v>
      </c>
      <c r="D1221" t="s">
        <v>30</v>
      </c>
      <c r="E1221">
        <v>34377</v>
      </c>
      <c r="F1221">
        <v>0</v>
      </c>
      <c r="G1221">
        <v>1</v>
      </c>
      <c r="H1221" t="s">
        <v>509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 s="1">
        <v>10395</v>
      </c>
      <c r="B1222">
        <v>1986</v>
      </c>
      <c r="C1222" t="s">
        <v>47</v>
      </c>
      <c r="D1222" t="s">
        <v>30</v>
      </c>
      <c r="E1222">
        <v>8940</v>
      </c>
      <c r="F1222">
        <v>1</v>
      </c>
      <c r="G1222">
        <v>0</v>
      </c>
      <c r="H1222" t="s">
        <v>162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 s="1">
        <v>1176</v>
      </c>
      <c r="B1223">
        <v>1973</v>
      </c>
      <c r="C1223" t="s">
        <v>29</v>
      </c>
      <c r="D1223" t="s">
        <v>37</v>
      </c>
      <c r="E1223">
        <v>26228</v>
      </c>
      <c r="F1223">
        <v>1</v>
      </c>
      <c r="G1223">
        <v>0</v>
      </c>
      <c r="H1223" t="s">
        <v>364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 s="1">
        <v>1627</v>
      </c>
      <c r="B1224">
        <v>1957</v>
      </c>
      <c r="C1224" t="s">
        <v>53</v>
      </c>
      <c r="D1224" t="s">
        <v>41</v>
      </c>
      <c r="E1224">
        <v>77297</v>
      </c>
      <c r="F1224">
        <v>0</v>
      </c>
      <c r="G1224">
        <v>0</v>
      </c>
      <c r="H1224" t="s">
        <v>430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 s="1">
        <v>938</v>
      </c>
      <c r="B1225">
        <v>1981</v>
      </c>
      <c r="C1225" t="s">
        <v>29</v>
      </c>
      <c r="D1225" t="s">
        <v>37</v>
      </c>
      <c r="E1225">
        <v>40211</v>
      </c>
      <c r="F1225">
        <v>1</v>
      </c>
      <c r="G1225">
        <v>1</v>
      </c>
      <c r="H1225" t="s">
        <v>563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 s="1">
        <v>2740</v>
      </c>
      <c r="B1226">
        <v>1958</v>
      </c>
      <c r="C1226" t="s">
        <v>36</v>
      </c>
      <c r="D1226" t="s">
        <v>71</v>
      </c>
      <c r="E1226">
        <v>33438</v>
      </c>
      <c r="F1226">
        <v>1</v>
      </c>
      <c r="G1226">
        <v>1</v>
      </c>
      <c r="H1226" t="s">
        <v>364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 s="1">
        <v>257</v>
      </c>
      <c r="B1227">
        <v>1959</v>
      </c>
      <c r="C1227" t="s">
        <v>36</v>
      </c>
      <c r="D1227" t="s">
        <v>37</v>
      </c>
      <c r="E1227">
        <v>75032</v>
      </c>
      <c r="F1227">
        <v>0</v>
      </c>
      <c r="G1227">
        <v>1</v>
      </c>
      <c r="H1227" t="s">
        <v>593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 s="1">
        <v>4058</v>
      </c>
      <c r="B1228">
        <v>1955</v>
      </c>
      <c r="C1228" t="s">
        <v>36</v>
      </c>
      <c r="D1228" t="s">
        <v>30</v>
      </c>
      <c r="E1228">
        <v>61284</v>
      </c>
      <c r="F1228">
        <v>0</v>
      </c>
      <c r="G1228">
        <v>0</v>
      </c>
      <c r="H1228" t="s">
        <v>273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 s="1">
        <v>7736</v>
      </c>
      <c r="B1229">
        <v>1986</v>
      </c>
      <c r="C1229" t="s">
        <v>29</v>
      </c>
      <c r="D1229" t="s">
        <v>37</v>
      </c>
      <c r="E1229">
        <v>22518</v>
      </c>
      <c r="F1229">
        <v>1</v>
      </c>
      <c r="G1229">
        <v>0</v>
      </c>
      <c r="H1229" t="s">
        <v>245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 s="1">
        <v>8210</v>
      </c>
      <c r="B1230">
        <v>1975</v>
      </c>
      <c r="C1230" t="s">
        <v>39</v>
      </c>
      <c r="D1230" t="s">
        <v>37</v>
      </c>
      <c r="E1230">
        <v>54730</v>
      </c>
      <c r="F1230">
        <v>0</v>
      </c>
      <c r="G1230">
        <v>1</v>
      </c>
      <c r="H1230" t="s">
        <v>303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 s="1">
        <v>833</v>
      </c>
      <c r="B1231">
        <v>1955</v>
      </c>
      <c r="C1231" t="s">
        <v>39</v>
      </c>
      <c r="D1231" t="s">
        <v>37</v>
      </c>
      <c r="E1231">
        <v>38452</v>
      </c>
      <c r="F1231">
        <v>1</v>
      </c>
      <c r="G1231">
        <v>1</v>
      </c>
      <c r="H1231" t="s">
        <v>128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 s="1">
        <v>6230</v>
      </c>
      <c r="B1232">
        <v>1971</v>
      </c>
      <c r="C1232" t="s">
        <v>29</v>
      </c>
      <c r="D1232" t="s">
        <v>41</v>
      </c>
      <c r="E1232">
        <v>44421</v>
      </c>
      <c r="F1232">
        <v>1</v>
      </c>
      <c r="G1232">
        <v>1</v>
      </c>
      <c r="H1232" t="s">
        <v>398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 s="1">
        <v>7325</v>
      </c>
      <c r="B1233">
        <v>1986</v>
      </c>
      <c r="C1233" t="s">
        <v>36</v>
      </c>
      <c r="D1233" t="s">
        <v>33</v>
      </c>
      <c r="E1233">
        <v>38197</v>
      </c>
      <c r="F1233">
        <v>1</v>
      </c>
      <c r="G1233">
        <v>0</v>
      </c>
      <c r="H1233" t="s">
        <v>535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 s="1">
        <v>1307</v>
      </c>
      <c r="B1234">
        <v>1978</v>
      </c>
      <c r="C1234" t="s">
        <v>29</v>
      </c>
      <c r="D1234" t="s">
        <v>41</v>
      </c>
      <c r="E1234">
        <v>41986</v>
      </c>
      <c r="F1234">
        <v>0</v>
      </c>
      <c r="G1234">
        <v>1</v>
      </c>
      <c r="H1234" t="s">
        <v>285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 s="1">
        <v>1502</v>
      </c>
      <c r="B1235">
        <v>1983</v>
      </c>
      <c r="C1235" t="s">
        <v>29</v>
      </c>
      <c r="D1235" t="s">
        <v>33</v>
      </c>
      <c r="E1235">
        <v>28427</v>
      </c>
      <c r="F1235">
        <v>1</v>
      </c>
      <c r="G1235">
        <v>0</v>
      </c>
      <c r="H1235" t="s">
        <v>594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 s="1">
        <v>6211</v>
      </c>
      <c r="B1236">
        <v>1976</v>
      </c>
      <c r="C1236" t="s">
        <v>36</v>
      </c>
      <c r="D1236" t="s">
        <v>33</v>
      </c>
      <c r="E1236">
        <v>37395</v>
      </c>
      <c r="F1236">
        <v>1</v>
      </c>
      <c r="G1236">
        <v>0</v>
      </c>
      <c r="H1236" t="s">
        <v>492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 s="1">
        <v>843</v>
      </c>
      <c r="B1237">
        <v>1971</v>
      </c>
      <c r="C1237" t="s">
        <v>29</v>
      </c>
      <c r="D1237" t="s">
        <v>37</v>
      </c>
      <c r="E1237">
        <v>64722</v>
      </c>
      <c r="F1237">
        <v>1</v>
      </c>
      <c r="G1237">
        <v>0</v>
      </c>
      <c r="H1237" t="s">
        <v>525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 s="1">
        <v>4174</v>
      </c>
      <c r="B1238">
        <v>1956</v>
      </c>
      <c r="C1238" t="s">
        <v>39</v>
      </c>
      <c r="D1238" t="s">
        <v>33</v>
      </c>
      <c r="E1238">
        <v>55249</v>
      </c>
      <c r="F1238">
        <v>0</v>
      </c>
      <c r="G1238">
        <v>1</v>
      </c>
      <c r="H1238" t="s">
        <v>260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 s="1">
        <v>9757</v>
      </c>
      <c r="B1239">
        <v>1972</v>
      </c>
      <c r="C1239" t="s">
        <v>29</v>
      </c>
      <c r="D1239" t="s">
        <v>33</v>
      </c>
      <c r="E1239">
        <v>84906</v>
      </c>
      <c r="F1239">
        <v>0</v>
      </c>
      <c r="G1239">
        <v>0</v>
      </c>
      <c r="H1239" t="s">
        <v>230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 s="1">
        <v>6918</v>
      </c>
      <c r="B1240">
        <v>1989</v>
      </c>
      <c r="C1240" t="s">
        <v>29</v>
      </c>
      <c r="D1240" t="s">
        <v>37</v>
      </c>
      <c r="E1240">
        <v>28691</v>
      </c>
      <c r="F1240">
        <v>1</v>
      </c>
      <c r="G1240">
        <v>0</v>
      </c>
      <c r="H1240" t="s">
        <v>92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 s="1">
        <v>286</v>
      </c>
      <c r="B1241">
        <v>1952</v>
      </c>
      <c r="C1241" t="s">
        <v>29</v>
      </c>
      <c r="D1241" t="s">
        <v>30</v>
      </c>
      <c r="E1241">
        <v>44213</v>
      </c>
      <c r="F1241">
        <v>1</v>
      </c>
      <c r="G1241">
        <v>1</v>
      </c>
      <c r="H1241" t="s">
        <v>310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 s="1">
        <v>11086</v>
      </c>
      <c r="B1242">
        <v>1984</v>
      </c>
      <c r="C1242" t="s">
        <v>47</v>
      </c>
      <c r="D1242" t="s">
        <v>30</v>
      </c>
      <c r="E1242">
        <v>25707</v>
      </c>
      <c r="F1242">
        <v>1</v>
      </c>
      <c r="G1242">
        <v>0</v>
      </c>
      <c r="H1242" t="s">
        <v>278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 s="1">
        <v>1921</v>
      </c>
      <c r="B1243">
        <v>1967</v>
      </c>
      <c r="C1243" t="s">
        <v>36</v>
      </c>
      <c r="D1243" t="s">
        <v>37</v>
      </c>
      <c r="E1243">
        <v>59062</v>
      </c>
      <c r="F1243">
        <v>2</v>
      </c>
      <c r="G1243">
        <v>1</v>
      </c>
      <c r="H1243" t="s">
        <v>490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 s="1">
        <v>4138</v>
      </c>
      <c r="B1244">
        <v>1962</v>
      </c>
      <c r="C1244" t="s">
        <v>29</v>
      </c>
      <c r="D1244" t="s">
        <v>30</v>
      </c>
      <c r="E1244">
        <v>76624</v>
      </c>
      <c r="F1244">
        <v>0</v>
      </c>
      <c r="G1244">
        <v>1</v>
      </c>
      <c r="H1244" t="s">
        <v>122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 s="1">
        <v>7718</v>
      </c>
      <c r="B1245">
        <v>1947</v>
      </c>
      <c r="C1245" t="s">
        <v>39</v>
      </c>
      <c r="D1245" t="s">
        <v>33</v>
      </c>
      <c r="E1245">
        <v>66000</v>
      </c>
      <c r="F1245">
        <v>0</v>
      </c>
      <c r="G1245">
        <v>0</v>
      </c>
      <c r="H1245" t="s">
        <v>591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 s="1">
        <v>1291</v>
      </c>
      <c r="B1246">
        <v>1978</v>
      </c>
      <c r="C1246" t="s">
        <v>36</v>
      </c>
      <c r="D1246" t="s">
        <v>33</v>
      </c>
      <c r="E1246">
        <v>27683</v>
      </c>
      <c r="F1246">
        <v>1</v>
      </c>
      <c r="G1246">
        <v>0</v>
      </c>
      <c r="H1246" t="s">
        <v>371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 s="1">
        <v>6862</v>
      </c>
      <c r="B1247">
        <v>1971</v>
      </c>
      <c r="C1247" t="s">
        <v>29</v>
      </c>
      <c r="D1247" t="s">
        <v>41</v>
      </c>
      <c r="E1247">
        <v>1730</v>
      </c>
      <c r="F1247">
        <v>0</v>
      </c>
      <c r="G1247">
        <v>0</v>
      </c>
      <c r="H1247" t="s">
        <v>372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 s="1">
        <v>4136</v>
      </c>
      <c r="B1248">
        <v>1992</v>
      </c>
      <c r="C1248" t="s">
        <v>47</v>
      </c>
      <c r="D1248" t="s">
        <v>30</v>
      </c>
      <c r="E1248">
        <v>7500</v>
      </c>
      <c r="F1248">
        <v>1</v>
      </c>
      <c r="G1248">
        <v>0</v>
      </c>
      <c r="H1248" t="s">
        <v>381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 s="1">
        <v>803</v>
      </c>
      <c r="B1249">
        <v>1968</v>
      </c>
      <c r="C1249" t="s">
        <v>29</v>
      </c>
      <c r="D1249" t="s">
        <v>33</v>
      </c>
      <c r="E1249">
        <v>40521</v>
      </c>
      <c r="F1249">
        <v>1</v>
      </c>
      <c r="G1249">
        <v>1</v>
      </c>
      <c r="H1249" t="s">
        <v>105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 s="1">
        <v>4298</v>
      </c>
      <c r="B1250">
        <v>1973</v>
      </c>
      <c r="C1250" t="s">
        <v>36</v>
      </c>
      <c r="D1250" t="s">
        <v>33</v>
      </c>
      <c r="E1250">
        <v>20427</v>
      </c>
      <c r="F1250">
        <v>1</v>
      </c>
      <c r="G1250">
        <v>0</v>
      </c>
      <c r="H1250" t="s">
        <v>574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 s="1">
        <v>10833</v>
      </c>
      <c r="B1251">
        <v>1975</v>
      </c>
      <c r="C1251" t="s">
        <v>29</v>
      </c>
      <c r="D1251" t="s">
        <v>37</v>
      </c>
      <c r="E1251">
        <v>65106</v>
      </c>
      <c r="F1251">
        <v>0</v>
      </c>
      <c r="G1251">
        <v>1</v>
      </c>
      <c r="H1251" t="s">
        <v>122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 s="1">
        <v>9606</v>
      </c>
      <c r="B1252">
        <v>1965</v>
      </c>
      <c r="C1252" t="s">
        <v>36</v>
      </c>
      <c r="D1252" t="s">
        <v>37</v>
      </c>
      <c r="E1252">
        <v>69969</v>
      </c>
      <c r="F1252">
        <v>0</v>
      </c>
      <c r="G1252">
        <v>0</v>
      </c>
      <c r="H1252" t="s">
        <v>595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 s="1">
        <v>8534</v>
      </c>
      <c r="B1253">
        <v>1952</v>
      </c>
      <c r="C1253" t="s">
        <v>29</v>
      </c>
      <c r="D1253" t="s">
        <v>37</v>
      </c>
      <c r="E1253">
        <v>67433</v>
      </c>
      <c r="F1253">
        <v>0</v>
      </c>
      <c r="G1253">
        <v>2</v>
      </c>
      <c r="H1253" t="s">
        <v>116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 s="1">
        <v>5153</v>
      </c>
      <c r="B1254">
        <v>1967</v>
      </c>
      <c r="C1254" t="s">
        <v>36</v>
      </c>
      <c r="D1254" t="s">
        <v>37</v>
      </c>
      <c r="E1254">
        <v>77766</v>
      </c>
      <c r="F1254">
        <v>0</v>
      </c>
      <c r="G1254">
        <v>1</v>
      </c>
      <c r="H1254" t="s">
        <v>341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 s="1">
        <v>961</v>
      </c>
      <c r="B1255">
        <v>1972</v>
      </c>
      <c r="C1255" t="s">
        <v>29</v>
      </c>
      <c r="D1255" t="s">
        <v>37</v>
      </c>
      <c r="E1255">
        <v>74716</v>
      </c>
      <c r="F1255">
        <v>0</v>
      </c>
      <c r="G1255">
        <v>1</v>
      </c>
      <c r="H1255" t="s">
        <v>169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 s="1">
        <v>5011</v>
      </c>
      <c r="B1256">
        <v>1963</v>
      </c>
      <c r="C1256" t="s">
        <v>29</v>
      </c>
      <c r="D1256" t="s">
        <v>41</v>
      </c>
      <c r="E1256">
        <v>68118</v>
      </c>
      <c r="F1256">
        <v>0</v>
      </c>
      <c r="G1256">
        <v>1</v>
      </c>
      <c r="H1256" t="s">
        <v>461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 s="1">
        <v>6653</v>
      </c>
      <c r="B1257">
        <v>1970</v>
      </c>
      <c r="C1257" t="s">
        <v>36</v>
      </c>
      <c r="D1257" t="s">
        <v>37</v>
      </c>
      <c r="E1257">
        <v>55158</v>
      </c>
      <c r="F1257">
        <v>1</v>
      </c>
      <c r="G1257">
        <v>1</v>
      </c>
      <c r="H1257" t="s">
        <v>596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 s="1">
        <v>9094</v>
      </c>
      <c r="B1258">
        <v>1955</v>
      </c>
      <c r="C1258" t="s">
        <v>53</v>
      </c>
      <c r="D1258" t="s">
        <v>37</v>
      </c>
      <c r="E1258">
        <v>62972</v>
      </c>
      <c r="F1258">
        <v>0</v>
      </c>
      <c r="G1258">
        <v>1</v>
      </c>
      <c r="H1258" t="s">
        <v>450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 s="1">
        <v>810</v>
      </c>
      <c r="B1259">
        <v>1975</v>
      </c>
      <c r="C1259" t="s">
        <v>29</v>
      </c>
      <c r="D1259" t="s">
        <v>37</v>
      </c>
      <c r="E1259">
        <v>74190</v>
      </c>
      <c r="F1259">
        <v>0</v>
      </c>
      <c r="G1259">
        <v>1</v>
      </c>
      <c r="H1259" t="s">
        <v>83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 s="1">
        <v>5493</v>
      </c>
      <c r="B1260">
        <v>1976</v>
      </c>
      <c r="C1260" t="s">
        <v>29</v>
      </c>
      <c r="D1260" t="s">
        <v>37</v>
      </c>
      <c r="E1260">
        <v>39356</v>
      </c>
      <c r="F1260">
        <v>1</v>
      </c>
      <c r="G1260">
        <v>1</v>
      </c>
      <c r="H1260" t="s">
        <v>99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 s="1">
        <v>2147</v>
      </c>
      <c r="B1261">
        <v>1969</v>
      </c>
      <c r="C1261" t="s">
        <v>29</v>
      </c>
      <c r="D1261" t="s">
        <v>33</v>
      </c>
      <c r="E1261">
        <v>76653</v>
      </c>
      <c r="F1261">
        <v>0</v>
      </c>
      <c r="G1261">
        <v>0</v>
      </c>
      <c r="H1261" t="s">
        <v>393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 s="1">
        <v>5107</v>
      </c>
      <c r="B1262">
        <v>1973</v>
      </c>
      <c r="C1262" t="s">
        <v>36</v>
      </c>
      <c r="D1262" t="s">
        <v>41</v>
      </c>
      <c r="E1262">
        <v>35860</v>
      </c>
      <c r="F1262">
        <v>1</v>
      </c>
      <c r="G1262">
        <v>1</v>
      </c>
      <c r="H1262" t="s">
        <v>154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 s="1">
        <v>3979</v>
      </c>
      <c r="B1263">
        <v>1983</v>
      </c>
      <c r="C1263" t="s">
        <v>36</v>
      </c>
      <c r="D1263" t="s">
        <v>41</v>
      </c>
      <c r="E1263">
        <v>90687</v>
      </c>
      <c r="F1263">
        <v>0</v>
      </c>
      <c r="G1263">
        <v>0</v>
      </c>
      <c r="H1263" t="s">
        <v>247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 s="1">
        <v>6049</v>
      </c>
      <c r="B1264">
        <v>1982</v>
      </c>
      <c r="C1264" t="s">
        <v>39</v>
      </c>
      <c r="D1264" t="s">
        <v>33</v>
      </c>
      <c r="E1264">
        <v>73450</v>
      </c>
      <c r="F1264">
        <v>0</v>
      </c>
      <c r="G1264">
        <v>0</v>
      </c>
      <c r="H1264" t="s">
        <v>597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 s="1">
        <v>8147</v>
      </c>
      <c r="B1265">
        <v>1960</v>
      </c>
      <c r="C1265" t="s">
        <v>29</v>
      </c>
      <c r="D1265" t="s">
        <v>37</v>
      </c>
      <c r="E1265">
        <v>31454</v>
      </c>
      <c r="F1265">
        <v>1</v>
      </c>
      <c r="G1265">
        <v>1</v>
      </c>
      <c r="H1265" t="s">
        <v>583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 s="1">
        <v>1857</v>
      </c>
      <c r="B1266">
        <v>1952</v>
      </c>
      <c r="C1266" t="s">
        <v>29</v>
      </c>
      <c r="D1266" t="s">
        <v>30</v>
      </c>
      <c r="E1266">
        <v>47139</v>
      </c>
      <c r="F1266">
        <v>1</v>
      </c>
      <c r="G1266">
        <v>1</v>
      </c>
      <c r="H1266" t="s">
        <v>367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 s="1">
        <v>3910</v>
      </c>
      <c r="B1267">
        <v>1975</v>
      </c>
      <c r="C1267" t="s">
        <v>29</v>
      </c>
      <c r="D1267" t="s">
        <v>41</v>
      </c>
      <c r="E1267">
        <v>83829</v>
      </c>
      <c r="F1267">
        <v>0</v>
      </c>
      <c r="G1267">
        <v>0</v>
      </c>
      <c r="H1267" t="s">
        <v>311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 s="1">
        <v>5207</v>
      </c>
      <c r="B1268">
        <v>1963</v>
      </c>
      <c r="C1268" t="s">
        <v>36</v>
      </c>
      <c r="D1268" t="s">
        <v>37</v>
      </c>
      <c r="E1268">
        <v>53378</v>
      </c>
      <c r="F1268">
        <v>1</v>
      </c>
      <c r="G1268">
        <v>1</v>
      </c>
      <c r="H1268" t="s">
        <v>380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 s="1">
        <v>11114</v>
      </c>
      <c r="B1269">
        <v>1970</v>
      </c>
      <c r="C1269" t="s">
        <v>29</v>
      </c>
      <c r="D1269" t="s">
        <v>33</v>
      </c>
      <c r="E1269">
        <v>19656</v>
      </c>
      <c r="F1269">
        <v>1</v>
      </c>
      <c r="G1269">
        <v>0</v>
      </c>
      <c r="H1269" t="s">
        <v>598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 s="1">
        <v>5429</v>
      </c>
      <c r="B1270">
        <v>1948</v>
      </c>
      <c r="C1270" t="s">
        <v>36</v>
      </c>
      <c r="D1270" t="s">
        <v>37</v>
      </c>
      <c r="E1270">
        <v>45579</v>
      </c>
      <c r="F1270">
        <v>0</v>
      </c>
      <c r="G1270">
        <v>1</v>
      </c>
      <c r="H1270" t="s">
        <v>171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 s="1">
        <v>9400</v>
      </c>
      <c r="B1271">
        <v>1958</v>
      </c>
      <c r="C1271" t="s">
        <v>53</v>
      </c>
      <c r="D1271" t="s">
        <v>30</v>
      </c>
      <c r="E1271">
        <v>85485</v>
      </c>
      <c r="F1271">
        <v>0</v>
      </c>
      <c r="G1271">
        <v>0</v>
      </c>
      <c r="H1271" t="s">
        <v>163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 s="1">
        <v>1740</v>
      </c>
      <c r="B1272">
        <v>1944</v>
      </c>
      <c r="C1272" t="s">
        <v>29</v>
      </c>
      <c r="D1272" t="s">
        <v>37</v>
      </c>
      <c r="E1272">
        <v>55956</v>
      </c>
      <c r="F1272">
        <v>0</v>
      </c>
      <c r="G1272">
        <v>0</v>
      </c>
      <c r="H1272" t="s">
        <v>557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 s="1">
        <v>7488</v>
      </c>
      <c r="B1273">
        <v>1963</v>
      </c>
      <c r="C1273" t="s">
        <v>39</v>
      </c>
      <c r="D1273" t="s">
        <v>30</v>
      </c>
      <c r="E1273">
        <v>64191</v>
      </c>
      <c r="F1273">
        <v>0</v>
      </c>
      <c r="G1273">
        <v>1</v>
      </c>
      <c r="H1273" t="s">
        <v>560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 s="1">
        <v>195</v>
      </c>
      <c r="B1274">
        <v>1972</v>
      </c>
      <c r="C1274" t="s">
        <v>29</v>
      </c>
      <c r="D1274" t="s">
        <v>30</v>
      </c>
      <c r="E1274">
        <v>38808</v>
      </c>
      <c r="F1274">
        <v>1</v>
      </c>
      <c r="G1274">
        <v>0</v>
      </c>
      <c r="H1274" t="s">
        <v>587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 s="1">
        <v>635</v>
      </c>
      <c r="B1275">
        <v>1966</v>
      </c>
      <c r="C1275" t="s">
        <v>39</v>
      </c>
      <c r="D1275" t="s">
        <v>37</v>
      </c>
      <c r="E1275">
        <v>57183</v>
      </c>
      <c r="F1275">
        <v>1</v>
      </c>
      <c r="G1275">
        <v>1</v>
      </c>
      <c r="H1275" t="s">
        <v>159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 s="1">
        <v>7527</v>
      </c>
      <c r="B1276">
        <v>1968</v>
      </c>
      <c r="C1276" t="s">
        <v>39</v>
      </c>
      <c r="D1276" t="s">
        <v>41</v>
      </c>
      <c r="E1276">
        <v>23748</v>
      </c>
      <c r="F1276">
        <v>1</v>
      </c>
      <c r="G1276">
        <v>0</v>
      </c>
      <c r="H1276" t="s">
        <v>599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 s="1">
        <v>10319</v>
      </c>
      <c r="B1277">
        <v>1971</v>
      </c>
      <c r="C1277" t="s">
        <v>29</v>
      </c>
      <c r="D1277" t="s">
        <v>37</v>
      </c>
      <c r="E1277">
        <v>66303</v>
      </c>
      <c r="F1277">
        <v>0</v>
      </c>
      <c r="G1277">
        <v>1</v>
      </c>
      <c r="H1277" t="s">
        <v>600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 s="1">
        <v>2296</v>
      </c>
      <c r="B1278">
        <v>1975</v>
      </c>
      <c r="C1278" t="s">
        <v>39</v>
      </c>
      <c r="D1278" t="s">
        <v>37</v>
      </c>
      <c r="E1278">
        <v>37368</v>
      </c>
      <c r="F1278">
        <v>1</v>
      </c>
      <c r="G1278">
        <v>0</v>
      </c>
      <c r="H1278" t="s">
        <v>458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 s="1">
        <v>10637</v>
      </c>
      <c r="B1279">
        <v>1964</v>
      </c>
      <c r="C1279" t="s">
        <v>29</v>
      </c>
      <c r="D1279" t="s">
        <v>37</v>
      </c>
      <c r="E1279">
        <v>40800</v>
      </c>
      <c r="F1279">
        <v>1</v>
      </c>
      <c r="G1279">
        <v>2</v>
      </c>
      <c r="H1279" t="s">
        <v>454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 s="1">
        <v>2931</v>
      </c>
      <c r="B1280">
        <v>1978</v>
      </c>
      <c r="C1280" t="s">
        <v>29</v>
      </c>
      <c r="D1280" t="s">
        <v>41</v>
      </c>
      <c r="E1280">
        <v>71847</v>
      </c>
      <c r="F1280">
        <v>0</v>
      </c>
      <c r="G1280">
        <v>0</v>
      </c>
      <c r="H1280" t="s">
        <v>441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 s="1">
        <v>907</v>
      </c>
      <c r="B1281">
        <v>1975</v>
      </c>
      <c r="C1281" t="s">
        <v>29</v>
      </c>
      <c r="D1281" t="s">
        <v>37</v>
      </c>
      <c r="E1281">
        <v>46149</v>
      </c>
      <c r="F1281">
        <v>0</v>
      </c>
      <c r="G1281">
        <v>1</v>
      </c>
      <c r="H1281" t="s">
        <v>310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 s="1">
        <v>3698</v>
      </c>
      <c r="B1282">
        <v>1983</v>
      </c>
      <c r="C1282" t="s">
        <v>29</v>
      </c>
      <c r="D1282" t="s">
        <v>33</v>
      </c>
      <c r="E1282">
        <v>78687</v>
      </c>
      <c r="F1282">
        <v>0</v>
      </c>
      <c r="G1282">
        <v>0</v>
      </c>
      <c r="H1282" t="s">
        <v>484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 s="1">
        <v>9516</v>
      </c>
      <c r="B1283">
        <v>1971</v>
      </c>
      <c r="C1283" t="s">
        <v>53</v>
      </c>
      <c r="D1283" t="s">
        <v>41</v>
      </c>
      <c r="E1283">
        <v>49118</v>
      </c>
      <c r="F1283">
        <v>0</v>
      </c>
      <c r="G1283">
        <v>0</v>
      </c>
      <c r="H1283" t="s">
        <v>322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 s="1">
        <v>679</v>
      </c>
      <c r="B1284">
        <v>1957</v>
      </c>
      <c r="C1284" t="s">
        <v>36</v>
      </c>
      <c r="D1284" t="s">
        <v>37</v>
      </c>
      <c r="E1284">
        <v>37633</v>
      </c>
      <c r="F1284">
        <v>1</v>
      </c>
      <c r="G1284">
        <v>1</v>
      </c>
      <c r="H1284" t="s">
        <v>601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 s="1">
        <v>7384</v>
      </c>
      <c r="B1285">
        <v>1951</v>
      </c>
      <c r="C1285" t="s">
        <v>39</v>
      </c>
      <c r="D1285" t="s">
        <v>33</v>
      </c>
      <c r="E1285">
        <v>39767</v>
      </c>
      <c r="F1285">
        <v>0</v>
      </c>
      <c r="G1285">
        <v>0</v>
      </c>
      <c r="H1285" t="s">
        <v>584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 s="1">
        <v>5043</v>
      </c>
      <c r="B1286">
        <v>1951</v>
      </c>
      <c r="C1286" t="s">
        <v>47</v>
      </c>
      <c r="D1286" t="s">
        <v>37</v>
      </c>
      <c r="E1286">
        <v>26997</v>
      </c>
      <c r="F1286">
        <v>0</v>
      </c>
      <c r="G1286">
        <v>0</v>
      </c>
      <c r="H1286" t="s">
        <v>173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 s="1">
        <v>5267</v>
      </c>
      <c r="B1287">
        <v>1970</v>
      </c>
      <c r="C1287" t="s">
        <v>29</v>
      </c>
      <c r="D1287" t="s">
        <v>41</v>
      </c>
      <c r="E1287">
        <v>33986</v>
      </c>
      <c r="F1287">
        <v>1</v>
      </c>
      <c r="G1287">
        <v>0</v>
      </c>
      <c r="H1287" t="s">
        <v>251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 s="1">
        <v>339</v>
      </c>
      <c r="B1288">
        <v>1972</v>
      </c>
      <c r="C1288" t="s">
        <v>36</v>
      </c>
      <c r="D1288" t="s">
        <v>37</v>
      </c>
      <c r="E1288">
        <v>57091</v>
      </c>
      <c r="F1288">
        <v>0</v>
      </c>
      <c r="G1288">
        <v>1</v>
      </c>
      <c r="H1288" t="s">
        <v>249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 s="1">
        <v>2516</v>
      </c>
      <c r="B1289">
        <v>1969</v>
      </c>
      <c r="C1289" t="s">
        <v>53</v>
      </c>
      <c r="D1289" t="s">
        <v>37</v>
      </c>
      <c r="E1289">
        <v>46831</v>
      </c>
      <c r="F1289">
        <v>1</v>
      </c>
      <c r="G1289">
        <v>1</v>
      </c>
      <c r="H1289" t="s">
        <v>602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 s="1">
        <v>9010</v>
      </c>
      <c r="B1290">
        <v>1972</v>
      </c>
      <c r="C1290" t="s">
        <v>39</v>
      </c>
      <c r="D1290" t="s">
        <v>37</v>
      </c>
      <c r="E1290">
        <v>83151</v>
      </c>
      <c r="F1290">
        <v>0</v>
      </c>
      <c r="G1290">
        <v>0</v>
      </c>
      <c r="H1290" t="s">
        <v>547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 s="1">
        <v>378</v>
      </c>
      <c r="B1291">
        <v>1971</v>
      </c>
      <c r="C1291" t="s">
        <v>29</v>
      </c>
      <c r="D1291" t="s">
        <v>37</v>
      </c>
      <c r="E1291">
        <v>52531</v>
      </c>
      <c r="F1291">
        <v>0</v>
      </c>
      <c r="G1291">
        <v>0</v>
      </c>
      <c r="H1291" t="s">
        <v>323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 s="1">
        <v>4808</v>
      </c>
      <c r="B1292">
        <v>1956</v>
      </c>
      <c r="C1292" t="s">
        <v>29</v>
      </c>
      <c r="D1292" t="s">
        <v>37</v>
      </c>
      <c r="E1292">
        <v>15759</v>
      </c>
      <c r="F1292">
        <v>0</v>
      </c>
      <c r="G1292">
        <v>0</v>
      </c>
      <c r="H1292" t="s">
        <v>603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 s="1">
        <v>5068</v>
      </c>
      <c r="B1293">
        <v>1971</v>
      </c>
      <c r="C1293" t="s">
        <v>29</v>
      </c>
      <c r="D1293" t="s">
        <v>30</v>
      </c>
      <c r="E1293">
        <v>22804</v>
      </c>
      <c r="F1293">
        <v>1</v>
      </c>
      <c r="G1293">
        <v>0</v>
      </c>
      <c r="H1293" t="s">
        <v>234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 s="1">
        <v>7628</v>
      </c>
      <c r="B1294">
        <v>1973</v>
      </c>
      <c r="C1294" t="s">
        <v>53</v>
      </c>
      <c r="D1294" t="s">
        <v>37</v>
      </c>
      <c r="E1294">
        <v>43050</v>
      </c>
      <c r="F1294">
        <v>1</v>
      </c>
      <c r="G1294">
        <v>0</v>
      </c>
      <c r="H1294" t="s">
        <v>210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 s="1">
        <v>7128</v>
      </c>
      <c r="B1295">
        <v>1977</v>
      </c>
      <c r="C1295" t="s">
        <v>36</v>
      </c>
      <c r="D1295" t="s">
        <v>30</v>
      </c>
      <c r="E1295">
        <v>42997</v>
      </c>
      <c r="F1295">
        <v>1</v>
      </c>
      <c r="G1295">
        <v>1</v>
      </c>
      <c r="H1295" t="s">
        <v>302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 s="1">
        <v>2811</v>
      </c>
      <c r="B1296">
        <v>1963</v>
      </c>
      <c r="C1296" t="s">
        <v>36</v>
      </c>
      <c r="D1296" t="s">
        <v>30</v>
      </c>
      <c r="E1296">
        <v>48918</v>
      </c>
      <c r="F1296">
        <v>1</v>
      </c>
      <c r="G1296">
        <v>1</v>
      </c>
      <c r="H1296" t="s">
        <v>604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 s="1">
        <v>3551</v>
      </c>
      <c r="B1297">
        <v>1954</v>
      </c>
      <c r="C1297" t="s">
        <v>39</v>
      </c>
      <c r="D1297" t="s">
        <v>33</v>
      </c>
      <c r="E1297">
        <v>60033</v>
      </c>
      <c r="F1297">
        <v>0</v>
      </c>
      <c r="G1297">
        <v>1</v>
      </c>
      <c r="H1297" t="s">
        <v>409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 s="1">
        <v>1663</v>
      </c>
      <c r="B1298">
        <v>1978</v>
      </c>
      <c r="C1298" t="s">
        <v>36</v>
      </c>
      <c r="D1298" t="s">
        <v>33</v>
      </c>
      <c r="E1298">
        <v>34043</v>
      </c>
      <c r="F1298">
        <v>1</v>
      </c>
      <c r="G1298">
        <v>0</v>
      </c>
      <c r="H1298" t="s">
        <v>551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 s="1">
        <v>5543</v>
      </c>
      <c r="B1299">
        <v>1966</v>
      </c>
      <c r="C1299" t="s">
        <v>29</v>
      </c>
      <c r="D1299" t="s">
        <v>33</v>
      </c>
      <c r="E1299">
        <v>57811</v>
      </c>
      <c r="F1299">
        <v>0</v>
      </c>
      <c r="G1299">
        <v>1</v>
      </c>
      <c r="H1299" t="s">
        <v>605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 s="1">
        <v>1577</v>
      </c>
      <c r="B1300">
        <v>1946</v>
      </c>
      <c r="C1300" t="s">
        <v>29</v>
      </c>
      <c r="D1300" t="s">
        <v>37</v>
      </c>
      <c r="E1300">
        <v>78569</v>
      </c>
      <c r="F1300">
        <v>0</v>
      </c>
      <c r="G1300">
        <v>0</v>
      </c>
      <c r="H1300" t="s">
        <v>606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 s="1">
        <v>10641</v>
      </c>
      <c r="B1301">
        <v>1978</v>
      </c>
      <c r="C1301" t="s">
        <v>29</v>
      </c>
      <c r="D1301" t="s">
        <v>30</v>
      </c>
      <c r="E1301">
        <v>7500</v>
      </c>
      <c r="F1301">
        <v>1</v>
      </c>
      <c r="G1301">
        <v>1</v>
      </c>
      <c r="H1301" t="s">
        <v>607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 s="1">
        <v>5336</v>
      </c>
      <c r="B1302">
        <v>1971</v>
      </c>
      <c r="C1302" t="s">
        <v>39</v>
      </c>
      <c r="D1302" t="s">
        <v>33</v>
      </c>
      <c r="E1302">
        <v>157733</v>
      </c>
      <c r="F1302">
        <v>1</v>
      </c>
      <c r="G1302">
        <v>0</v>
      </c>
      <c r="H1302" t="s">
        <v>246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 s="1">
        <v>6024</v>
      </c>
      <c r="B1303">
        <v>1953</v>
      </c>
      <c r="C1303" t="s">
        <v>29</v>
      </c>
      <c r="D1303" t="s">
        <v>33</v>
      </c>
      <c r="E1303">
        <v>94384</v>
      </c>
      <c r="F1303">
        <v>0</v>
      </c>
      <c r="G1303">
        <v>0</v>
      </c>
      <c r="H1303" t="s">
        <v>545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 s="1">
        <v>1878</v>
      </c>
      <c r="B1304">
        <v>1985</v>
      </c>
      <c r="C1304" t="s">
        <v>53</v>
      </c>
      <c r="D1304" t="s">
        <v>37</v>
      </c>
      <c r="E1304">
        <v>23148</v>
      </c>
      <c r="F1304">
        <v>0</v>
      </c>
      <c r="G1304">
        <v>0</v>
      </c>
      <c r="H1304" t="s">
        <v>552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 s="1">
        <v>3099</v>
      </c>
      <c r="B1305">
        <v>1970</v>
      </c>
      <c r="C1305" t="s">
        <v>29</v>
      </c>
      <c r="D1305" t="s">
        <v>41</v>
      </c>
      <c r="E1305">
        <v>44267</v>
      </c>
      <c r="F1305">
        <v>1</v>
      </c>
      <c r="G1305">
        <v>1</v>
      </c>
      <c r="H1305" t="s">
        <v>575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 s="1">
        <v>6055</v>
      </c>
      <c r="B1306">
        <v>1979</v>
      </c>
      <c r="C1306" t="s">
        <v>29</v>
      </c>
      <c r="D1306" t="s">
        <v>37</v>
      </c>
      <c r="E1306">
        <v>71626</v>
      </c>
      <c r="F1306">
        <v>0</v>
      </c>
      <c r="G1306">
        <v>0</v>
      </c>
      <c r="H1306" t="s">
        <v>608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 s="1">
        <v>5841</v>
      </c>
      <c r="B1307">
        <v>1966</v>
      </c>
      <c r="C1307" t="s">
        <v>29</v>
      </c>
      <c r="D1307" t="s">
        <v>33</v>
      </c>
      <c r="E1307">
        <v>60894</v>
      </c>
      <c r="F1307">
        <v>0</v>
      </c>
      <c r="G1307">
        <v>1</v>
      </c>
      <c r="H1307" t="s">
        <v>592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 s="1">
        <v>3972</v>
      </c>
      <c r="B1308">
        <v>1976</v>
      </c>
      <c r="C1308" t="s">
        <v>29</v>
      </c>
      <c r="D1308" t="s">
        <v>33</v>
      </c>
      <c r="E1308">
        <v>50200</v>
      </c>
      <c r="F1308">
        <v>1</v>
      </c>
      <c r="G1308">
        <v>1</v>
      </c>
      <c r="H1308" t="s">
        <v>295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 s="1">
        <v>4394</v>
      </c>
      <c r="B1309">
        <v>1965</v>
      </c>
      <c r="C1309" t="s">
        <v>36</v>
      </c>
      <c r="D1309" t="s">
        <v>37</v>
      </c>
      <c r="E1309">
        <v>81051</v>
      </c>
      <c r="F1309">
        <v>0</v>
      </c>
      <c r="G1309">
        <v>0</v>
      </c>
      <c r="H1309" t="s">
        <v>185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 s="1">
        <v>5758</v>
      </c>
      <c r="B1310">
        <v>1982</v>
      </c>
      <c r="C1310" t="s">
        <v>29</v>
      </c>
      <c r="D1310" t="s">
        <v>37</v>
      </c>
      <c r="E1310">
        <v>65169</v>
      </c>
      <c r="F1310">
        <v>0</v>
      </c>
      <c r="G1310">
        <v>0</v>
      </c>
      <c r="H1310" t="s">
        <v>532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 s="1">
        <v>6658</v>
      </c>
      <c r="B1311">
        <v>1972</v>
      </c>
      <c r="C1311" t="s">
        <v>29</v>
      </c>
      <c r="D1311" t="s">
        <v>33</v>
      </c>
      <c r="E1311">
        <v>59868</v>
      </c>
      <c r="F1311">
        <v>0</v>
      </c>
      <c r="G1311">
        <v>1</v>
      </c>
      <c r="H1311" t="s">
        <v>609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 s="1">
        <v>4603</v>
      </c>
      <c r="B1312">
        <v>1960</v>
      </c>
      <c r="C1312" t="s">
        <v>36</v>
      </c>
      <c r="D1312" t="s">
        <v>37</v>
      </c>
      <c r="E1312">
        <v>65695</v>
      </c>
      <c r="F1312">
        <v>0</v>
      </c>
      <c r="G1312">
        <v>1</v>
      </c>
      <c r="H1312" t="s">
        <v>610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 s="1">
        <v>8427</v>
      </c>
      <c r="B1313">
        <v>1956</v>
      </c>
      <c r="C1313" t="s">
        <v>39</v>
      </c>
      <c r="D1313" t="s">
        <v>30</v>
      </c>
      <c r="E1313">
        <v>64857</v>
      </c>
      <c r="F1313">
        <v>0</v>
      </c>
      <c r="G1313">
        <v>0</v>
      </c>
      <c r="H1313" t="s">
        <v>249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 s="1">
        <v>10260</v>
      </c>
      <c r="B1314">
        <v>1965</v>
      </c>
      <c r="C1314" t="s">
        <v>39</v>
      </c>
      <c r="D1314" t="s">
        <v>33</v>
      </c>
      <c r="E1314">
        <v>45143</v>
      </c>
      <c r="F1314">
        <v>0</v>
      </c>
      <c r="G1314">
        <v>1</v>
      </c>
      <c r="H1314" t="s">
        <v>611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 s="1">
        <v>7143</v>
      </c>
      <c r="B1315">
        <v>1955</v>
      </c>
      <c r="C1315" t="s">
        <v>53</v>
      </c>
      <c r="D1315" t="s">
        <v>33</v>
      </c>
      <c r="E1315">
        <v>74805</v>
      </c>
      <c r="F1315">
        <v>0</v>
      </c>
      <c r="G1315">
        <v>1</v>
      </c>
      <c r="H1315" t="s">
        <v>412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 s="1">
        <v>8789</v>
      </c>
      <c r="B1316">
        <v>1989</v>
      </c>
      <c r="C1316" t="s">
        <v>53</v>
      </c>
      <c r="D1316" t="s">
        <v>37</v>
      </c>
      <c r="E1316">
        <v>59060</v>
      </c>
      <c r="F1316">
        <v>1</v>
      </c>
      <c r="G1316">
        <v>0</v>
      </c>
      <c r="H1316" t="s">
        <v>58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 s="1">
        <v>6197</v>
      </c>
      <c r="B1317">
        <v>1962</v>
      </c>
      <c r="C1317" t="s">
        <v>36</v>
      </c>
      <c r="D1317" t="s">
        <v>30</v>
      </c>
      <c r="E1317">
        <v>27238</v>
      </c>
      <c r="F1317">
        <v>1</v>
      </c>
      <c r="G1317">
        <v>1</v>
      </c>
      <c r="H1317" t="s">
        <v>129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 s="1">
        <v>4554</v>
      </c>
      <c r="B1318">
        <v>1965</v>
      </c>
      <c r="C1318" t="s">
        <v>29</v>
      </c>
      <c r="D1318" t="s">
        <v>33</v>
      </c>
      <c r="E1318">
        <v>47009</v>
      </c>
      <c r="F1318">
        <v>0</v>
      </c>
      <c r="G1318">
        <v>1</v>
      </c>
      <c r="H1318" t="s">
        <v>612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 s="1">
        <v>4937</v>
      </c>
      <c r="B1319">
        <v>1973</v>
      </c>
      <c r="C1319" t="s">
        <v>53</v>
      </c>
      <c r="D1319" t="s">
        <v>37</v>
      </c>
      <c r="E1319">
        <v>46094</v>
      </c>
      <c r="F1319">
        <v>1</v>
      </c>
      <c r="G1319">
        <v>1</v>
      </c>
      <c r="H1319" t="s">
        <v>613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 s="1">
        <v>1920</v>
      </c>
      <c r="B1320">
        <v>1972</v>
      </c>
      <c r="C1320" t="s">
        <v>29</v>
      </c>
      <c r="D1320" t="s">
        <v>37</v>
      </c>
      <c r="E1320">
        <v>40321</v>
      </c>
      <c r="F1320">
        <v>1</v>
      </c>
      <c r="G1320">
        <v>1</v>
      </c>
      <c r="H1320" t="s">
        <v>282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 s="1">
        <v>8749</v>
      </c>
      <c r="B1321">
        <v>1984</v>
      </c>
      <c r="C1321" t="s">
        <v>29</v>
      </c>
      <c r="D1321" t="s">
        <v>33</v>
      </c>
      <c r="E1321">
        <v>37235</v>
      </c>
      <c r="F1321">
        <v>1</v>
      </c>
      <c r="G1321">
        <v>0</v>
      </c>
      <c r="H1321" t="s">
        <v>614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 s="1">
        <v>1650</v>
      </c>
      <c r="B1322">
        <v>1960</v>
      </c>
      <c r="C1322" t="s">
        <v>39</v>
      </c>
      <c r="D1322" t="s">
        <v>37</v>
      </c>
      <c r="E1322">
        <v>81843</v>
      </c>
      <c r="F1322">
        <v>0</v>
      </c>
      <c r="G1322">
        <v>0</v>
      </c>
      <c r="H1322" t="s">
        <v>146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 s="1">
        <v>10377</v>
      </c>
      <c r="B1323">
        <v>1958</v>
      </c>
      <c r="C1323" t="s">
        <v>39</v>
      </c>
      <c r="D1323" t="s">
        <v>33</v>
      </c>
      <c r="E1323">
        <v>46692</v>
      </c>
      <c r="F1323">
        <v>0</v>
      </c>
      <c r="G1323">
        <v>1</v>
      </c>
      <c r="H1323" t="s">
        <v>44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 s="1">
        <v>9206</v>
      </c>
      <c r="B1324">
        <v>1968</v>
      </c>
      <c r="C1324" t="s">
        <v>29</v>
      </c>
      <c r="D1324" t="s">
        <v>33</v>
      </c>
      <c r="E1324">
        <v>77382</v>
      </c>
      <c r="F1324">
        <v>0</v>
      </c>
      <c r="G1324">
        <v>1</v>
      </c>
      <c r="H1324" t="s">
        <v>407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 s="1">
        <v>10971</v>
      </c>
      <c r="B1325">
        <v>1977</v>
      </c>
      <c r="C1325" t="s">
        <v>29</v>
      </c>
      <c r="D1325" t="s">
        <v>30</v>
      </c>
      <c r="E1325">
        <v>37774</v>
      </c>
      <c r="F1325">
        <v>2</v>
      </c>
      <c r="G1325">
        <v>0</v>
      </c>
      <c r="H1325" t="s">
        <v>615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 s="1">
        <v>6398</v>
      </c>
      <c r="B1326">
        <v>1974</v>
      </c>
      <c r="C1326" t="s">
        <v>47</v>
      </c>
      <c r="D1326" t="s">
        <v>37</v>
      </c>
      <c r="E1326">
        <v>18393</v>
      </c>
      <c r="F1326">
        <v>1</v>
      </c>
      <c r="G1326">
        <v>0</v>
      </c>
      <c r="H1326" t="s">
        <v>409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 s="1">
        <v>9212</v>
      </c>
      <c r="B1327">
        <v>1962</v>
      </c>
      <c r="C1327" t="s">
        <v>39</v>
      </c>
      <c r="D1327" t="s">
        <v>37</v>
      </c>
      <c r="E1327">
        <v>72828</v>
      </c>
      <c r="F1327">
        <v>0</v>
      </c>
      <c r="G1327">
        <v>1</v>
      </c>
      <c r="H1327" t="s">
        <v>516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 s="1">
        <v>7937</v>
      </c>
      <c r="B1328">
        <v>1982</v>
      </c>
      <c r="C1328" t="s">
        <v>29</v>
      </c>
      <c r="D1328" t="s">
        <v>37</v>
      </c>
      <c r="E1328">
        <v>24711</v>
      </c>
      <c r="F1328">
        <v>0</v>
      </c>
      <c r="G1328">
        <v>0</v>
      </c>
      <c r="H1328" t="s">
        <v>423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 s="1">
        <v>839</v>
      </c>
      <c r="B1329">
        <v>1975</v>
      </c>
      <c r="C1329" t="s">
        <v>36</v>
      </c>
      <c r="D1329" t="s">
        <v>37</v>
      </c>
      <c r="E1329">
        <v>45503</v>
      </c>
      <c r="F1329">
        <v>1</v>
      </c>
      <c r="G1329">
        <v>0</v>
      </c>
      <c r="H1329" t="s">
        <v>456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 s="1">
        <v>4246</v>
      </c>
      <c r="B1330">
        <v>1982</v>
      </c>
      <c r="C1330" t="s">
        <v>39</v>
      </c>
      <c r="D1330" t="s">
        <v>30</v>
      </c>
      <c r="E1330">
        <v>6560</v>
      </c>
      <c r="F1330">
        <v>0</v>
      </c>
      <c r="G1330">
        <v>0</v>
      </c>
      <c r="H1330" t="s">
        <v>499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 s="1">
        <v>158</v>
      </c>
      <c r="B1331">
        <v>1945</v>
      </c>
      <c r="C1331" t="s">
        <v>36</v>
      </c>
      <c r="D1331" t="s">
        <v>33</v>
      </c>
      <c r="E1331">
        <v>71604</v>
      </c>
      <c r="F1331">
        <v>0</v>
      </c>
      <c r="G1331">
        <v>0</v>
      </c>
      <c r="H1331" t="s">
        <v>537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 s="1">
        <v>4832</v>
      </c>
      <c r="B1332">
        <v>1979</v>
      </c>
      <c r="C1332" t="s">
        <v>29</v>
      </c>
      <c r="D1332" t="s">
        <v>37</v>
      </c>
      <c r="E1332">
        <v>27244</v>
      </c>
      <c r="F1332">
        <v>1</v>
      </c>
      <c r="G1332">
        <v>0</v>
      </c>
      <c r="H1332" t="s">
        <v>165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 s="1">
        <v>5621</v>
      </c>
      <c r="B1333">
        <v>1969</v>
      </c>
      <c r="C1333" t="s">
        <v>29</v>
      </c>
      <c r="D1333" t="s">
        <v>37</v>
      </c>
      <c r="E1333">
        <v>48752</v>
      </c>
      <c r="F1333">
        <v>1</v>
      </c>
      <c r="G1333">
        <v>1</v>
      </c>
      <c r="H1333" t="s">
        <v>139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 s="1">
        <v>1945</v>
      </c>
      <c r="B1334">
        <v>1962</v>
      </c>
      <c r="C1334" t="s">
        <v>29</v>
      </c>
      <c r="D1334" t="s">
        <v>37</v>
      </c>
      <c r="E1334">
        <v>71434</v>
      </c>
      <c r="F1334">
        <v>0</v>
      </c>
      <c r="G1334">
        <v>1</v>
      </c>
      <c r="H1334" t="s">
        <v>399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 s="1">
        <v>5147</v>
      </c>
      <c r="B1335">
        <v>1948</v>
      </c>
      <c r="C1335" t="s">
        <v>29</v>
      </c>
      <c r="D1335" t="s">
        <v>30</v>
      </c>
      <c r="E1335">
        <v>90842</v>
      </c>
      <c r="F1335">
        <v>0</v>
      </c>
      <c r="G1335">
        <v>0</v>
      </c>
      <c r="H1335" t="s">
        <v>282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 s="1">
        <v>2535</v>
      </c>
      <c r="B1336">
        <v>1978</v>
      </c>
      <c r="C1336" t="s">
        <v>39</v>
      </c>
      <c r="D1336" t="s">
        <v>37</v>
      </c>
      <c r="E1336">
        <v>88097</v>
      </c>
      <c r="F1336">
        <v>1</v>
      </c>
      <c r="G1336">
        <v>0</v>
      </c>
      <c r="H1336" t="s">
        <v>322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 s="1">
        <v>11039</v>
      </c>
      <c r="B1337">
        <v>1975</v>
      </c>
      <c r="C1337" t="s">
        <v>29</v>
      </c>
      <c r="D1337" t="s">
        <v>37</v>
      </c>
      <c r="E1337">
        <v>51948</v>
      </c>
      <c r="F1337">
        <v>0</v>
      </c>
      <c r="G1337">
        <v>1</v>
      </c>
      <c r="H1337" t="s">
        <v>429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 s="1">
        <v>9495</v>
      </c>
      <c r="B1338">
        <v>1982</v>
      </c>
      <c r="C1338" t="s">
        <v>29</v>
      </c>
      <c r="D1338" t="s">
        <v>33</v>
      </c>
      <c r="E1338">
        <v>71853</v>
      </c>
      <c r="F1338">
        <v>0</v>
      </c>
      <c r="G1338">
        <v>0</v>
      </c>
      <c r="H1338" t="s">
        <v>43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 s="1">
        <v>9635</v>
      </c>
      <c r="B1339">
        <v>1983</v>
      </c>
      <c r="C1339" t="s">
        <v>39</v>
      </c>
      <c r="D1339" t="s">
        <v>37</v>
      </c>
      <c r="E1339">
        <v>35876</v>
      </c>
      <c r="F1339">
        <v>0</v>
      </c>
      <c r="G1339">
        <v>0</v>
      </c>
      <c r="H1339" t="s">
        <v>591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 s="1">
        <v>2173</v>
      </c>
      <c r="B1340">
        <v>1952</v>
      </c>
      <c r="C1340" t="s">
        <v>29</v>
      </c>
      <c r="D1340" t="s">
        <v>71</v>
      </c>
      <c r="E1340">
        <v>40049</v>
      </c>
      <c r="F1340">
        <v>0</v>
      </c>
      <c r="G1340">
        <v>1</v>
      </c>
      <c r="H1340" t="s">
        <v>325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 s="1">
        <v>942</v>
      </c>
      <c r="B1341">
        <v>1982</v>
      </c>
      <c r="C1341" t="s">
        <v>29</v>
      </c>
      <c r="D1341" t="s">
        <v>30</v>
      </c>
      <c r="E1341">
        <v>39660</v>
      </c>
      <c r="F1341">
        <v>1</v>
      </c>
      <c r="G1341">
        <v>0</v>
      </c>
      <c r="H1341" t="s">
        <v>55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 s="1">
        <v>9386</v>
      </c>
      <c r="B1342">
        <v>1962</v>
      </c>
      <c r="C1342" t="s">
        <v>29</v>
      </c>
      <c r="D1342" t="s">
        <v>33</v>
      </c>
      <c r="E1342">
        <v>50127</v>
      </c>
      <c r="F1342">
        <v>0</v>
      </c>
      <c r="G1342">
        <v>1</v>
      </c>
      <c r="H1342" t="s">
        <v>504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 s="1">
        <v>5510</v>
      </c>
      <c r="B1343">
        <v>1977</v>
      </c>
      <c r="C1343" t="s">
        <v>39</v>
      </c>
      <c r="D1343" t="s">
        <v>37</v>
      </c>
      <c r="E1343">
        <v>43263</v>
      </c>
      <c r="F1343">
        <v>0</v>
      </c>
      <c r="G1343">
        <v>1</v>
      </c>
      <c r="H1343" t="s">
        <v>599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 s="1">
        <v>873</v>
      </c>
      <c r="B1344">
        <v>1949</v>
      </c>
      <c r="C1344" t="s">
        <v>39</v>
      </c>
      <c r="D1344" t="s">
        <v>37</v>
      </c>
      <c r="E1344">
        <v>62845</v>
      </c>
      <c r="F1344">
        <v>1</v>
      </c>
      <c r="G1344">
        <v>1</v>
      </c>
      <c r="H1344" t="s">
        <v>546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 s="1">
        <v>2253</v>
      </c>
      <c r="B1345">
        <v>1990</v>
      </c>
      <c r="C1345" t="s">
        <v>29</v>
      </c>
      <c r="D1345" t="s">
        <v>37</v>
      </c>
      <c r="E1345">
        <v>18929</v>
      </c>
      <c r="F1345">
        <v>0</v>
      </c>
      <c r="G1345">
        <v>0</v>
      </c>
      <c r="H1345" t="s">
        <v>359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 s="1">
        <v>5181</v>
      </c>
      <c r="B1346">
        <v>1982</v>
      </c>
      <c r="C1346" t="s">
        <v>47</v>
      </c>
      <c r="D1346" t="s">
        <v>30</v>
      </c>
      <c r="E1346">
        <v>24367</v>
      </c>
      <c r="F1346">
        <v>1</v>
      </c>
      <c r="G1346">
        <v>0</v>
      </c>
      <c r="H1346" t="s">
        <v>225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 s="1">
        <v>979</v>
      </c>
      <c r="B1347">
        <v>1975</v>
      </c>
      <c r="C1347" t="s">
        <v>29</v>
      </c>
      <c r="D1347" t="s">
        <v>30</v>
      </c>
      <c r="E1347">
        <v>33249</v>
      </c>
      <c r="F1347">
        <v>1</v>
      </c>
      <c r="G1347">
        <v>0</v>
      </c>
      <c r="H1347" t="s">
        <v>62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 s="1">
        <v>10390</v>
      </c>
      <c r="B1348">
        <v>1959</v>
      </c>
      <c r="C1348" t="s">
        <v>53</v>
      </c>
      <c r="D1348" t="s">
        <v>37</v>
      </c>
      <c r="E1348">
        <v>26887</v>
      </c>
      <c r="F1348">
        <v>0</v>
      </c>
      <c r="G1348">
        <v>1</v>
      </c>
      <c r="H1348" t="s">
        <v>547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 s="1">
        <v>4698</v>
      </c>
      <c r="B1349">
        <v>1983</v>
      </c>
      <c r="C1349" t="s">
        <v>36</v>
      </c>
      <c r="D1349" t="s">
        <v>37</v>
      </c>
      <c r="E1349">
        <v>50150</v>
      </c>
      <c r="F1349">
        <v>0</v>
      </c>
      <c r="G1349">
        <v>0</v>
      </c>
      <c r="H1349" t="s">
        <v>126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 s="1">
        <v>7793</v>
      </c>
      <c r="B1350">
        <v>1976</v>
      </c>
      <c r="C1350" t="s">
        <v>29</v>
      </c>
      <c r="D1350" t="s">
        <v>33</v>
      </c>
      <c r="E1350">
        <v>62061</v>
      </c>
      <c r="F1350">
        <v>0</v>
      </c>
      <c r="G1350">
        <v>1</v>
      </c>
      <c r="H1350" t="s">
        <v>215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 s="1">
        <v>1745</v>
      </c>
      <c r="B1351">
        <v>1962</v>
      </c>
      <c r="C1351" t="s">
        <v>36</v>
      </c>
      <c r="D1351" t="s">
        <v>41</v>
      </c>
      <c r="E1351">
        <v>85696</v>
      </c>
      <c r="F1351">
        <v>0</v>
      </c>
      <c r="G1351">
        <v>0</v>
      </c>
      <c r="H1351" t="s">
        <v>581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 s="1">
        <v>10590</v>
      </c>
      <c r="B1352">
        <v>1956</v>
      </c>
      <c r="C1352" t="s">
        <v>36</v>
      </c>
      <c r="D1352" t="s">
        <v>33</v>
      </c>
      <c r="E1352">
        <v>76542</v>
      </c>
      <c r="F1352">
        <v>0</v>
      </c>
      <c r="G1352">
        <v>0</v>
      </c>
      <c r="H1352" t="s">
        <v>337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 s="1">
        <v>5080</v>
      </c>
      <c r="B1353">
        <v>1993</v>
      </c>
      <c r="C1353" t="s">
        <v>29</v>
      </c>
      <c r="D1353" t="s">
        <v>30</v>
      </c>
      <c r="E1353">
        <v>70515</v>
      </c>
      <c r="F1353">
        <v>0</v>
      </c>
      <c r="G1353">
        <v>0</v>
      </c>
      <c r="H1353" t="s">
        <v>452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 s="1">
        <v>8369</v>
      </c>
      <c r="B1354">
        <v>1987</v>
      </c>
      <c r="C1354" t="s">
        <v>29</v>
      </c>
      <c r="D1354" t="s">
        <v>33</v>
      </c>
      <c r="E1354">
        <v>18227</v>
      </c>
      <c r="F1354">
        <v>1</v>
      </c>
      <c r="G1354">
        <v>0</v>
      </c>
      <c r="H1354" t="s">
        <v>82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 s="1">
        <v>5232</v>
      </c>
      <c r="B1355">
        <v>1965</v>
      </c>
      <c r="C1355" t="s">
        <v>29</v>
      </c>
      <c r="D1355" t="s">
        <v>37</v>
      </c>
      <c r="E1355">
        <v>69139</v>
      </c>
      <c r="F1355">
        <v>0</v>
      </c>
      <c r="G1355">
        <v>1</v>
      </c>
      <c r="H1355" t="s">
        <v>392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 s="1">
        <v>2407</v>
      </c>
      <c r="B1356">
        <v>1982</v>
      </c>
      <c r="C1356" t="s">
        <v>29</v>
      </c>
      <c r="D1356" t="s">
        <v>37</v>
      </c>
      <c r="E1356">
        <v>69109</v>
      </c>
      <c r="F1356">
        <v>0</v>
      </c>
      <c r="G1356">
        <v>0</v>
      </c>
      <c r="H1356" t="s">
        <v>79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 s="1">
        <v>3834</v>
      </c>
      <c r="B1357">
        <v>1962</v>
      </c>
      <c r="C1357" t="s">
        <v>29</v>
      </c>
      <c r="D1357" t="s">
        <v>30</v>
      </c>
      <c r="E1357">
        <v>69627</v>
      </c>
      <c r="F1357">
        <v>0</v>
      </c>
      <c r="G1357">
        <v>1</v>
      </c>
      <c r="H1357" t="s">
        <v>104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 s="1">
        <v>7912</v>
      </c>
      <c r="B1358">
        <v>1978</v>
      </c>
      <c r="C1358" t="s">
        <v>29</v>
      </c>
      <c r="D1358" t="s">
        <v>37</v>
      </c>
      <c r="E1358">
        <v>38136</v>
      </c>
      <c r="F1358">
        <v>1</v>
      </c>
      <c r="G1358">
        <v>0</v>
      </c>
      <c r="H1358" t="s">
        <v>146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 s="1">
        <v>7712</v>
      </c>
      <c r="B1359">
        <v>1946</v>
      </c>
      <c r="C1359" t="s">
        <v>36</v>
      </c>
      <c r="D1359" t="s">
        <v>30</v>
      </c>
      <c r="E1359">
        <v>62159</v>
      </c>
      <c r="F1359">
        <v>0</v>
      </c>
      <c r="G1359">
        <v>0</v>
      </c>
      <c r="H1359" t="s">
        <v>89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 s="1">
        <v>1065</v>
      </c>
      <c r="B1360">
        <v>1963</v>
      </c>
      <c r="C1360" t="s">
        <v>29</v>
      </c>
      <c r="D1360" t="s">
        <v>30</v>
      </c>
      <c r="E1360">
        <v>80695</v>
      </c>
      <c r="F1360">
        <v>0</v>
      </c>
      <c r="G1360">
        <v>0</v>
      </c>
      <c r="H1360" t="s">
        <v>196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 s="1">
        <v>7275</v>
      </c>
      <c r="B1361">
        <v>1971</v>
      </c>
      <c r="C1361" t="s">
        <v>39</v>
      </c>
      <c r="D1361" t="s">
        <v>30</v>
      </c>
      <c r="E1361">
        <v>33316</v>
      </c>
      <c r="F1361">
        <v>1</v>
      </c>
      <c r="G1361">
        <v>1</v>
      </c>
      <c r="H1361" t="s">
        <v>230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 s="1">
        <v>1343</v>
      </c>
      <c r="B1362">
        <v>1968</v>
      </c>
      <c r="C1362" t="s">
        <v>29</v>
      </c>
      <c r="D1362" t="s">
        <v>33</v>
      </c>
      <c r="E1362">
        <v>58554</v>
      </c>
      <c r="F1362">
        <v>1</v>
      </c>
      <c r="G1362">
        <v>1</v>
      </c>
      <c r="H1362" t="s">
        <v>616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 s="1">
        <v>1384</v>
      </c>
      <c r="B1363">
        <v>1992</v>
      </c>
      <c r="C1363" t="s">
        <v>47</v>
      </c>
      <c r="D1363" t="s">
        <v>37</v>
      </c>
      <c r="E1363">
        <v>17256</v>
      </c>
      <c r="F1363">
        <v>1</v>
      </c>
      <c r="G1363">
        <v>0</v>
      </c>
      <c r="H1363" t="s">
        <v>120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 s="1">
        <v>9967</v>
      </c>
      <c r="B1364">
        <v>1974</v>
      </c>
      <c r="C1364" t="s">
        <v>29</v>
      </c>
      <c r="D1364" t="s">
        <v>41</v>
      </c>
      <c r="E1364">
        <v>53034</v>
      </c>
      <c r="F1364">
        <v>1</v>
      </c>
      <c r="G1364">
        <v>1</v>
      </c>
      <c r="H1364" t="s">
        <v>195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 s="1">
        <v>6181</v>
      </c>
      <c r="B1365">
        <v>1950</v>
      </c>
      <c r="C1365" t="s">
        <v>53</v>
      </c>
      <c r="D1365" t="s">
        <v>33</v>
      </c>
      <c r="E1365">
        <v>52203</v>
      </c>
      <c r="F1365">
        <v>0</v>
      </c>
      <c r="G1365">
        <v>0</v>
      </c>
      <c r="H1365" t="s">
        <v>617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 s="1">
        <v>10507</v>
      </c>
      <c r="B1366">
        <v>1977</v>
      </c>
      <c r="C1366" t="s">
        <v>53</v>
      </c>
      <c r="D1366" t="s">
        <v>41</v>
      </c>
      <c r="E1366">
        <v>59601</v>
      </c>
      <c r="F1366">
        <v>0</v>
      </c>
      <c r="G1366">
        <v>1</v>
      </c>
      <c r="H1366" t="s">
        <v>462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 s="1">
        <v>2674</v>
      </c>
      <c r="B1367">
        <v>1958</v>
      </c>
      <c r="C1367" t="s">
        <v>39</v>
      </c>
      <c r="D1367" t="s">
        <v>30</v>
      </c>
      <c r="E1367">
        <v>75154</v>
      </c>
      <c r="F1367">
        <v>0</v>
      </c>
      <c r="G1367">
        <v>1</v>
      </c>
      <c r="H1367" t="s">
        <v>31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 s="1">
        <v>2698</v>
      </c>
      <c r="B1368">
        <v>1976</v>
      </c>
      <c r="C1368" t="s">
        <v>29</v>
      </c>
      <c r="D1368" t="s">
        <v>30</v>
      </c>
      <c r="E1368">
        <v>47025</v>
      </c>
      <c r="F1368">
        <v>0</v>
      </c>
      <c r="G1368">
        <v>1</v>
      </c>
      <c r="H1368" t="s">
        <v>290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 s="1">
        <v>3231</v>
      </c>
      <c r="B1369">
        <v>1973</v>
      </c>
      <c r="C1369" t="s">
        <v>29</v>
      </c>
      <c r="D1369" t="s">
        <v>37</v>
      </c>
      <c r="E1369">
        <v>37971</v>
      </c>
      <c r="F1369">
        <v>1</v>
      </c>
      <c r="G1369">
        <v>0</v>
      </c>
      <c r="H1369" t="s">
        <v>347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 s="1">
        <v>4096</v>
      </c>
      <c r="B1370">
        <v>1968</v>
      </c>
      <c r="C1370" t="s">
        <v>39</v>
      </c>
      <c r="D1370" t="s">
        <v>41</v>
      </c>
      <c r="E1370">
        <v>41335</v>
      </c>
      <c r="F1370">
        <v>1</v>
      </c>
      <c r="G1370">
        <v>0</v>
      </c>
      <c r="H1370" t="s">
        <v>231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 s="1">
        <v>10476</v>
      </c>
      <c r="B1371">
        <v>1958</v>
      </c>
      <c r="C1371" t="s">
        <v>29</v>
      </c>
      <c r="D1371" t="s">
        <v>37</v>
      </c>
      <c r="E1371">
        <v>67267</v>
      </c>
      <c r="F1371">
        <v>0</v>
      </c>
      <c r="G1371">
        <v>1</v>
      </c>
      <c r="H1371" t="s">
        <v>197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 s="1">
        <v>5948</v>
      </c>
      <c r="B1372">
        <v>1975</v>
      </c>
      <c r="C1372" t="s">
        <v>29</v>
      </c>
      <c r="D1372" t="s">
        <v>30</v>
      </c>
      <c r="E1372">
        <v>57338</v>
      </c>
      <c r="F1372">
        <v>0</v>
      </c>
      <c r="G1372">
        <v>1</v>
      </c>
      <c r="H1372" t="s">
        <v>472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 s="1">
        <v>9140</v>
      </c>
      <c r="B1373">
        <v>1960</v>
      </c>
      <c r="C1373" t="s">
        <v>53</v>
      </c>
      <c r="D1373" t="s">
        <v>33</v>
      </c>
      <c r="E1373">
        <v>50523</v>
      </c>
      <c r="F1373">
        <v>1</v>
      </c>
      <c r="G1373">
        <v>1</v>
      </c>
      <c r="H1373" t="s">
        <v>453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 s="1">
        <v>10258</v>
      </c>
      <c r="B1374">
        <v>1965</v>
      </c>
      <c r="C1374" t="s">
        <v>39</v>
      </c>
      <c r="D1374" t="s">
        <v>30</v>
      </c>
      <c r="E1374">
        <v>35791</v>
      </c>
      <c r="F1374">
        <v>2</v>
      </c>
      <c r="G1374">
        <v>1</v>
      </c>
      <c r="H1374" t="s">
        <v>436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 s="1">
        <v>5675</v>
      </c>
      <c r="B1375">
        <v>1960</v>
      </c>
      <c r="C1375" t="s">
        <v>36</v>
      </c>
      <c r="D1375" t="s">
        <v>41</v>
      </c>
      <c r="E1375">
        <v>50611</v>
      </c>
      <c r="F1375">
        <v>0</v>
      </c>
      <c r="G1375">
        <v>1</v>
      </c>
      <c r="H1375" t="s">
        <v>466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 s="1">
        <v>4743</v>
      </c>
      <c r="B1376">
        <v>1969</v>
      </c>
      <c r="C1376" t="s">
        <v>36</v>
      </c>
      <c r="D1376" t="s">
        <v>37</v>
      </c>
      <c r="E1376">
        <v>56242</v>
      </c>
      <c r="F1376">
        <v>0</v>
      </c>
      <c r="G1376">
        <v>1</v>
      </c>
      <c r="H1376" t="s">
        <v>300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 s="1">
        <v>8805</v>
      </c>
      <c r="B1377">
        <v>1960</v>
      </c>
      <c r="C1377" t="s">
        <v>29</v>
      </c>
      <c r="D1377" t="s">
        <v>30</v>
      </c>
      <c r="E1377">
        <v>48904</v>
      </c>
      <c r="F1377">
        <v>0</v>
      </c>
      <c r="G1377">
        <v>1</v>
      </c>
      <c r="H1377" t="s">
        <v>618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 s="1">
        <v>1542</v>
      </c>
      <c r="B1378">
        <v>1975</v>
      </c>
      <c r="C1378" t="s">
        <v>29</v>
      </c>
      <c r="D1378" t="s">
        <v>30</v>
      </c>
      <c r="E1378">
        <v>56243</v>
      </c>
      <c r="F1378">
        <v>1</v>
      </c>
      <c r="G1378">
        <v>2</v>
      </c>
      <c r="H1378" t="s">
        <v>375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 s="1">
        <v>6770</v>
      </c>
      <c r="B1379">
        <v>1985</v>
      </c>
      <c r="C1379" t="s">
        <v>29</v>
      </c>
      <c r="D1379" t="s">
        <v>37</v>
      </c>
      <c r="E1379">
        <v>21355</v>
      </c>
      <c r="F1379">
        <v>1</v>
      </c>
      <c r="G1379">
        <v>0</v>
      </c>
      <c r="H1379" t="s">
        <v>171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 s="1">
        <v>8773</v>
      </c>
      <c r="B1380">
        <v>1971</v>
      </c>
      <c r="C1380" t="s">
        <v>39</v>
      </c>
      <c r="D1380" t="s">
        <v>33</v>
      </c>
      <c r="E1380">
        <v>57420</v>
      </c>
      <c r="F1380">
        <v>0</v>
      </c>
      <c r="G1380">
        <v>1</v>
      </c>
      <c r="H1380" t="s">
        <v>416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 s="1">
        <v>10475</v>
      </c>
      <c r="B1381">
        <v>1970</v>
      </c>
      <c r="C1381" t="s">
        <v>39</v>
      </c>
      <c r="D1381" t="s">
        <v>33</v>
      </c>
      <c r="F1381">
        <v>0</v>
      </c>
      <c r="G1381">
        <v>1</v>
      </c>
      <c r="H1381" t="s">
        <v>361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 s="1">
        <v>10420</v>
      </c>
      <c r="B1382">
        <v>1955</v>
      </c>
      <c r="C1382" t="s">
        <v>39</v>
      </c>
      <c r="D1382" t="s">
        <v>41</v>
      </c>
      <c r="E1382">
        <v>46390</v>
      </c>
      <c r="F1382">
        <v>0</v>
      </c>
      <c r="G1382">
        <v>1</v>
      </c>
      <c r="H1382" t="s">
        <v>619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 s="1">
        <v>7514</v>
      </c>
      <c r="B1383">
        <v>1956</v>
      </c>
      <c r="C1383" t="s">
        <v>53</v>
      </c>
      <c r="D1383" t="s">
        <v>33</v>
      </c>
      <c r="E1383">
        <v>54342</v>
      </c>
      <c r="F1383">
        <v>1</v>
      </c>
      <c r="G1383">
        <v>1</v>
      </c>
      <c r="H1383" t="s">
        <v>113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 s="1">
        <v>2902</v>
      </c>
      <c r="B1384">
        <v>1958</v>
      </c>
      <c r="C1384" t="s">
        <v>29</v>
      </c>
      <c r="D1384" t="s">
        <v>33</v>
      </c>
      <c r="F1384">
        <v>1</v>
      </c>
      <c r="G1384">
        <v>1</v>
      </c>
      <c r="H1384" t="s">
        <v>615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 s="1">
        <v>4345</v>
      </c>
      <c r="B1385">
        <v>1964</v>
      </c>
      <c r="C1385" t="s">
        <v>53</v>
      </c>
      <c r="D1385" t="s">
        <v>30</v>
      </c>
      <c r="F1385">
        <v>1</v>
      </c>
      <c r="G1385">
        <v>1</v>
      </c>
      <c r="H1385" t="s">
        <v>588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 s="1">
        <v>793</v>
      </c>
      <c r="B1386">
        <v>1973</v>
      </c>
      <c r="C1386" t="s">
        <v>29</v>
      </c>
      <c r="D1386" t="s">
        <v>37</v>
      </c>
      <c r="E1386">
        <v>20895</v>
      </c>
      <c r="F1386">
        <v>1</v>
      </c>
      <c r="G1386">
        <v>0</v>
      </c>
      <c r="H1386" t="s">
        <v>620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 s="1">
        <v>10909</v>
      </c>
      <c r="B1387">
        <v>1948</v>
      </c>
      <c r="C1387" t="s">
        <v>29</v>
      </c>
      <c r="D1387" t="s">
        <v>37</v>
      </c>
      <c r="E1387">
        <v>92344</v>
      </c>
      <c r="F1387">
        <v>0</v>
      </c>
      <c r="G1387">
        <v>0</v>
      </c>
      <c r="H1387" t="s">
        <v>267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 s="1">
        <v>3769</v>
      </c>
      <c r="B1388">
        <v>1972</v>
      </c>
      <c r="C1388" t="s">
        <v>36</v>
      </c>
      <c r="D1388" t="s">
        <v>33</v>
      </c>
      <c r="F1388">
        <v>1</v>
      </c>
      <c r="G1388">
        <v>0</v>
      </c>
      <c r="H1388" t="s">
        <v>621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 s="1">
        <v>8702</v>
      </c>
      <c r="B1389">
        <v>1976</v>
      </c>
      <c r="C1389" t="s">
        <v>53</v>
      </c>
      <c r="D1389" t="s">
        <v>33</v>
      </c>
      <c r="E1389">
        <v>26907</v>
      </c>
      <c r="F1389">
        <v>1</v>
      </c>
      <c r="G1389">
        <v>1</v>
      </c>
      <c r="H1389" t="s">
        <v>171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 s="1">
        <v>4791</v>
      </c>
      <c r="B1390">
        <v>1980</v>
      </c>
      <c r="C1390" t="s">
        <v>29</v>
      </c>
      <c r="D1390" t="s">
        <v>33</v>
      </c>
      <c r="E1390">
        <v>44964</v>
      </c>
      <c r="F1390">
        <v>1</v>
      </c>
      <c r="G1390">
        <v>1</v>
      </c>
      <c r="H1390" t="s">
        <v>184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 s="1">
        <v>2963</v>
      </c>
      <c r="B1391">
        <v>1979</v>
      </c>
      <c r="C1391" t="s">
        <v>29</v>
      </c>
      <c r="D1391" t="s">
        <v>33</v>
      </c>
      <c r="E1391">
        <v>75507</v>
      </c>
      <c r="F1391">
        <v>0</v>
      </c>
      <c r="G1391">
        <v>0</v>
      </c>
      <c r="H1391" t="s">
        <v>492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 s="1">
        <v>8216</v>
      </c>
      <c r="B1392">
        <v>1972</v>
      </c>
      <c r="C1392" t="s">
        <v>39</v>
      </c>
      <c r="D1392" t="s">
        <v>37</v>
      </c>
      <c r="E1392">
        <v>53761</v>
      </c>
      <c r="F1392">
        <v>1</v>
      </c>
      <c r="G1392">
        <v>1</v>
      </c>
      <c r="H1392" t="s">
        <v>480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 s="1">
        <v>8140</v>
      </c>
      <c r="B1393">
        <v>1973</v>
      </c>
      <c r="C1393" t="s">
        <v>29</v>
      </c>
      <c r="D1393" t="s">
        <v>33</v>
      </c>
      <c r="E1393">
        <v>22682</v>
      </c>
      <c r="F1393">
        <v>1</v>
      </c>
      <c r="G1393">
        <v>0</v>
      </c>
      <c r="H1393" t="s">
        <v>490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 s="1">
        <v>10146</v>
      </c>
      <c r="B1394">
        <v>1972</v>
      </c>
      <c r="C1394" t="s">
        <v>36</v>
      </c>
      <c r="D1394" t="s">
        <v>33</v>
      </c>
      <c r="E1394">
        <v>38887</v>
      </c>
      <c r="F1394">
        <v>1</v>
      </c>
      <c r="G1394">
        <v>0</v>
      </c>
      <c r="H1394" t="s">
        <v>621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 s="1">
        <v>5289</v>
      </c>
      <c r="B1395">
        <v>1975</v>
      </c>
      <c r="C1395" t="s">
        <v>53</v>
      </c>
      <c r="D1395" t="s">
        <v>30</v>
      </c>
      <c r="E1395">
        <v>41658</v>
      </c>
      <c r="F1395">
        <v>1</v>
      </c>
      <c r="G1395">
        <v>1</v>
      </c>
      <c r="H1395" t="s">
        <v>79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 s="1">
        <v>2587</v>
      </c>
      <c r="B1396">
        <v>1972</v>
      </c>
      <c r="C1396" t="s">
        <v>36</v>
      </c>
      <c r="D1396" t="s">
        <v>37</v>
      </c>
      <c r="E1396">
        <v>29791</v>
      </c>
      <c r="F1396">
        <v>1</v>
      </c>
      <c r="G1396">
        <v>0</v>
      </c>
      <c r="H1396" t="s">
        <v>622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 s="1">
        <v>4405</v>
      </c>
      <c r="B1397">
        <v>1956</v>
      </c>
      <c r="C1397" t="s">
        <v>39</v>
      </c>
      <c r="D1397" t="s">
        <v>37</v>
      </c>
      <c r="E1397">
        <v>63915</v>
      </c>
      <c r="F1397">
        <v>0</v>
      </c>
      <c r="G1397">
        <v>2</v>
      </c>
      <c r="H1397" t="s">
        <v>563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 s="1">
        <v>8663</v>
      </c>
      <c r="B1398">
        <v>1974</v>
      </c>
      <c r="C1398" t="s">
        <v>29</v>
      </c>
      <c r="D1398" t="s">
        <v>41</v>
      </c>
      <c r="E1398">
        <v>39996</v>
      </c>
      <c r="F1398">
        <v>1</v>
      </c>
      <c r="G1398">
        <v>1</v>
      </c>
      <c r="H1398" t="s">
        <v>65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 s="1">
        <v>2589</v>
      </c>
      <c r="B1399">
        <v>1972</v>
      </c>
      <c r="C1399" t="s">
        <v>29</v>
      </c>
      <c r="D1399" t="s">
        <v>41</v>
      </c>
      <c r="E1399">
        <v>26759</v>
      </c>
      <c r="F1399">
        <v>1</v>
      </c>
      <c r="G1399">
        <v>0</v>
      </c>
      <c r="H1399" t="s">
        <v>411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 s="1">
        <v>3421</v>
      </c>
      <c r="B1400">
        <v>1968</v>
      </c>
      <c r="C1400" t="s">
        <v>39</v>
      </c>
      <c r="D1400" t="s">
        <v>41</v>
      </c>
      <c r="E1400">
        <v>63841</v>
      </c>
      <c r="F1400">
        <v>0</v>
      </c>
      <c r="G1400">
        <v>1</v>
      </c>
      <c r="H1400" t="s">
        <v>147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 s="1">
        <v>10490</v>
      </c>
      <c r="B1401">
        <v>1969</v>
      </c>
      <c r="C1401" t="s">
        <v>36</v>
      </c>
      <c r="D1401" t="s">
        <v>37</v>
      </c>
      <c r="E1401">
        <v>51039</v>
      </c>
      <c r="F1401">
        <v>1</v>
      </c>
      <c r="G1401">
        <v>1</v>
      </c>
      <c r="H1401" t="s">
        <v>623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 s="1">
        <v>4094</v>
      </c>
      <c r="B1402">
        <v>1961</v>
      </c>
      <c r="C1402" t="s">
        <v>29</v>
      </c>
      <c r="D1402" t="s">
        <v>37</v>
      </c>
      <c r="E1402">
        <v>60544</v>
      </c>
      <c r="F1402">
        <v>1</v>
      </c>
      <c r="G1402">
        <v>1</v>
      </c>
      <c r="H1402" t="s">
        <v>555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 s="1">
        <v>9958</v>
      </c>
      <c r="B1403">
        <v>1972</v>
      </c>
      <c r="C1403" t="s">
        <v>29</v>
      </c>
      <c r="D1403" t="s">
        <v>37</v>
      </c>
      <c r="E1403">
        <v>65685</v>
      </c>
      <c r="F1403">
        <v>0</v>
      </c>
      <c r="G1403">
        <v>1</v>
      </c>
      <c r="H1403" t="s">
        <v>409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 s="1">
        <v>2534</v>
      </c>
      <c r="B1404">
        <v>1953</v>
      </c>
      <c r="C1404" t="s">
        <v>29</v>
      </c>
      <c r="D1404" t="s">
        <v>37</v>
      </c>
      <c r="E1404">
        <v>37716</v>
      </c>
      <c r="F1404">
        <v>0</v>
      </c>
      <c r="G1404">
        <v>1</v>
      </c>
      <c r="H1404" t="s">
        <v>179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 s="1">
        <v>4188</v>
      </c>
      <c r="B1405">
        <v>1957</v>
      </c>
      <c r="C1405" t="s">
        <v>29</v>
      </c>
      <c r="D1405" t="s">
        <v>30</v>
      </c>
      <c r="E1405">
        <v>36864</v>
      </c>
      <c r="F1405">
        <v>0</v>
      </c>
      <c r="G1405">
        <v>1</v>
      </c>
      <c r="H1405" t="s">
        <v>624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 s="1">
        <v>6613</v>
      </c>
      <c r="B1406">
        <v>1970</v>
      </c>
      <c r="C1406" t="s">
        <v>39</v>
      </c>
      <c r="D1406" t="s">
        <v>37</v>
      </c>
      <c r="E1406">
        <v>44511</v>
      </c>
      <c r="F1406">
        <v>1</v>
      </c>
      <c r="G1406">
        <v>0</v>
      </c>
      <c r="H1406" t="s">
        <v>109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 s="1">
        <v>10827</v>
      </c>
      <c r="B1407">
        <v>1967</v>
      </c>
      <c r="C1407" t="s">
        <v>36</v>
      </c>
      <c r="D1407" t="s">
        <v>37</v>
      </c>
      <c r="E1407">
        <v>36947</v>
      </c>
      <c r="F1407">
        <v>1</v>
      </c>
      <c r="G1407">
        <v>1</v>
      </c>
      <c r="H1407" t="s">
        <v>481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 s="1">
        <v>5491</v>
      </c>
      <c r="B1408">
        <v>1951</v>
      </c>
      <c r="C1408" t="s">
        <v>39</v>
      </c>
      <c r="D1408" t="s">
        <v>33</v>
      </c>
      <c r="E1408">
        <v>47352</v>
      </c>
      <c r="F1408">
        <v>0</v>
      </c>
      <c r="G1408">
        <v>1</v>
      </c>
      <c r="H1408" t="s">
        <v>124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 s="1">
        <v>8402</v>
      </c>
      <c r="B1409">
        <v>1953</v>
      </c>
      <c r="C1409" t="s">
        <v>39</v>
      </c>
      <c r="D1409" t="s">
        <v>37</v>
      </c>
      <c r="E1409">
        <v>67087</v>
      </c>
      <c r="F1409">
        <v>0</v>
      </c>
      <c r="G1409">
        <v>1</v>
      </c>
      <c r="H1409" t="s">
        <v>280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 s="1">
        <v>8783</v>
      </c>
      <c r="B1410">
        <v>1950</v>
      </c>
      <c r="C1410" t="s">
        <v>29</v>
      </c>
      <c r="D1410" t="s">
        <v>37</v>
      </c>
      <c r="E1410">
        <v>57045</v>
      </c>
      <c r="F1410">
        <v>0</v>
      </c>
      <c r="G1410">
        <v>1</v>
      </c>
      <c r="H1410" t="s">
        <v>220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 s="1">
        <v>10010</v>
      </c>
      <c r="B1411">
        <v>1953</v>
      </c>
      <c r="C1411" t="s">
        <v>36</v>
      </c>
      <c r="D1411" t="s">
        <v>41</v>
      </c>
      <c r="E1411">
        <v>36957</v>
      </c>
      <c r="F1411">
        <v>1</v>
      </c>
      <c r="G1411">
        <v>1</v>
      </c>
      <c r="H1411" t="s">
        <v>442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 s="1">
        <v>618</v>
      </c>
      <c r="B1412">
        <v>1977</v>
      </c>
      <c r="C1412" t="s">
        <v>36</v>
      </c>
      <c r="D1412" t="s">
        <v>37</v>
      </c>
      <c r="E1412">
        <v>69389</v>
      </c>
      <c r="F1412">
        <v>0</v>
      </c>
      <c r="G1412">
        <v>1</v>
      </c>
      <c r="H1412" t="s">
        <v>312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 s="1">
        <v>9121</v>
      </c>
      <c r="B1413">
        <v>1972</v>
      </c>
      <c r="C1413" t="s">
        <v>29</v>
      </c>
      <c r="D1413" t="s">
        <v>37</v>
      </c>
      <c r="E1413">
        <v>80134</v>
      </c>
      <c r="F1413">
        <v>1</v>
      </c>
      <c r="G1413">
        <v>0</v>
      </c>
      <c r="H1413" t="s">
        <v>238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 s="1">
        <v>361</v>
      </c>
      <c r="B1414">
        <v>1969</v>
      </c>
      <c r="C1414" t="s">
        <v>39</v>
      </c>
      <c r="D1414" t="s">
        <v>37</v>
      </c>
      <c r="E1414">
        <v>43142</v>
      </c>
      <c r="F1414">
        <v>1</v>
      </c>
      <c r="G1414">
        <v>1</v>
      </c>
      <c r="H1414" t="s">
        <v>552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 s="1">
        <v>4310</v>
      </c>
      <c r="B1415">
        <v>1944</v>
      </c>
      <c r="C1415" t="s">
        <v>29</v>
      </c>
      <c r="D1415" t="s">
        <v>37</v>
      </c>
      <c r="E1415">
        <v>80589</v>
      </c>
      <c r="F1415">
        <v>0</v>
      </c>
      <c r="G1415">
        <v>0</v>
      </c>
      <c r="H1415" t="s">
        <v>188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 s="1">
        <v>2678</v>
      </c>
      <c r="B1416">
        <v>1990</v>
      </c>
      <c r="C1416" t="s">
        <v>29</v>
      </c>
      <c r="D1416" t="s">
        <v>30</v>
      </c>
      <c r="E1416">
        <v>34412</v>
      </c>
      <c r="F1416">
        <v>1</v>
      </c>
      <c r="G1416">
        <v>0</v>
      </c>
      <c r="H1416" t="s">
        <v>292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 s="1">
        <v>6376</v>
      </c>
      <c r="B1417">
        <v>1979</v>
      </c>
      <c r="C1417" t="s">
        <v>29</v>
      </c>
      <c r="D1417" t="s">
        <v>30</v>
      </c>
      <c r="E1417">
        <v>57537</v>
      </c>
      <c r="F1417">
        <v>1</v>
      </c>
      <c r="G1417">
        <v>0</v>
      </c>
      <c r="H1417" t="s">
        <v>542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 s="1">
        <v>524</v>
      </c>
      <c r="B1418">
        <v>1966</v>
      </c>
      <c r="C1418" t="s">
        <v>47</v>
      </c>
      <c r="D1418" t="s">
        <v>33</v>
      </c>
      <c r="E1418">
        <v>22634</v>
      </c>
      <c r="F1418">
        <v>0</v>
      </c>
      <c r="G1418">
        <v>0</v>
      </c>
      <c r="H1418" t="s">
        <v>577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 s="1">
        <v>10341</v>
      </c>
      <c r="B1419">
        <v>1948</v>
      </c>
      <c r="C1419" t="s">
        <v>29</v>
      </c>
      <c r="D1419" t="s">
        <v>33</v>
      </c>
      <c r="E1419">
        <v>51315</v>
      </c>
      <c r="F1419">
        <v>0</v>
      </c>
      <c r="G1419">
        <v>0</v>
      </c>
      <c r="H1419" t="s">
        <v>625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 s="1">
        <v>5654</v>
      </c>
      <c r="B1420">
        <v>1972</v>
      </c>
      <c r="C1420" t="s">
        <v>29</v>
      </c>
      <c r="D1420" t="s">
        <v>37</v>
      </c>
      <c r="E1420">
        <v>36026</v>
      </c>
      <c r="F1420">
        <v>2</v>
      </c>
      <c r="G1420">
        <v>1</v>
      </c>
      <c r="H1420" t="s">
        <v>626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 s="1">
        <v>4098</v>
      </c>
      <c r="B1421">
        <v>1973</v>
      </c>
      <c r="C1421" t="s">
        <v>29</v>
      </c>
      <c r="D1421" t="s">
        <v>37</v>
      </c>
      <c r="E1421">
        <v>24639</v>
      </c>
      <c r="F1421">
        <v>1</v>
      </c>
      <c r="G1421">
        <v>1</v>
      </c>
      <c r="H1421" t="s">
        <v>365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 s="1">
        <v>5824</v>
      </c>
      <c r="B1422">
        <v>1972</v>
      </c>
      <c r="C1422" t="s">
        <v>36</v>
      </c>
      <c r="D1422" t="s">
        <v>33</v>
      </c>
      <c r="E1422">
        <v>34578</v>
      </c>
      <c r="F1422">
        <v>2</v>
      </c>
      <c r="G1422">
        <v>1</v>
      </c>
      <c r="H1422" t="s">
        <v>217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 s="1">
        <v>7000</v>
      </c>
      <c r="B1423">
        <v>1972</v>
      </c>
      <c r="C1423" t="s">
        <v>53</v>
      </c>
      <c r="D1423" t="s">
        <v>30</v>
      </c>
      <c r="E1423">
        <v>65704</v>
      </c>
      <c r="F1423">
        <v>0</v>
      </c>
      <c r="G1423">
        <v>0</v>
      </c>
      <c r="H1423" t="s">
        <v>564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 s="1">
        <v>2561</v>
      </c>
      <c r="B1424">
        <v>1966</v>
      </c>
      <c r="C1424" t="s">
        <v>29</v>
      </c>
      <c r="D1424" t="s">
        <v>30</v>
      </c>
      <c r="E1424">
        <v>63810</v>
      </c>
      <c r="F1424">
        <v>0</v>
      </c>
      <c r="G1424">
        <v>1</v>
      </c>
      <c r="H1424" t="s">
        <v>320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 s="1">
        <v>5229</v>
      </c>
      <c r="B1425">
        <v>1969</v>
      </c>
      <c r="C1425" t="s">
        <v>36</v>
      </c>
      <c r="D1425" t="s">
        <v>33</v>
      </c>
      <c r="E1425">
        <v>54132</v>
      </c>
      <c r="F1425">
        <v>0</v>
      </c>
      <c r="G1425">
        <v>1</v>
      </c>
      <c r="H1425" t="s">
        <v>224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 s="1">
        <v>4086</v>
      </c>
      <c r="B1426">
        <v>1959</v>
      </c>
      <c r="C1426" t="s">
        <v>29</v>
      </c>
      <c r="D1426" t="s">
        <v>37</v>
      </c>
      <c r="E1426">
        <v>18690</v>
      </c>
      <c r="F1426">
        <v>0</v>
      </c>
      <c r="G1426">
        <v>0</v>
      </c>
      <c r="H1426" t="s">
        <v>314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 s="1">
        <v>2428</v>
      </c>
      <c r="B1427">
        <v>1970</v>
      </c>
      <c r="C1427" t="s">
        <v>29</v>
      </c>
      <c r="D1427" t="s">
        <v>37</v>
      </c>
      <c r="E1427">
        <v>28164</v>
      </c>
      <c r="F1427">
        <v>1</v>
      </c>
      <c r="G1427">
        <v>0</v>
      </c>
      <c r="H1427" t="s">
        <v>213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 s="1">
        <v>8254</v>
      </c>
      <c r="B1428">
        <v>1974</v>
      </c>
      <c r="C1428" t="s">
        <v>36</v>
      </c>
      <c r="D1428" t="s">
        <v>37</v>
      </c>
      <c r="E1428">
        <v>34596</v>
      </c>
      <c r="F1428">
        <v>1</v>
      </c>
      <c r="G1428">
        <v>0</v>
      </c>
      <c r="H1428" t="s">
        <v>344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 s="1">
        <v>2836</v>
      </c>
      <c r="B1429">
        <v>1972</v>
      </c>
      <c r="C1429" t="s">
        <v>36</v>
      </c>
      <c r="D1429" t="s">
        <v>37</v>
      </c>
      <c r="E1429">
        <v>43269</v>
      </c>
      <c r="F1429">
        <v>1</v>
      </c>
      <c r="G1429">
        <v>0</v>
      </c>
      <c r="H1429" t="s">
        <v>240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 s="1">
        <v>8418</v>
      </c>
      <c r="B1430">
        <v>1958</v>
      </c>
      <c r="C1430" t="s">
        <v>53</v>
      </c>
      <c r="D1430" t="s">
        <v>30</v>
      </c>
      <c r="E1430">
        <v>38741</v>
      </c>
      <c r="F1430">
        <v>1</v>
      </c>
      <c r="G1430">
        <v>1</v>
      </c>
      <c r="H1430" t="s">
        <v>128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 s="1">
        <v>1362</v>
      </c>
      <c r="B1431">
        <v>1972</v>
      </c>
      <c r="C1431" t="s">
        <v>29</v>
      </c>
      <c r="D1431" t="s">
        <v>30</v>
      </c>
      <c r="E1431">
        <v>31907</v>
      </c>
      <c r="F1431">
        <v>0</v>
      </c>
      <c r="G1431">
        <v>0</v>
      </c>
      <c r="H1431" t="s">
        <v>545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 s="1">
        <v>7152</v>
      </c>
      <c r="B1432">
        <v>1983</v>
      </c>
      <c r="C1432" t="s">
        <v>39</v>
      </c>
      <c r="D1432" t="s">
        <v>37</v>
      </c>
      <c r="E1432">
        <v>27100</v>
      </c>
      <c r="F1432">
        <v>1</v>
      </c>
      <c r="G1432">
        <v>0</v>
      </c>
      <c r="H1432" t="s">
        <v>105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 s="1">
        <v>10033</v>
      </c>
      <c r="B1433">
        <v>1973</v>
      </c>
      <c r="C1433" t="s">
        <v>53</v>
      </c>
      <c r="D1433" t="s">
        <v>41</v>
      </c>
      <c r="E1433">
        <v>31163</v>
      </c>
      <c r="F1433">
        <v>1</v>
      </c>
      <c r="G1433">
        <v>0</v>
      </c>
      <c r="H1433" t="s">
        <v>589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 s="1">
        <v>9349</v>
      </c>
      <c r="B1434">
        <v>1985</v>
      </c>
      <c r="C1434" t="s">
        <v>29</v>
      </c>
      <c r="D1434" t="s">
        <v>37</v>
      </c>
      <c r="E1434">
        <v>92533</v>
      </c>
      <c r="F1434">
        <v>0</v>
      </c>
      <c r="G1434">
        <v>0</v>
      </c>
      <c r="H1434" t="s">
        <v>464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 s="1">
        <v>274</v>
      </c>
      <c r="B1435">
        <v>1973</v>
      </c>
      <c r="C1435" t="s">
        <v>29</v>
      </c>
      <c r="D1435" t="s">
        <v>30</v>
      </c>
      <c r="E1435">
        <v>34853</v>
      </c>
      <c r="F1435">
        <v>1</v>
      </c>
      <c r="G1435">
        <v>1</v>
      </c>
      <c r="H1435" t="s">
        <v>404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 s="1">
        <v>3388</v>
      </c>
      <c r="B1436">
        <v>1967</v>
      </c>
      <c r="C1436" t="s">
        <v>29</v>
      </c>
      <c r="D1436" t="s">
        <v>41</v>
      </c>
      <c r="E1436">
        <v>70844</v>
      </c>
      <c r="F1436">
        <v>1</v>
      </c>
      <c r="G1436">
        <v>1</v>
      </c>
      <c r="H1436" t="s">
        <v>377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 s="1">
        <v>922</v>
      </c>
      <c r="B1437">
        <v>1979</v>
      </c>
      <c r="C1437" t="s">
        <v>53</v>
      </c>
      <c r="D1437" t="s">
        <v>37</v>
      </c>
      <c r="E1437">
        <v>31086</v>
      </c>
      <c r="F1437">
        <v>1</v>
      </c>
      <c r="G1437">
        <v>1</v>
      </c>
      <c r="H1437" t="s">
        <v>213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 s="1">
        <v>8588</v>
      </c>
      <c r="B1438">
        <v>1961</v>
      </c>
      <c r="C1438" t="s">
        <v>29</v>
      </c>
      <c r="D1438" t="s">
        <v>37</v>
      </c>
      <c r="E1438">
        <v>60544</v>
      </c>
      <c r="F1438">
        <v>1</v>
      </c>
      <c r="G1438">
        <v>1</v>
      </c>
      <c r="H1438" t="s">
        <v>555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 s="1">
        <v>2518</v>
      </c>
      <c r="B1439">
        <v>1986</v>
      </c>
      <c r="C1439" t="s">
        <v>53</v>
      </c>
      <c r="D1439" t="s">
        <v>33</v>
      </c>
      <c r="E1439">
        <v>20491</v>
      </c>
      <c r="F1439">
        <v>0</v>
      </c>
      <c r="G1439">
        <v>0</v>
      </c>
      <c r="H1439" t="s">
        <v>536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 s="1">
        <v>574</v>
      </c>
      <c r="B1440">
        <v>1964</v>
      </c>
      <c r="C1440" t="s">
        <v>29</v>
      </c>
      <c r="D1440" t="s">
        <v>37</v>
      </c>
      <c r="E1440">
        <v>42523</v>
      </c>
      <c r="F1440">
        <v>0</v>
      </c>
      <c r="G1440">
        <v>0</v>
      </c>
      <c r="H1440" t="s">
        <v>562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 s="1">
        <v>3220</v>
      </c>
      <c r="B1441">
        <v>1983</v>
      </c>
      <c r="C1441" t="s">
        <v>29</v>
      </c>
      <c r="D1441" t="s">
        <v>37</v>
      </c>
      <c r="E1441">
        <v>39922</v>
      </c>
      <c r="F1441">
        <v>1</v>
      </c>
      <c r="G1441">
        <v>0</v>
      </c>
      <c r="H1441" t="s">
        <v>516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 s="1">
        <v>5967</v>
      </c>
      <c r="B1442">
        <v>1952</v>
      </c>
      <c r="C1442" t="s">
        <v>29</v>
      </c>
      <c r="D1442" t="s">
        <v>33</v>
      </c>
      <c r="E1442">
        <v>33402</v>
      </c>
      <c r="F1442">
        <v>1</v>
      </c>
      <c r="G1442">
        <v>1</v>
      </c>
      <c r="H1442" t="s">
        <v>433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 s="1">
        <v>1183</v>
      </c>
      <c r="B1443">
        <v>1949</v>
      </c>
      <c r="C1443" t="s">
        <v>39</v>
      </c>
      <c r="D1443" t="s">
        <v>37</v>
      </c>
      <c r="E1443">
        <v>36408</v>
      </c>
      <c r="F1443">
        <v>1</v>
      </c>
      <c r="G1443">
        <v>1</v>
      </c>
      <c r="H1443" t="s">
        <v>627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 s="1">
        <v>6856</v>
      </c>
      <c r="B1444">
        <v>1979</v>
      </c>
      <c r="C1444" t="s">
        <v>29</v>
      </c>
      <c r="D1444" t="s">
        <v>33</v>
      </c>
      <c r="E1444">
        <v>21645</v>
      </c>
      <c r="F1444">
        <v>1</v>
      </c>
      <c r="G1444">
        <v>0</v>
      </c>
      <c r="H1444" t="s">
        <v>615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 s="1">
        <v>4530</v>
      </c>
      <c r="B1445">
        <v>1948</v>
      </c>
      <c r="C1445" t="s">
        <v>39</v>
      </c>
      <c r="D1445" t="s">
        <v>71</v>
      </c>
      <c r="E1445">
        <v>78427</v>
      </c>
      <c r="F1445">
        <v>0</v>
      </c>
      <c r="G1445">
        <v>0</v>
      </c>
      <c r="H1445" t="s">
        <v>628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 s="1">
        <v>1553</v>
      </c>
      <c r="B1446">
        <v>1946</v>
      </c>
      <c r="C1446" t="s">
        <v>29</v>
      </c>
      <c r="D1446" t="s">
        <v>33</v>
      </c>
      <c r="E1446">
        <v>82657</v>
      </c>
      <c r="F1446">
        <v>0</v>
      </c>
      <c r="G1446">
        <v>0</v>
      </c>
      <c r="H1446" t="s">
        <v>100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 s="1">
        <v>4682</v>
      </c>
      <c r="B1447">
        <v>1958</v>
      </c>
      <c r="C1447" t="s">
        <v>29</v>
      </c>
      <c r="D1447" t="s">
        <v>37</v>
      </c>
      <c r="E1447">
        <v>51876</v>
      </c>
      <c r="F1447">
        <v>0</v>
      </c>
      <c r="G1447">
        <v>0</v>
      </c>
      <c r="H1447" t="s">
        <v>629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 s="1">
        <v>8204</v>
      </c>
      <c r="B1448">
        <v>1971</v>
      </c>
      <c r="C1448" t="s">
        <v>53</v>
      </c>
      <c r="D1448" t="s">
        <v>37</v>
      </c>
      <c r="E1448">
        <v>78041</v>
      </c>
      <c r="F1448">
        <v>0</v>
      </c>
      <c r="G1448">
        <v>0</v>
      </c>
      <c r="H1448" t="s">
        <v>184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 s="1">
        <v>5221</v>
      </c>
      <c r="B1449">
        <v>1957</v>
      </c>
      <c r="C1449" t="s">
        <v>29</v>
      </c>
      <c r="D1449" t="s">
        <v>37</v>
      </c>
      <c r="E1449">
        <v>52852</v>
      </c>
      <c r="F1449">
        <v>0</v>
      </c>
      <c r="G1449">
        <v>1</v>
      </c>
      <c r="H1449" t="s">
        <v>318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 s="1">
        <v>1232</v>
      </c>
      <c r="B1450">
        <v>1982</v>
      </c>
      <c r="C1450" t="s">
        <v>36</v>
      </c>
      <c r="D1450" t="s">
        <v>33</v>
      </c>
      <c r="E1450">
        <v>70038</v>
      </c>
      <c r="F1450">
        <v>0</v>
      </c>
      <c r="G1450">
        <v>0</v>
      </c>
      <c r="H1450" t="s">
        <v>551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 s="1">
        <v>1927</v>
      </c>
      <c r="B1451">
        <v>1973</v>
      </c>
      <c r="C1451" t="s">
        <v>53</v>
      </c>
      <c r="D1451" t="s">
        <v>33</v>
      </c>
      <c r="E1451">
        <v>69401</v>
      </c>
      <c r="F1451">
        <v>0</v>
      </c>
      <c r="G1451">
        <v>1</v>
      </c>
      <c r="H1451" t="s">
        <v>121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 s="1">
        <v>5788</v>
      </c>
      <c r="B1452">
        <v>1972</v>
      </c>
      <c r="C1452" t="s">
        <v>29</v>
      </c>
      <c r="D1452" t="s">
        <v>33</v>
      </c>
      <c r="E1452">
        <v>46053</v>
      </c>
      <c r="F1452">
        <v>1</v>
      </c>
      <c r="G1452">
        <v>0</v>
      </c>
      <c r="H1452" t="s">
        <v>630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 s="1">
        <v>6652</v>
      </c>
      <c r="B1453">
        <v>1965</v>
      </c>
      <c r="C1453" t="s">
        <v>29</v>
      </c>
      <c r="D1453" t="s">
        <v>37</v>
      </c>
      <c r="E1453">
        <v>77343</v>
      </c>
      <c r="F1453">
        <v>0</v>
      </c>
      <c r="G1453">
        <v>0</v>
      </c>
      <c r="H1453" t="s">
        <v>334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 s="1">
        <v>6246</v>
      </c>
      <c r="B1454">
        <v>1953</v>
      </c>
      <c r="C1454" t="s">
        <v>29</v>
      </c>
      <c r="D1454" t="s">
        <v>30</v>
      </c>
      <c r="E1454">
        <v>73892</v>
      </c>
      <c r="F1454">
        <v>0</v>
      </c>
      <c r="G1454">
        <v>0</v>
      </c>
      <c r="H1454" t="s">
        <v>177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 s="1">
        <v>5975</v>
      </c>
      <c r="B1455">
        <v>1967</v>
      </c>
      <c r="C1455" t="s">
        <v>36</v>
      </c>
      <c r="D1455" t="s">
        <v>30</v>
      </c>
      <c r="E1455">
        <v>40304</v>
      </c>
      <c r="F1455">
        <v>1</v>
      </c>
      <c r="G1455">
        <v>0</v>
      </c>
      <c r="H1455" t="s">
        <v>150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 s="1">
        <v>6875</v>
      </c>
      <c r="B1456">
        <v>1965</v>
      </c>
      <c r="C1456" t="s">
        <v>36</v>
      </c>
      <c r="D1456" t="s">
        <v>33</v>
      </c>
      <c r="E1456">
        <v>32727</v>
      </c>
      <c r="F1456">
        <v>0</v>
      </c>
      <c r="G1456">
        <v>0</v>
      </c>
      <c r="H1456" t="s">
        <v>631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 s="1">
        <v>4399</v>
      </c>
      <c r="B1457">
        <v>1969</v>
      </c>
      <c r="C1457" t="s">
        <v>29</v>
      </c>
      <c r="D1457" t="s">
        <v>33</v>
      </c>
      <c r="E1457">
        <v>68695</v>
      </c>
      <c r="F1457">
        <v>0</v>
      </c>
      <c r="G1457">
        <v>0</v>
      </c>
      <c r="H1457" t="s">
        <v>138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 s="1">
        <v>4042</v>
      </c>
      <c r="B1458">
        <v>1971</v>
      </c>
      <c r="C1458" t="s">
        <v>29</v>
      </c>
      <c r="D1458" t="s">
        <v>41</v>
      </c>
      <c r="E1458">
        <v>43300</v>
      </c>
      <c r="F1458">
        <v>0</v>
      </c>
      <c r="G1458">
        <v>1</v>
      </c>
      <c r="H1458" t="s">
        <v>243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 s="1">
        <v>2157</v>
      </c>
      <c r="B1459">
        <v>1972</v>
      </c>
      <c r="C1459" t="s">
        <v>29</v>
      </c>
      <c r="D1459" t="s">
        <v>33</v>
      </c>
      <c r="E1459">
        <v>26290</v>
      </c>
      <c r="F1459">
        <v>1</v>
      </c>
      <c r="G1459">
        <v>1</v>
      </c>
      <c r="H1459" t="s">
        <v>271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 s="1">
        <v>10133</v>
      </c>
      <c r="B1460">
        <v>1970</v>
      </c>
      <c r="C1460" t="s">
        <v>29</v>
      </c>
      <c r="D1460" t="s">
        <v>30</v>
      </c>
      <c r="E1460">
        <v>93790</v>
      </c>
      <c r="F1460">
        <v>0</v>
      </c>
      <c r="G1460">
        <v>0</v>
      </c>
      <c r="H1460" t="s">
        <v>632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 s="1">
        <v>2525</v>
      </c>
      <c r="B1461">
        <v>1974</v>
      </c>
      <c r="C1461" t="s">
        <v>36</v>
      </c>
      <c r="D1461" t="s">
        <v>37</v>
      </c>
      <c r="E1461">
        <v>38410</v>
      </c>
      <c r="F1461">
        <v>0</v>
      </c>
      <c r="G1461">
        <v>0</v>
      </c>
      <c r="H1461" t="s">
        <v>103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 s="1">
        <v>8233</v>
      </c>
      <c r="B1462">
        <v>1950</v>
      </c>
      <c r="C1462" t="s">
        <v>39</v>
      </c>
      <c r="D1462" t="s">
        <v>71</v>
      </c>
      <c r="E1462">
        <v>64866</v>
      </c>
      <c r="F1462">
        <v>0</v>
      </c>
      <c r="G1462">
        <v>1</v>
      </c>
      <c r="H1462" t="s">
        <v>379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 s="1">
        <v>9483</v>
      </c>
      <c r="B1463">
        <v>1959</v>
      </c>
      <c r="C1463" t="s">
        <v>29</v>
      </c>
      <c r="D1463" t="s">
        <v>33</v>
      </c>
      <c r="E1463">
        <v>57957</v>
      </c>
      <c r="F1463">
        <v>0</v>
      </c>
      <c r="G1463">
        <v>1</v>
      </c>
      <c r="H1463" t="s">
        <v>432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 s="1">
        <v>2945</v>
      </c>
      <c r="B1464">
        <v>1955</v>
      </c>
      <c r="C1464" t="s">
        <v>36</v>
      </c>
      <c r="D1464" t="s">
        <v>33</v>
      </c>
      <c r="E1464">
        <v>46015</v>
      </c>
      <c r="F1464">
        <v>1</v>
      </c>
      <c r="G1464">
        <v>1</v>
      </c>
      <c r="H1464" t="s">
        <v>274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 s="1">
        <v>10403</v>
      </c>
      <c r="B1465">
        <v>1978</v>
      </c>
      <c r="C1465" t="s">
        <v>29</v>
      </c>
      <c r="D1465" t="s">
        <v>33</v>
      </c>
      <c r="E1465">
        <v>16531</v>
      </c>
      <c r="F1465">
        <v>1</v>
      </c>
      <c r="G1465">
        <v>0</v>
      </c>
      <c r="H1465" t="s">
        <v>400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 s="1">
        <v>5074</v>
      </c>
      <c r="B1466">
        <v>1986</v>
      </c>
      <c r="C1466" t="s">
        <v>39</v>
      </c>
      <c r="D1466" t="s">
        <v>37</v>
      </c>
      <c r="E1466">
        <v>28072</v>
      </c>
      <c r="F1466">
        <v>1</v>
      </c>
      <c r="G1466">
        <v>0</v>
      </c>
      <c r="H1466" t="s">
        <v>168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 s="1">
        <v>10524</v>
      </c>
      <c r="B1467">
        <v>1963</v>
      </c>
      <c r="C1467" t="s">
        <v>39</v>
      </c>
      <c r="D1467" t="s">
        <v>41</v>
      </c>
      <c r="E1467">
        <v>49476</v>
      </c>
      <c r="F1467">
        <v>0</v>
      </c>
      <c r="G1467">
        <v>1</v>
      </c>
      <c r="H1467" t="s">
        <v>126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 s="1">
        <v>4690</v>
      </c>
      <c r="B1468">
        <v>1953</v>
      </c>
      <c r="C1468" t="s">
        <v>29</v>
      </c>
      <c r="D1468" t="s">
        <v>37</v>
      </c>
      <c r="E1468">
        <v>50725</v>
      </c>
      <c r="F1468">
        <v>0</v>
      </c>
      <c r="G1468">
        <v>1</v>
      </c>
      <c r="H1468" t="s">
        <v>292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 s="1">
        <v>7521</v>
      </c>
      <c r="B1469">
        <v>1952</v>
      </c>
      <c r="C1469" t="s">
        <v>29</v>
      </c>
      <c r="D1469" t="s">
        <v>33</v>
      </c>
      <c r="E1469">
        <v>83844</v>
      </c>
      <c r="F1469">
        <v>0</v>
      </c>
      <c r="G1469">
        <v>0</v>
      </c>
      <c r="H1469" t="s">
        <v>486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 s="1">
        <v>7196</v>
      </c>
      <c r="B1470">
        <v>1950</v>
      </c>
      <c r="C1470" t="s">
        <v>36</v>
      </c>
      <c r="D1470" t="s">
        <v>37</v>
      </c>
      <c r="E1470">
        <v>41145</v>
      </c>
      <c r="F1470">
        <v>1</v>
      </c>
      <c r="G1470">
        <v>1</v>
      </c>
      <c r="H1470" t="s">
        <v>633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 s="1">
        <v>4406</v>
      </c>
      <c r="B1471">
        <v>1970</v>
      </c>
      <c r="C1471" t="s">
        <v>29</v>
      </c>
      <c r="D1471" t="s">
        <v>33</v>
      </c>
      <c r="E1471">
        <v>67419</v>
      </c>
      <c r="F1471">
        <v>0</v>
      </c>
      <c r="G1471">
        <v>1</v>
      </c>
      <c r="H1471" t="s">
        <v>577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 s="1">
        <v>9672</v>
      </c>
      <c r="B1472">
        <v>1970</v>
      </c>
      <c r="C1472" t="s">
        <v>53</v>
      </c>
      <c r="D1472" t="s">
        <v>37</v>
      </c>
      <c r="E1472">
        <v>23162</v>
      </c>
      <c r="F1472">
        <v>1</v>
      </c>
      <c r="G1472">
        <v>1</v>
      </c>
      <c r="H1472" t="s">
        <v>350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 s="1">
        <v>4864</v>
      </c>
      <c r="B1473">
        <v>1977</v>
      </c>
      <c r="C1473" t="s">
        <v>29</v>
      </c>
      <c r="D1473" t="s">
        <v>37</v>
      </c>
      <c r="E1473">
        <v>34380</v>
      </c>
      <c r="F1473">
        <v>1</v>
      </c>
      <c r="G1473">
        <v>0</v>
      </c>
      <c r="H1473" t="s">
        <v>358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 s="1">
        <v>4706</v>
      </c>
      <c r="B1474">
        <v>1966</v>
      </c>
      <c r="C1474" t="s">
        <v>29</v>
      </c>
      <c r="D1474" t="s">
        <v>30</v>
      </c>
      <c r="E1474">
        <v>34704</v>
      </c>
      <c r="F1474">
        <v>0</v>
      </c>
      <c r="G1474">
        <v>1</v>
      </c>
      <c r="H1474" t="s">
        <v>277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 s="1">
        <v>4070</v>
      </c>
      <c r="B1475">
        <v>1969</v>
      </c>
      <c r="C1475" t="s">
        <v>36</v>
      </c>
      <c r="D1475" t="s">
        <v>37</v>
      </c>
      <c r="E1475">
        <v>94871</v>
      </c>
      <c r="F1475">
        <v>0</v>
      </c>
      <c r="G1475">
        <v>2</v>
      </c>
      <c r="H1475" t="s">
        <v>634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 s="1">
        <v>25</v>
      </c>
      <c r="B1476">
        <v>1958</v>
      </c>
      <c r="C1476" t="s">
        <v>29</v>
      </c>
      <c r="D1476" t="s">
        <v>37</v>
      </c>
      <c r="E1476">
        <v>65148</v>
      </c>
      <c r="F1476">
        <v>0</v>
      </c>
      <c r="G1476">
        <v>1</v>
      </c>
      <c r="H1476" t="s">
        <v>635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 s="1">
        <v>3697</v>
      </c>
      <c r="B1477">
        <v>1954</v>
      </c>
      <c r="C1477" t="s">
        <v>29</v>
      </c>
      <c r="D1477" t="s">
        <v>33</v>
      </c>
      <c r="E1477">
        <v>39898</v>
      </c>
      <c r="F1477">
        <v>0</v>
      </c>
      <c r="G1477">
        <v>1</v>
      </c>
      <c r="H1477" t="s">
        <v>636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 s="1">
        <v>217</v>
      </c>
      <c r="B1478">
        <v>1956</v>
      </c>
      <c r="C1478" t="s">
        <v>39</v>
      </c>
      <c r="D1478" t="s">
        <v>30</v>
      </c>
      <c r="E1478">
        <v>64857</v>
      </c>
      <c r="F1478">
        <v>0</v>
      </c>
      <c r="G1478">
        <v>0</v>
      </c>
      <c r="H1478" t="s">
        <v>249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 s="1">
        <v>4220</v>
      </c>
      <c r="B1479">
        <v>1970</v>
      </c>
      <c r="C1479" t="s">
        <v>36</v>
      </c>
      <c r="D1479" t="s">
        <v>37</v>
      </c>
      <c r="E1479">
        <v>59892</v>
      </c>
      <c r="F1479">
        <v>0</v>
      </c>
      <c r="G1479">
        <v>1</v>
      </c>
      <c r="H1479" t="s">
        <v>136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 s="1">
        <v>5286</v>
      </c>
      <c r="B1480">
        <v>1987</v>
      </c>
      <c r="C1480" t="s">
        <v>39</v>
      </c>
      <c r="D1480" t="s">
        <v>30</v>
      </c>
      <c r="E1480">
        <v>41020</v>
      </c>
      <c r="F1480">
        <v>0</v>
      </c>
      <c r="G1480">
        <v>0</v>
      </c>
      <c r="H1480" t="s">
        <v>233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 s="1">
        <v>9559</v>
      </c>
      <c r="B1481">
        <v>1961</v>
      </c>
      <c r="C1481" t="s">
        <v>36</v>
      </c>
      <c r="D1481" t="s">
        <v>37</v>
      </c>
      <c r="E1481">
        <v>57072</v>
      </c>
      <c r="F1481">
        <v>0</v>
      </c>
      <c r="G1481">
        <v>1</v>
      </c>
      <c r="H1481" t="s">
        <v>141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 s="1">
        <v>2849</v>
      </c>
      <c r="B1482">
        <v>1979</v>
      </c>
      <c r="C1482" t="s">
        <v>29</v>
      </c>
      <c r="D1482" t="s">
        <v>30</v>
      </c>
      <c r="E1482">
        <v>60474</v>
      </c>
      <c r="F1482">
        <v>0</v>
      </c>
      <c r="G1482">
        <v>1</v>
      </c>
      <c r="H1482" t="s">
        <v>361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 s="1">
        <v>7787</v>
      </c>
      <c r="B1483">
        <v>1960</v>
      </c>
      <c r="C1483" t="s">
        <v>29</v>
      </c>
      <c r="D1483" t="s">
        <v>33</v>
      </c>
      <c r="E1483">
        <v>62807</v>
      </c>
      <c r="F1483">
        <v>0</v>
      </c>
      <c r="G1483">
        <v>1</v>
      </c>
      <c r="H1483" t="s">
        <v>51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 s="1">
        <v>3102</v>
      </c>
      <c r="B1484">
        <v>1981</v>
      </c>
      <c r="C1484" t="s">
        <v>53</v>
      </c>
      <c r="D1484" t="s">
        <v>33</v>
      </c>
      <c r="E1484">
        <v>19414</v>
      </c>
      <c r="F1484">
        <v>1</v>
      </c>
      <c r="G1484">
        <v>0</v>
      </c>
      <c r="H1484" t="s">
        <v>325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 s="1">
        <v>5868</v>
      </c>
      <c r="B1485">
        <v>1980</v>
      </c>
      <c r="C1485" t="s">
        <v>29</v>
      </c>
      <c r="D1485" t="s">
        <v>37</v>
      </c>
      <c r="E1485">
        <v>19107</v>
      </c>
      <c r="F1485">
        <v>1</v>
      </c>
      <c r="G1485">
        <v>0</v>
      </c>
      <c r="H1485" t="s">
        <v>352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 s="1">
        <v>8370</v>
      </c>
      <c r="B1486">
        <v>1976</v>
      </c>
      <c r="C1486" t="s">
        <v>53</v>
      </c>
      <c r="D1486" t="s">
        <v>33</v>
      </c>
      <c r="E1486">
        <v>75484</v>
      </c>
      <c r="F1486">
        <v>0</v>
      </c>
      <c r="G1486">
        <v>1</v>
      </c>
      <c r="H1486" t="s">
        <v>637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 s="1">
        <v>9988</v>
      </c>
      <c r="B1487">
        <v>1976</v>
      </c>
      <c r="C1487" t="s">
        <v>39</v>
      </c>
      <c r="D1487" t="s">
        <v>30</v>
      </c>
      <c r="E1487">
        <v>70379</v>
      </c>
      <c r="F1487">
        <v>0</v>
      </c>
      <c r="G1487">
        <v>1</v>
      </c>
      <c r="H1487" t="s">
        <v>300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 s="1">
        <v>2939</v>
      </c>
      <c r="B1488">
        <v>1970</v>
      </c>
      <c r="C1488" t="s">
        <v>39</v>
      </c>
      <c r="D1488" t="s">
        <v>33</v>
      </c>
      <c r="E1488">
        <v>79419</v>
      </c>
      <c r="F1488">
        <v>0</v>
      </c>
      <c r="G1488">
        <v>0</v>
      </c>
      <c r="H1488" t="s">
        <v>550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 s="1">
        <v>5529</v>
      </c>
      <c r="B1489">
        <v>1946</v>
      </c>
      <c r="C1489" t="s">
        <v>36</v>
      </c>
      <c r="D1489" t="s">
        <v>33</v>
      </c>
      <c r="E1489">
        <v>64014</v>
      </c>
      <c r="F1489">
        <v>2</v>
      </c>
      <c r="G1489">
        <v>1</v>
      </c>
      <c r="H1489" t="s">
        <v>613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 s="1">
        <v>9743</v>
      </c>
      <c r="B1490">
        <v>1955</v>
      </c>
      <c r="C1490" t="s">
        <v>29</v>
      </c>
      <c r="D1490" t="s">
        <v>37</v>
      </c>
      <c r="E1490">
        <v>76998</v>
      </c>
      <c r="F1490">
        <v>0</v>
      </c>
      <c r="G1490">
        <v>1</v>
      </c>
      <c r="H1490" t="s">
        <v>287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 s="1">
        <v>5763</v>
      </c>
      <c r="B1491">
        <v>1972</v>
      </c>
      <c r="C1491" t="s">
        <v>39</v>
      </c>
      <c r="D1491" t="s">
        <v>33</v>
      </c>
      <c r="E1491">
        <v>49854</v>
      </c>
      <c r="F1491">
        <v>1</v>
      </c>
      <c r="G1491">
        <v>0</v>
      </c>
      <c r="H1491" t="s">
        <v>304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 s="1">
        <v>3478</v>
      </c>
      <c r="B1492">
        <v>1971</v>
      </c>
      <c r="C1492" t="s">
        <v>36</v>
      </c>
      <c r="D1492" t="s">
        <v>37</v>
      </c>
      <c r="E1492">
        <v>60585</v>
      </c>
      <c r="F1492">
        <v>1</v>
      </c>
      <c r="G1492">
        <v>1</v>
      </c>
      <c r="H1492" t="s">
        <v>605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 s="1">
        <v>7494</v>
      </c>
      <c r="B1493">
        <v>1950</v>
      </c>
      <c r="C1493" t="s">
        <v>36</v>
      </c>
      <c r="D1493" t="s">
        <v>41</v>
      </c>
      <c r="E1493">
        <v>42873</v>
      </c>
      <c r="F1493">
        <v>1</v>
      </c>
      <c r="G1493">
        <v>1</v>
      </c>
      <c r="H1493" t="s">
        <v>212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 s="1">
        <v>1763</v>
      </c>
      <c r="B1494">
        <v>1988</v>
      </c>
      <c r="C1494" t="s">
        <v>29</v>
      </c>
      <c r="D1494" t="s">
        <v>33</v>
      </c>
      <c r="E1494">
        <v>87679</v>
      </c>
      <c r="F1494">
        <v>0</v>
      </c>
      <c r="G1494">
        <v>0</v>
      </c>
      <c r="H1494" t="s">
        <v>520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 s="1">
        <v>7250</v>
      </c>
      <c r="B1495">
        <v>1978</v>
      </c>
      <c r="C1495" t="s">
        <v>29</v>
      </c>
      <c r="D1495" t="s">
        <v>33</v>
      </c>
      <c r="E1495">
        <v>57867</v>
      </c>
      <c r="F1495">
        <v>1</v>
      </c>
      <c r="G1495">
        <v>0</v>
      </c>
      <c r="H1495" t="s">
        <v>612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 s="1">
        <v>2005</v>
      </c>
      <c r="B1496">
        <v>1990</v>
      </c>
      <c r="C1496" t="s">
        <v>29</v>
      </c>
      <c r="D1496" t="s">
        <v>37</v>
      </c>
      <c r="E1496">
        <v>35765</v>
      </c>
      <c r="F1496">
        <v>1</v>
      </c>
      <c r="G1496">
        <v>0</v>
      </c>
      <c r="H1496" t="s">
        <v>531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 s="1">
        <v>10770</v>
      </c>
      <c r="B1497">
        <v>1959</v>
      </c>
      <c r="C1497" t="s">
        <v>29</v>
      </c>
      <c r="D1497" t="s">
        <v>37</v>
      </c>
      <c r="E1497">
        <v>65492</v>
      </c>
      <c r="F1497">
        <v>0</v>
      </c>
      <c r="G1497">
        <v>0</v>
      </c>
      <c r="H1497" t="s">
        <v>379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 s="1">
        <v>6885</v>
      </c>
      <c r="B1498">
        <v>1977</v>
      </c>
      <c r="C1498" t="s">
        <v>29</v>
      </c>
      <c r="D1498" t="s">
        <v>41</v>
      </c>
      <c r="E1498">
        <v>32952</v>
      </c>
      <c r="F1498">
        <v>1</v>
      </c>
      <c r="G1498">
        <v>0</v>
      </c>
      <c r="H1498" t="s">
        <v>125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 s="1">
        <v>2072</v>
      </c>
      <c r="B1499">
        <v>1969</v>
      </c>
      <c r="C1499" t="s">
        <v>36</v>
      </c>
      <c r="D1499" t="s">
        <v>33</v>
      </c>
      <c r="E1499">
        <v>53374</v>
      </c>
      <c r="F1499">
        <v>0</v>
      </c>
      <c r="G1499">
        <v>1</v>
      </c>
      <c r="H1499" t="s">
        <v>638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 s="1">
        <v>9463</v>
      </c>
      <c r="B1500">
        <v>1959</v>
      </c>
      <c r="C1500" t="s">
        <v>29</v>
      </c>
      <c r="D1500" t="s">
        <v>33</v>
      </c>
      <c r="E1500">
        <v>71706</v>
      </c>
      <c r="F1500">
        <v>0</v>
      </c>
      <c r="G1500">
        <v>1</v>
      </c>
      <c r="H1500" t="s">
        <v>42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 s="1">
        <v>6318</v>
      </c>
      <c r="B1501">
        <v>1988</v>
      </c>
      <c r="C1501" t="s">
        <v>29</v>
      </c>
      <c r="D1501" t="s">
        <v>37</v>
      </c>
      <c r="E1501">
        <v>68487</v>
      </c>
      <c r="F1501">
        <v>0</v>
      </c>
      <c r="G1501">
        <v>0</v>
      </c>
      <c r="H1501" t="s">
        <v>270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 s="1">
        <v>4093</v>
      </c>
      <c r="B1502">
        <v>1975</v>
      </c>
      <c r="C1502" t="s">
        <v>39</v>
      </c>
      <c r="D1502" t="s">
        <v>33</v>
      </c>
      <c r="E1502">
        <v>53253</v>
      </c>
      <c r="F1502">
        <v>1</v>
      </c>
      <c r="G1502">
        <v>1</v>
      </c>
      <c r="H1502" t="s">
        <v>259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 s="1">
        <v>5751</v>
      </c>
      <c r="B1503">
        <v>1973</v>
      </c>
      <c r="C1503" t="s">
        <v>53</v>
      </c>
      <c r="D1503" t="s">
        <v>41</v>
      </c>
      <c r="E1503">
        <v>31163</v>
      </c>
      <c r="F1503">
        <v>1</v>
      </c>
      <c r="G1503">
        <v>0</v>
      </c>
      <c r="H1503" t="s">
        <v>589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 s="1">
        <v>3340</v>
      </c>
      <c r="B1504">
        <v>1977</v>
      </c>
      <c r="C1504" t="s">
        <v>29</v>
      </c>
      <c r="D1504" t="s">
        <v>37</v>
      </c>
      <c r="E1504">
        <v>42014</v>
      </c>
      <c r="F1504">
        <v>1</v>
      </c>
      <c r="G1504">
        <v>0</v>
      </c>
      <c r="H1504" t="s">
        <v>236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 s="1">
        <v>3594</v>
      </c>
      <c r="B1505">
        <v>1973</v>
      </c>
      <c r="C1505" t="s">
        <v>39</v>
      </c>
      <c r="D1505" t="s">
        <v>37</v>
      </c>
      <c r="E1505">
        <v>54108</v>
      </c>
      <c r="F1505">
        <v>1</v>
      </c>
      <c r="G1505">
        <v>1</v>
      </c>
      <c r="H1505" t="s">
        <v>173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 s="1">
        <v>3584</v>
      </c>
      <c r="B1506">
        <v>1955</v>
      </c>
      <c r="C1506" t="s">
        <v>36</v>
      </c>
      <c r="D1506" t="s">
        <v>30</v>
      </c>
      <c r="E1506">
        <v>49667</v>
      </c>
      <c r="F1506">
        <v>0</v>
      </c>
      <c r="G1506">
        <v>0</v>
      </c>
      <c r="H1506" t="s">
        <v>360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 s="1">
        <v>3643</v>
      </c>
      <c r="B1507">
        <v>1974</v>
      </c>
      <c r="C1507" t="s">
        <v>39</v>
      </c>
      <c r="D1507" t="s">
        <v>37</v>
      </c>
      <c r="E1507">
        <v>63206</v>
      </c>
      <c r="F1507">
        <v>0</v>
      </c>
      <c r="G1507">
        <v>0</v>
      </c>
      <c r="H1507" t="s">
        <v>255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 s="1">
        <v>851</v>
      </c>
      <c r="B1508">
        <v>1972</v>
      </c>
      <c r="C1508" t="s">
        <v>39</v>
      </c>
      <c r="D1508" t="s">
        <v>37</v>
      </c>
      <c r="E1508">
        <v>57136</v>
      </c>
      <c r="F1508">
        <v>1</v>
      </c>
      <c r="G1508">
        <v>1</v>
      </c>
      <c r="H1508" t="s">
        <v>420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 s="1">
        <v>7706</v>
      </c>
      <c r="B1509">
        <v>1975</v>
      </c>
      <c r="C1509" t="s">
        <v>53</v>
      </c>
      <c r="D1509" t="s">
        <v>33</v>
      </c>
      <c r="E1509">
        <v>46772</v>
      </c>
      <c r="F1509">
        <v>0</v>
      </c>
      <c r="G1509">
        <v>1</v>
      </c>
      <c r="H1509" t="s">
        <v>386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 s="1">
        <v>3967</v>
      </c>
      <c r="B1510">
        <v>1971</v>
      </c>
      <c r="C1510" t="s">
        <v>36</v>
      </c>
      <c r="D1510" t="s">
        <v>37</v>
      </c>
      <c r="E1510">
        <v>78931</v>
      </c>
      <c r="F1510">
        <v>0</v>
      </c>
      <c r="G1510">
        <v>0</v>
      </c>
      <c r="H1510" t="s">
        <v>551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 s="1">
        <v>10128</v>
      </c>
      <c r="B1511">
        <v>1958</v>
      </c>
      <c r="C1511" t="s">
        <v>29</v>
      </c>
      <c r="D1511" t="s">
        <v>33</v>
      </c>
      <c r="E1511">
        <v>53977</v>
      </c>
      <c r="F1511">
        <v>0</v>
      </c>
      <c r="G1511">
        <v>1</v>
      </c>
      <c r="H1511" t="s">
        <v>602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 s="1">
        <v>486</v>
      </c>
      <c r="B1512">
        <v>1988</v>
      </c>
      <c r="C1512" t="s">
        <v>29</v>
      </c>
      <c r="D1512" t="s">
        <v>37</v>
      </c>
      <c r="E1512">
        <v>84219</v>
      </c>
      <c r="F1512">
        <v>0</v>
      </c>
      <c r="G1512">
        <v>0</v>
      </c>
      <c r="H1512" t="s">
        <v>348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 s="1">
        <v>9</v>
      </c>
      <c r="B1513">
        <v>1975</v>
      </c>
      <c r="C1513" t="s">
        <v>39</v>
      </c>
      <c r="D1513" t="s">
        <v>30</v>
      </c>
      <c r="E1513">
        <v>46098</v>
      </c>
      <c r="F1513">
        <v>1</v>
      </c>
      <c r="G1513">
        <v>1</v>
      </c>
      <c r="H1513" t="s">
        <v>322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 s="1">
        <v>9451</v>
      </c>
      <c r="B1514">
        <v>1965</v>
      </c>
      <c r="C1514" t="s">
        <v>29</v>
      </c>
      <c r="D1514" t="s">
        <v>37</v>
      </c>
      <c r="E1514">
        <v>73538</v>
      </c>
      <c r="F1514">
        <v>0</v>
      </c>
      <c r="G1514">
        <v>1</v>
      </c>
      <c r="H1514" t="s">
        <v>639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 s="1">
        <v>9264</v>
      </c>
      <c r="B1515">
        <v>1986</v>
      </c>
      <c r="C1515" t="s">
        <v>29</v>
      </c>
      <c r="D1515" t="s">
        <v>37</v>
      </c>
      <c r="E1515">
        <v>79529</v>
      </c>
      <c r="F1515">
        <v>0</v>
      </c>
      <c r="G1515">
        <v>0</v>
      </c>
      <c r="H1515" t="s">
        <v>640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 s="1">
        <v>3865</v>
      </c>
      <c r="B1516">
        <v>1977</v>
      </c>
      <c r="C1516" t="s">
        <v>53</v>
      </c>
      <c r="D1516" t="s">
        <v>33</v>
      </c>
      <c r="E1516">
        <v>20981</v>
      </c>
      <c r="F1516">
        <v>0</v>
      </c>
      <c r="G1516">
        <v>0</v>
      </c>
      <c r="H1516" t="s">
        <v>641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 s="1">
        <v>2853</v>
      </c>
      <c r="B1517">
        <v>1980</v>
      </c>
      <c r="C1517" t="s">
        <v>29</v>
      </c>
      <c r="D1517" t="s">
        <v>30</v>
      </c>
      <c r="E1517">
        <v>51766</v>
      </c>
      <c r="F1517">
        <v>1</v>
      </c>
      <c r="G1517">
        <v>0</v>
      </c>
      <c r="H1517" t="s">
        <v>281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 s="1">
        <v>1490</v>
      </c>
      <c r="B1518">
        <v>1962</v>
      </c>
      <c r="C1518" t="s">
        <v>29</v>
      </c>
      <c r="D1518" t="s">
        <v>37</v>
      </c>
      <c r="E1518">
        <v>55759</v>
      </c>
      <c r="F1518">
        <v>0</v>
      </c>
      <c r="G1518">
        <v>1</v>
      </c>
      <c r="H1518" t="s">
        <v>405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 s="1">
        <v>6310</v>
      </c>
      <c r="B1519">
        <v>1978</v>
      </c>
      <c r="C1519" t="s">
        <v>29</v>
      </c>
      <c r="D1519" t="s">
        <v>37</v>
      </c>
      <c r="E1519">
        <v>33039</v>
      </c>
      <c r="F1519">
        <v>1</v>
      </c>
      <c r="G1519">
        <v>0</v>
      </c>
      <c r="H1519" t="s">
        <v>40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 s="1">
        <v>10380</v>
      </c>
      <c r="B1520">
        <v>1972</v>
      </c>
      <c r="C1520" t="s">
        <v>39</v>
      </c>
      <c r="D1520" t="s">
        <v>37</v>
      </c>
      <c r="E1520">
        <v>37787</v>
      </c>
      <c r="F1520">
        <v>1</v>
      </c>
      <c r="G1520">
        <v>0</v>
      </c>
      <c r="H1520" t="s">
        <v>576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 s="1">
        <v>3887</v>
      </c>
      <c r="B1521">
        <v>1970</v>
      </c>
      <c r="C1521" t="s">
        <v>29</v>
      </c>
      <c r="D1521" t="s">
        <v>30</v>
      </c>
      <c r="E1521">
        <v>27242</v>
      </c>
      <c r="F1521">
        <v>1</v>
      </c>
      <c r="G1521">
        <v>0</v>
      </c>
      <c r="H1521" t="s">
        <v>320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 s="1">
        <v>4278</v>
      </c>
      <c r="B1522">
        <v>1983</v>
      </c>
      <c r="C1522" t="s">
        <v>36</v>
      </c>
      <c r="D1522" t="s">
        <v>30</v>
      </c>
      <c r="E1522">
        <v>87188</v>
      </c>
      <c r="F1522">
        <v>0</v>
      </c>
      <c r="G1522">
        <v>0</v>
      </c>
      <c r="H1522" t="s">
        <v>279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 s="1">
        <v>8643</v>
      </c>
      <c r="B1523">
        <v>1971</v>
      </c>
      <c r="C1523" t="s">
        <v>29</v>
      </c>
      <c r="D1523" t="s">
        <v>33</v>
      </c>
      <c r="E1523">
        <v>69930</v>
      </c>
      <c r="F1523">
        <v>0</v>
      </c>
      <c r="G1523">
        <v>0</v>
      </c>
      <c r="H1523" t="s">
        <v>498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 s="1">
        <v>1998</v>
      </c>
      <c r="B1524">
        <v>1976</v>
      </c>
      <c r="C1524" t="s">
        <v>29</v>
      </c>
      <c r="D1524" t="s">
        <v>30</v>
      </c>
      <c r="E1524">
        <v>37697</v>
      </c>
      <c r="F1524">
        <v>1</v>
      </c>
      <c r="G1524">
        <v>0</v>
      </c>
      <c r="H1524" t="s">
        <v>411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 s="1">
        <v>10795</v>
      </c>
      <c r="B1525">
        <v>1973</v>
      </c>
      <c r="C1525" t="s">
        <v>36</v>
      </c>
      <c r="D1525" t="s">
        <v>37</v>
      </c>
      <c r="E1525">
        <v>37401</v>
      </c>
      <c r="F1525">
        <v>1</v>
      </c>
      <c r="G1525">
        <v>0</v>
      </c>
      <c r="H1525" t="s">
        <v>343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 s="1">
        <v>11110</v>
      </c>
      <c r="B1526">
        <v>1973</v>
      </c>
      <c r="C1526" t="s">
        <v>29</v>
      </c>
      <c r="D1526" t="s">
        <v>30</v>
      </c>
      <c r="E1526">
        <v>3502</v>
      </c>
      <c r="F1526">
        <v>1</v>
      </c>
      <c r="G1526">
        <v>0</v>
      </c>
      <c r="H1526" t="s">
        <v>344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 s="1">
        <v>2408</v>
      </c>
      <c r="B1527">
        <v>1976</v>
      </c>
      <c r="C1527" t="s">
        <v>29</v>
      </c>
      <c r="D1527" t="s">
        <v>37</v>
      </c>
      <c r="E1527">
        <v>58597</v>
      </c>
      <c r="F1527">
        <v>1</v>
      </c>
      <c r="G1527">
        <v>1</v>
      </c>
      <c r="H1527" t="s">
        <v>642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 s="1">
        <v>202</v>
      </c>
      <c r="B1528">
        <v>1948</v>
      </c>
      <c r="C1528" t="s">
        <v>36</v>
      </c>
      <c r="D1528" t="s">
        <v>71</v>
      </c>
      <c r="E1528">
        <v>82032</v>
      </c>
      <c r="F1528">
        <v>0</v>
      </c>
      <c r="G1528">
        <v>0</v>
      </c>
      <c r="H1528" t="s">
        <v>345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 s="1">
        <v>7998</v>
      </c>
      <c r="B1529">
        <v>1958</v>
      </c>
      <c r="C1529" t="s">
        <v>29</v>
      </c>
      <c r="D1529" t="s">
        <v>33</v>
      </c>
      <c r="E1529">
        <v>28087</v>
      </c>
      <c r="F1529">
        <v>1</v>
      </c>
      <c r="G1529">
        <v>1</v>
      </c>
      <c r="H1529" t="s">
        <v>434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 s="1">
        <v>830</v>
      </c>
      <c r="B1530">
        <v>1987</v>
      </c>
      <c r="C1530" t="s">
        <v>36</v>
      </c>
      <c r="D1530" t="s">
        <v>30</v>
      </c>
      <c r="E1530">
        <v>74004</v>
      </c>
      <c r="F1530">
        <v>0</v>
      </c>
      <c r="G1530">
        <v>0</v>
      </c>
      <c r="H1530" t="s">
        <v>145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 s="1">
        <v>3536</v>
      </c>
      <c r="B1531">
        <v>1960</v>
      </c>
      <c r="C1531" t="s">
        <v>29</v>
      </c>
      <c r="D1531" t="s">
        <v>33</v>
      </c>
      <c r="E1531">
        <v>19740</v>
      </c>
      <c r="F1531">
        <v>0</v>
      </c>
      <c r="G1531">
        <v>1</v>
      </c>
      <c r="H1531" t="s">
        <v>534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 s="1">
        <v>6050</v>
      </c>
      <c r="B1532">
        <v>1975</v>
      </c>
      <c r="C1532" t="s">
        <v>53</v>
      </c>
      <c r="D1532" t="s">
        <v>37</v>
      </c>
      <c r="E1532">
        <v>57036</v>
      </c>
      <c r="F1532">
        <v>0</v>
      </c>
      <c r="G1532">
        <v>1</v>
      </c>
      <c r="H1532" t="s">
        <v>434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 s="1">
        <v>125</v>
      </c>
      <c r="B1533">
        <v>1958</v>
      </c>
      <c r="C1533" t="s">
        <v>53</v>
      </c>
      <c r="D1533" t="s">
        <v>33</v>
      </c>
      <c r="E1533">
        <v>53083</v>
      </c>
      <c r="F1533">
        <v>1</v>
      </c>
      <c r="G1533">
        <v>1</v>
      </c>
      <c r="H1533" t="s">
        <v>226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 s="1">
        <v>3463</v>
      </c>
      <c r="B1534">
        <v>1975</v>
      </c>
      <c r="C1534" t="s">
        <v>36</v>
      </c>
      <c r="D1534" t="s">
        <v>37</v>
      </c>
      <c r="E1534">
        <v>69283</v>
      </c>
      <c r="F1534">
        <v>0</v>
      </c>
      <c r="G1534">
        <v>1</v>
      </c>
      <c r="H1534" t="s">
        <v>643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 s="1">
        <v>2804</v>
      </c>
      <c r="B1535">
        <v>1975</v>
      </c>
      <c r="C1535" t="s">
        <v>39</v>
      </c>
      <c r="D1535" t="s">
        <v>30</v>
      </c>
      <c r="E1535">
        <v>46098</v>
      </c>
      <c r="F1535">
        <v>1</v>
      </c>
      <c r="G1535">
        <v>1</v>
      </c>
      <c r="H1535" t="s">
        <v>322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 s="1">
        <v>3745</v>
      </c>
      <c r="B1536">
        <v>1988</v>
      </c>
      <c r="C1536" t="s">
        <v>53</v>
      </c>
      <c r="D1536" t="s">
        <v>37</v>
      </c>
      <c r="E1536">
        <v>23331</v>
      </c>
      <c r="F1536">
        <v>1</v>
      </c>
      <c r="G1536">
        <v>0</v>
      </c>
      <c r="H1536" t="s">
        <v>31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 s="1">
        <v>9771</v>
      </c>
      <c r="B1537">
        <v>1988</v>
      </c>
      <c r="C1537" t="s">
        <v>53</v>
      </c>
      <c r="D1537" t="s">
        <v>30</v>
      </c>
      <c r="E1537">
        <v>23331</v>
      </c>
      <c r="F1537">
        <v>1</v>
      </c>
      <c r="G1537">
        <v>0</v>
      </c>
      <c r="H1537" t="s">
        <v>211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 s="1">
        <v>451</v>
      </c>
      <c r="B1538">
        <v>1989</v>
      </c>
      <c r="C1538" t="s">
        <v>29</v>
      </c>
      <c r="D1538" t="s">
        <v>30</v>
      </c>
      <c r="E1538">
        <v>9255</v>
      </c>
      <c r="F1538">
        <v>1</v>
      </c>
      <c r="G1538">
        <v>0</v>
      </c>
      <c r="H1538" t="s">
        <v>353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 s="1">
        <v>10530</v>
      </c>
      <c r="B1539">
        <v>1959</v>
      </c>
      <c r="C1539" t="s">
        <v>36</v>
      </c>
      <c r="D1539" t="s">
        <v>71</v>
      </c>
      <c r="E1539">
        <v>67786</v>
      </c>
      <c r="F1539">
        <v>0</v>
      </c>
      <c r="G1539">
        <v>0</v>
      </c>
      <c r="H1539" t="s">
        <v>302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 s="1">
        <v>1079</v>
      </c>
      <c r="B1540">
        <v>1971</v>
      </c>
      <c r="C1540" t="s">
        <v>36</v>
      </c>
      <c r="D1540" t="s">
        <v>37</v>
      </c>
      <c r="E1540">
        <v>71969</v>
      </c>
      <c r="F1540">
        <v>0</v>
      </c>
      <c r="G1540">
        <v>1</v>
      </c>
      <c r="H1540" t="s">
        <v>244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 s="1">
        <v>8920</v>
      </c>
      <c r="B1541">
        <v>1967</v>
      </c>
      <c r="C1541" t="s">
        <v>39</v>
      </c>
      <c r="D1541" t="s">
        <v>30</v>
      </c>
      <c r="E1541">
        <v>59235</v>
      </c>
      <c r="F1541">
        <v>1</v>
      </c>
      <c r="G1541">
        <v>0</v>
      </c>
      <c r="H1541" t="s">
        <v>271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 s="1">
        <v>6678</v>
      </c>
      <c r="B1542">
        <v>1989</v>
      </c>
      <c r="C1542" t="s">
        <v>29</v>
      </c>
      <c r="D1542" t="s">
        <v>33</v>
      </c>
      <c r="E1542">
        <v>31928</v>
      </c>
      <c r="F1542">
        <v>1</v>
      </c>
      <c r="G1542">
        <v>0</v>
      </c>
      <c r="H1542" t="s">
        <v>644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 s="1">
        <v>3852</v>
      </c>
      <c r="B1543">
        <v>1961</v>
      </c>
      <c r="C1543" t="s">
        <v>39</v>
      </c>
      <c r="D1543" t="s">
        <v>33</v>
      </c>
      <c r="E1543">
        <v>74881</v>
      </c>
      <c r="F1543">
        <v>1</v>
      </c>
      <c r="G1543">
        <v>1</v>
      </c>
      <c r="H1543" t="s">
        <v>645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 s="1">
        <v>528</v>
      </c>
      <c r="B1544">
        <v>1978</v>
      </c>
      <c r="C1544" t="s">
        <v>29</v>
      </c>
      <c r="D1544" t="s">
        <v>37</v>
      </c>
      <c r="E1544">
        <v>65819</v>
      </c>
      <c r="F1544">
        <v>0</v>
      </c>
      <c r="G1544">
        <v>0</v>
      </c>
      <c r="H1544" t="s">
        <v>519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 s="1">
        <v>73</v>
      </c>
      <c r="B1545">
        <v>1953</v>
      </c>
      <c r="C1545" t="s">
        <v>36</v>
      </c>
      <c r="D1545" t="s">
        <v>30</v>
      </c>
      <c r="E1545">
        <v>51411</v>
      </c>
      <c r="F1545">
        <v>1</v>
      </c>
      <c r="G1545">
        <v>2</v>
      </c>
      <c r="H1545" t="s">
        <v>498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 s="1">
        <v>5589</v>
      </c>
      <c r="B1546">
        <v>1964</v>
      </c>
      <c r="C1546" t="s">
        <v>29</v>
      </c>
      <c r="D1546" t="s">
        <v>41</v>
      </c>
      <c r="E1546">
        <v>51983</v>
      </c>
      <c r="F1546">
        <v>0</v>
      </c>
      <c r="G1546">
        <v>1</v>
      </c>
      <c r="H1546" t="s">
        <v>51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 s="1">
        <v>10212</v>
      </c>
      <c r="B1547">
        <v>1986</v>
      </c>
      <c r="C1547" t="s">
        <v>39</v>
      </c>
      <c r="D1547" t="s">
        <v>33</v>
      </c>
      <c r="E1547">
        <v>42386</v>
      </c>
      <c r="F1547">
        <v>1</v>
      </c>
      <c r="G1547">
        <v>0</v>
      </c>
      <c r="H1547" t="s">
        <v>270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 s="1">
        <v>6365</v>
      </c>
      <c r="B1548">
        <v>1987</v>
      </c>
      <c r="C1548" t="s">
        <v>53</v>
      </c>
      <c r="D1548" t="s">
        <v>37</v>
      </c>
      <c r="E1548">
        <v>30390</v>
      </c>
      <c r="F1548">
        <v>0</v>
      </c>
      <c r="G1548">
        <v>0</v>
      </c>
      <c r="H1548" t="s">
        <v>70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 s="1">
        <v>5636</v>
      </c>
      <c r="B1549">
        <v>1963</v>
      </c>
      <c r="C1549" t="s">
        <v>29</v>
      </c>
      <c r="D1549" t="s">
        <v>30</v>
      </c>
      <c r="E1549">
        <v>30983</v>
      </c>
      <c r="F1549">
        <v>0</v>
      </c>
      <c r="G1549">
        <v>0</v>
      </c>
      <c r="H1549" t="s">
        <v>79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 s="1">
        <v>591</v>
      </c>
      <c r="B1550">
        <v>1957</v>
      </c>
      <c r="C1550" t="s">
        <v>29</v>
      </c>
      <c r="D1550" t="s">
        <v>71</v>
      </c>
      <c r="E1550">
        <v>66033</v>
      </c>
      <c r="F1550">
        <v>0</v>
      </c>
      <c r="G1550">
        <v>1</v>
      </c>
      <c r="H1550" t="s">
        <v>440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 s="1">
        <v>2217</v>
      </c>
      <c r="B1551">
        <v>1975</v>
      </c>
      <c r="C1551" t="s">
        <v>53</v>
      </c>
      <c r="D1551" t="s">
        <v>37</v>
      </c>
      <c r="E1551">
        <v>37284</v>
      </c>
      <c r="F1551">
        <v>1</v>
      </c>
      <c r="G1551">
        <v>1</v>
      </c>
      <c r="H1551" t="s">
        <v>482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 s="1">
        <v>2544</v>
      </c>
      <c r="B1552">
        <v>1951</v>
      </c>
      <c r="C1552" t="s">
        <v>39</v>
      </c>
      <c r="D1552" t="s">
        <v>41</v>
      </c>
      <c r="E1552">
        <v>57530</v>
      </c>
      <c r="F1552">
        <v>0</v>
      </c>
      <c r="G1552">
        <v>1</v>
      </c>
      <c r="H1552" t="s">
        <v>273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 s="1">
        <v>7725</v>
      </c>
      <c r="B1553">
        <v>1965</v>
      </c>
      <c r="C1553" t="s">
        <v>53</v>
      </c>
      <c r="D1553" t="s">
        <v>37</v>
      </c>
      <c r="E1553">
        <v>76800</v>
      </c>
      <c r="F1553">
        <v>0</v>
      </c>
      <c r="G1553">
        <v>0</v>
      </c>
      <c r="H1553" t="s">
        <v>32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 s="1">
        <v>8091</v>
      </c>
      <c r="B1554">
        <v>1956</v>
      </c>
      <c r="C1554" t="s">
        <v>29</v>
      </c>
      <c r="D1554" t="s">
        <v>37</v>
      </c>
      <c r="E1554">
        <v>63943</v>
      </c>
      <c r="F1554">
        <v>0</v>
      </c>
      <c r="G1554">
        <v>1</v>
      </c>
      <c r="H1554" t="s">
        <v>646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 s="1">
        <v>7321</v>
      </c>
      <c r="B1555">
        <v>1962</v>
      </c>
      <c r="C1555" t="s">
        <v>29</v>
      </c>
      <c r="D1555" t="s">
        <v>33</v>
      </c>
      <c r="E1555">
        <v>76081</v>
      </c>
      <c r="F1555">
        <v>0</v>
      </c>
      <c r="G1555">
        <v>0</v>
      </c>
      <c r="H1555" t="s">
        <v>185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 s="1">
        <v>5462</v>
      </c>
      <c r="B1556">
        <v>1974</v>
      </c>
      <c r="C1556" t="s">
        <v>29</v>
      </c>
      <c r="D1556" t="s">
        <v>37</v>
      </c>
      <c r="E1556">
        <v>67445</v>
      </c>
      <c r="F1556">
        <v>0</v>
      </c>
      <c r="G1556">
        <v>1</v>
      </c>
      <c r="H1556" t="s">
        <v>396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 s="1">
        <v>7791</v>
      </c>
      <c r="B1557">
        <v>1967</v>
      </c>
      <c r="C1557" t="s">
        <v>39</v>
      </c>
      <c r="D1557" t="s">
        <v>37</v>
      </c>
      <c r="E1557">
        <v>37054</v>
      </c>
      <c r="F1557">
        <v>1</v>
      </c>
      <c r="G1557">
        <v>1</v>
      </c>
      <c r="H1557" t="s">
        <v>488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 s="1">
        <v>955</v>
      </c>
      <c r="B1558">
        <v>1962</v>
      </c>
      <c r="C1558" t="s">
        <v>39</v>
      </c>
      <c r="D1558" t="s">
        <v>33</v>
      </c>
      <c r="E1558">
        <v>47175</v>
      </c>
      <c r="F1558">
        <v>1</v>
      </c>
      <c r="G1558">
        <v>1</v>
      </c>
      <c r="H1558" t="s">
        <v>161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 s="1">
        <v>4037</v>
      </c>
      <c r="B1559">
        <v>1976</v>
      </c>
      <c r="C1559" t="s">
        <v>29</v>
      </c>
      <c r="D1559" t="s">
        <v>41</v>
      </c>
      <c r="E1559">
        <v>31859</v>
      </c>
      <c r="F1559">
        <v>1</v>
      </c>
      <c r="G1559">
        <v>0</v>
      </c>
      <c r="H1559" t="s">
        <v>324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 s="1">
        <v>6642</v>
      </c>
      <c r="B1560">
        <v>1961</v>
      </c>
      <c r="C1560" t="s">
        <v>29</v>
      </c>
      <c r="D1560" t="s">
        <v>41</v>
      </c>
      <c r="E1560">
        <v>27215</v>
      </c>
      <c r="F1560">
        <v>2</v>
      </c>
      <c r="G1560">
        <v>1</v>
      </c>
      <c r="H1560" t="s">
        <v>338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 s="1">
        <v>2793</v>
      </c>
      <c r="B1561">
        <v>1976</v>
      </c>
      <c r="C1561" t="s">
        <v>36</v>
      </c>
      <c r="D1561" t="s">
        <v>41</v>
      </c>
      <c r="E1561">
        <v>70179</v>
      </c>
      <c r="F1561">
        <v>0</v>
      </c>
      <c r="G1561">
        <v>1</v>
      </c>
      <c r="H1561" t="s">
        <v>584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 s="1">
        <v>5424</v>
      </c>
      <c r="B1562">
        <v>1983</v>
      </c>
      <c r="C1562" t="s">
        <v>29</v>
      </c>
      <c r="D1562" t="s">
        <v>37</v>
      </c>
      <c r="E1562">
        <v>39922</v>
      </c>
      <c r="F1562">
        <v>1</v>
      </c>
      <c r="G1562">
        <v>0</v>
      </c>
      <c r="H1562" t="s">
        <v>516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 s="1">
        <v>879</v>
      </c>
      <c r="B1563">
        <v>1976</v>
      </c>
      <c r="C1563" t="s">
        <v>39</v>
      </c>
      <c r="D1563" t="s">
        <v>37</v>
      </c>
      <c r="E1563">
        <v>49681</v>
      </c>
      <c r="F1563">
        <v>0</v>
      </c>
      <c r="G1563">
        <v>2</v>
      </c>
      <c r="H1563" t="s">
        <v>511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 s="1">
        <v>9530</v>
      </c>
      <c r="B1564">
        <v>1988</v>
      </c>
      <c r="C1564" t="s">
        <v>29</v>
      </c>
      <c r="D1564" t="s">
        <v>37</v>
      </c>
      <c r="E1564">
        <v>24645</v>
      </c>
      <c r="F1564">
        <v>1</v>
      </c>
      <c r="G1564">
        <v>0</v>
      </c>
      <c r="H1564" t="s">
        <v>608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 s="1">
        <v>4828</v>
      </c>
      <c r="B1565">
        <v>1954</v>
      </c>
      <c r="C1565" t="s">
        <v>29</v>
      </c>
      <c r="D1565" t="s">
        <v>41</v>
      </c>
      <c r="E1565">
        <v>79865</v>
      </c>
      <c r="F1565">
        <v>0</v>
      </c>
      <c r="G1565">
        <v>1</v>
      </c>
      <c r="H1565" t="s">
        <v>400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 s="1">
        <v>10699</v>
      </c>
      <c r="B1566">
        <v>1985</v>
      </c>
      <c r="C1566" t="s">
        <v>29</v>
      </c>
      <c r="D1566" t="s">
        <v>37</v>
      </c>
      <c r="E1566">
        <v>44322</v>
      </c>
      <c r="F1566">
        <v>1</v>
      </c>
      <c r="G1566">
        <v>0</v>
      </c>
      <c r="H1566" t="s">
        <v>305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 s="1">
        <v>1497</v>
      </c>
      <c r="B1567">
        <v>1952</v>
      </c>
      <c r="C1567" t="s">
        <v>29</v>
      </c>
      <c r="D1567" t="s">
        <v>30</v>
      </c>
      <c r="E1567">
        <v>47958</v>
      </c>
      <c r="F1567">
        <v>0</v>
      </c>
      <c r="G1567">
        <v>1</v>
      </c>
      <c r="H1567" t="s">
        <v>509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 s="1">
        <v>7476</v>
      </c>
      <c r="B1568">
        <v>1964</v>
      </c>
      <c r="C1568" t="s">
        <v>39</v>
      </c>
      <c r="D1568" t="s">
        <v>30</v>
      </c>
      <c r="E1568">
        <v>63972</v>
      </c>
      <c r="F1568">
        <v>0</v>
      </c>
      <c r="G1568">
        <v>1</v>
      </c>
      <c r="H1568" t="s">
        <v>618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 s="1">
        <v>4390</v>
      </c>
      <c r="B1569">
        <v>1954</v>
      </c>
      <c r="C1569" t="s">
        <v>29</v>
      </c>
      <c r="D1569" t="s">
        <v>33</v>
      </c>
      <c r="E1569">
        <v>75315</v>
      </c>
      <c r="F1569">
        <v>0</v>
      </c>
      <c r="G1569">
        <v>1</v>
      </c>
      <c r="H1569" t="s">
        <v>647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 s="1">
        <v>10478</v>
      </c>
      <c r="B1570">
        <v>1950</v>
      </c>
      <c r="C1570" t="s">
        <v>36</v>
      </c>
      <c r="D1570" t="s">
        <v>37</v>
      </c>
      <c r="E1570">
        <v>55517</v>
      </c>
      <c r="F1570">
        <v>1</v>
      </c>
      <c r="G1570">
        <v>1</v>
      </c>
      <c r="H1570" t="s">
        <v>331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 s="1">
        <v>1081</v>
      </c>
      <c r="B1571">
        <v>1957</v>
      </c>
      <c r="C1571" t="s">
        <v>36</v>
      </c>
      <c r="D1571" t="s">
        <v>37</v>
      </c>
      <c r="E1571">
        <v>75283</v>
      </c>
      <c r="F1571">
        <v>1</v>
      </c>
      <c r="G1571">
        <v>2</v>
      </c>
      <c r="H1571" t="s">
        <v>369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 s="1">
        <v>4261</v>
      </c>
      <c r="B1572">
        <v>1946</v>
      </c>
      <c r="C1572" t="s">
        <v>36</v>
      </c>
      <c r="D1572" t="s">
        <v>30</v>
      </c>
      <c r="E1572">
        <v>82800</v>
      </c>
      <c r="F1572">
        <v>0</v>
      </c>
      <c r="G1572">
        <v>0</v>
      </c>
      <c r="H1572" t="s">
        <v>49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 s="1">
        <v>9916</v>
      </c>
      <c r="B1573">
        <v>1954</v>
      </c>
      <c r="C1573" t="s">
        <v>29</v>
      </c>
      <c r="D1573" t="s">
        <v>37</v>
      </c>
      <c r="E1573">
        <v>38998</v>
      </c>
      <c r="F1573">
        <v>1</v>
      </c>
      <c r="G1573">
        <v>1</v>
      </c>
      <c r="H1573" t="s">
        <v>54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 s="1">
        <v>5350</v>
      </c>
      <c r="B1574">
        <v>1991</v>
      </c>
      <c r="C1574" t="s">
        <v>39</v>
      </c>
      <c r="D1574" t="s">
        <v>30</v>
      </c>
      <c r="E1574">
        <v>90638</v>
      </c>
      <c r="F1574">
        <v>0</v>
      </c>
      <c r="G1574">
        <v>0</v>
      </c>
      <c r="H1574" t="s">
        <v>589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 s="1">
        <v>8135</v>
      </c>
      <c r="B1575">
        <v>1986</v>
      </c>
      <c r="C1575" t="s">
        <v>39</v>
      </c>
      <c r="D1575" t="s">
        <v>37</v>
      </c>
      <c r="E1575">
        <v>27161</v>
      </c>
      <c r="F1575">
        <v>1</v>
      </c>
      <c r="G1575">
        <v>0</v>
      </c>
      <c r="H1575" t="s">
        <v>233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 s="1">
        <v>8685</v>
      </c>
      <c r="B1576">
        <v>1977</v>
      </c>
      <c r="C1576" t="s">
        <v>29</v>
      </c>
      <c r="D1576" t="s">
        <v>37</v>
      </c>
      <c r="E1576">
        <v>42014</v>
      </c>
      <c r="F1576">
        <v>1</v>
      </c>
      <c r="G1576">
        <v>0</v>
      </c>
      <c r="H1576" t="s">
        <v>236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 s="1">
        <v>4967</v>
      </c>
      <c r="B1577">
        <v>1960</v>
      </c>
      <c r="C1577" t="s">
        <v>36</v>
      </c>
      <c r="D1577" t="s">
        <v>33</v>
      </c>
      <c r="E1577">
        <v>38201</v>
      </c>
      <c r="F1577">
        <v>0</v>
      </c>
      <c r="G1577">
        <v>1</v>
      </c>
      <c r="H1577" t="s">
        <v>482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 s="1">
        <v>2130</v>
      </c>
      <c r="B1578">
        <v>1982</v>
      </c>
      <c r="C1578" t="s">
        <v>29</v>
      </c>
      <c r="D1578" t="s">
        <v>33</v>
      </c>
      <c r="E1578">
        <v>45203</v>
      </c>
      <c r="F1578">
        <v>2</v>
      </c>
      <c r="G1578">
        <v>0</v>
      </c>
      <c r="H1578" t="s">
        <v>121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 s="1">
        <v>9298</v>
      </c>
      <c r="B1579">
        <v>1947</v>
      </c>
      <c r="C1579" t="s">
        <v>36</v>
      </c>
      <c r="D1579" t="s">
        <v>33</v>
      </c>
      <c r="E1579">
        <v>81574</v>
      </c>
      <c r="F1579">
        <v>0</v>
      </c>
      <c r="G1579">
        <v>0</v>
      </c>
      <c r="H1579" t="s">
        <v>89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 s="1">
        <v>8175</v>
      </c>
      <c r="B1580">
        <v>1992</v>
      </c>
      <c r="C1580" t="s">
        <v>29</v>
      </c>
      <c r="D1580" t="s">
        <v>37</v>
      </c>
      <c r="E1580">
        <v>34935</v>
      </c>
      <c r="F1580">
        <v>0</v>
      </c>
      <c r="G1580">
        <v>0</v>
      </c>
      <c r="H1580" t="s">
        <v>349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 s="1">
        <v>6257</v>
      </c>
      <c r="B1581">
        <v>1976</v>
      </c>
      <c r="C1581" t="s">
        <v>39</v>
      </c>
      <c r="D1581" t="s">
        <v>30</v>
      </c>
      <c r="E1581">
        <v>60482</v>
      </c>
      <c r="F1581">
        <v>0</v>
      </c>
      <c r="G1581">
        <v>1</v>
      </c>
      <c r="H1581" t="s">
        <v>338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 s="1">
        <v>3790</v>
      </c>
      <c r="B1582">
        <v>1956</v>
      </c>
      <c r="C1582" t="s">
        <v>29</v>
      </c>
      <c r="D1582" t="s">
        <v>33</v>
      </c>
      <c r="E1582">
        <v>34633</v>
      </c>
      <c r="F1582">
        <v>2</v>
      </c>
      <c r="G1582">
        <v>1</v>
      </c>
      <c r="H1582" t="s">
        <v>533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 s="1">
        <v>9952</v>
      </c>
      <c r="B1583">
        <v>1947</v>
      </c>
      <c r="C1583" t="s">
        <v>39</v>
      </c>
      <c r="D1583" t="s">
        <v>33</v>
      </c>
      <c r="E1583">
        <v>78093</v>
      </c>
      <c r="F1583">
        <v>0</v>
      </c>
      <c r="G1583">
        <v>0</v>
      </c>
      <c r="H1583" t="s">
        <v>531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 s="1">
        <v>3503</v>
      </c>
      <c r="B1584">
        <v>1950</v>
      </c>
      <c r="C1584" t="s">
        <v>29</v>
      </c>
      <c r="D1584" t="s">
        <v>41</v>
      </c>
      <c r="E1584">
        <v>82460</v>
      </c>
      <c r="F1584">
        <v>0</v>
      </c>
      <c r="G1584">
        <v>0</v>
      </c>
      <c r="H1584" t="s">
        <v>387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 s="1">
        <v>5223</v>
      </c>
      <c r="B1585">
        <v>1966</v>
      </c>
      <c r="C1585" t="s">
        <v>39</v>
      </c>
      <c r="D1585" t="s">
        <v>33</v>
      </c>
      <c r="E1585">
        <v>45903</v>
      </c>
      <c r="F1585">
        <v>0</v>
      </c>
      <c r="G1585">
        <v>1</v>
      </c>
      <c r="H1585" t="s">
        <v>562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 s="1">
        <v>4608</v>
      </c>
      <c r="B1586">
        <v>1987</v>
      </c>
      <c r="C1586" t="s">
        <v>29</v>
      </c>
      <c r="D1586" t="s">
        <v>41</v>
      </c>
      <c r="E1586">
        <v>81361</v>
      </c>
      <c r="F1586">
        <v>0</v>
      </c>
      <c r="G1586">
        <v>0</v>
      </c>
      <c r="H1586" t="s">
        <v>114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 s="1">
        <v>1626</v>
      </c>
      <c r="B1587">
        <v>1973</v>
      </c>
      <c r="C1587" t="s">
        <v>36</v>
      </c>
      <c r="D1587" t="s">
        <v>41</v>
      </c>
      <c r="E1587">
        <v>35860</v>
      </c>
      <c r="F1587">
        <v>1</v>
      </c>
      <c r="G1587">
        <v>1</v>
      </c>
      <c r="H1587" t="s">
        <v>154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 s="1">
        <v>4764</v>
      </c>
      <c r="B1588">
        <v>1952</v>
      </c>
      <c r="C1588" t="s">
        <v>39</v>
      </c>
      <c r="D1588" t="s">
        <v>33</v>
      </c>
      <c r="E1588">
        <v>40442</v>
      </c>
      <c r="F1588">
        <v>1</v>
      </c>
      <c r="G1588">
        <v>1</v>
      </c>
      <c r="H1588" t="s">
        <v>376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 s="1">
        <v>2471</v>
      </c>
      <c r="B1589">
        <v>1965</v>
      </c>
      <c r="C1589" t="s">
        <v>29</v>
      </c>
      <c r="D1589" t="s">
        <v>37</v>
      </c>
      <c r="E1589">
        <v>61482</v>
      </c>
      <c r="F1589">
        <v>0</v>
      </c>
      <c r="G1589">
        <v>0</v>
      </c>
      <c r="H1589" t="s">
        <v>473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 s="1">
        <v>5892</v>
      </c>
      <c r="B1590">
        <v>1980</v>
      </c>
      <c r="C1590" t="s">
        <v>29</v>
      </c>
      <c r="D1590" t="s">
        <v>37</v>
      </c>
      <c r="E1590">
        <v>34968</v>
      </c>
      <c r="F1590">
        <v>1</v>
      </c>
      <c r="G1590">
        <v>0</v>
      </c>
      <c r="H1590" t="s">
        <v>474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 s="1">
        <v>2612</v>
      </c>
      <c r="B1591">
        <v>1987</v>
      </c>
      <c r="C1591" t="s">
        <v>29</v>
      </c>
      <c r="D1591" t="s">
        <v>37</v>
      </c>
      <c r="E1591">
        <v>75794</v>
      </c>
      <c r="F1591">
        <v>0</v>
      </c>
      <c r="G1591">
        <v>0</v>
      </c>
      <c r="H1591" t="s">
        <v>578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 s="1">
        <v>4971</v>
      </c>
      <c r="B1592">
        <v>1962</v>
      </c>
      <c r="C1592" t="s">
        <v>36</v>
      </c>
      <c r="D1592" t="s">
        <v>33</v>
      </c>
      <c r="E1592">
        <v>31497</v>
      </c>
      <c r="F1592">
        <v>0</v>
      </c>
      <c r="G1592">
        <v>1</v>
      </c>
      <c r="H1592" t="s">
        <v>298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 s="1">
        <v>5185</v>
      </c>
      <c r="B1593">
        <v>1955</v>
      </c>
      <c r="C1593" t="s">
        <v>29</v>
      </c>
      <c r="D1593" t="s">
        <v>37</v>
      </c>
      <c r="E1593">
        <v>74268</v>
      </c>
      <c r="F1593">
        <v>0</v>
      </c>
      <c r="G1593">
        <v>0</v>
      </c>
      <c r="H1593" t="s">
        <v>516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 s="1">
        <v>10069</v>
      </c>
      <c r="B1594">
        <v>1988</v>
      </c>
      <c r="C1594" t="s">
        <v>47</v>
      </c>
      <c r="D1594" t="s">
        <v>33</v>
      </c>
      <c r="E1594">
        <v>13724</v>
      </c>
      <c r="F1594">
        <v>1</v>
      </c>
      <c r="G1594">
        <v>0</v>
      </c>
      <c r="H1594" t="s">
        <v>51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 s="1">
        <v>2262</v>
      </c>
      <c r="B1595">
        <v>1965</v>
      </c>
      <c r="C1595" t="s">
        <v>39</v>
      </c>
      <c r="D1595" t="s">
        <v>33</v>
      </c>
      <c r="E1595">
        <v>45143</v>
      </c>
      <c r="F1595">
        <v>0</v>
      </c>
      <c r="G1595">
        <v>1</v>
      </c>
      <c r="H1595" t="s">
        <v>611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 s="1">
        <v>1131</v>
      </c>
      <c r="B1596">
        <v>1967</v>
      </c>
      <c r="C1596" t="s">
        <v>36</v>
      </c>
      <c r="D1596" t="s">
        <v>30</v>
      </c>
      <c r="E1596">
        <v>52569</v>
      </c>
      <c r="F1596">
        <v>0</v>
      </c>
      <c r="G1596">
        <v>1</v>
      </c>
      <c r="H1596" t="s">
        <v>345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 s="1">
        <v>1041</v>
      </c>
      <c r="B1597">
        <v>1973</v>
      </c>
      <c r="C1597" t="s">
        <v>36</v>
      </c>
      <c r="D1597" t="s">
        <v>30</v>
      </c>
      <c r="E1597">
        <v>48432</v>
      </c>
      <c r="F1597">
        <v>0</v>
      </c>
      <c r="G1597">
        <v>1</v>
      </c>
      <c r="H1597" t="s">
        <v>160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 s="1">
        <v>24</v>
      </c>
      <c r="B1598">
        <v>1960</v>
      </c>
      <c r="C1598" t="s">
        <v>39</v>
      </c>
      <c r="D1598" t="s">
        <v>33</v>
      </c>
      <c r="E1598">
        <v>17144</v>
      </c>
      <c r="F1598">
        <v>1</v>
      </c>
      <c r="G1598">
        <v>1</v>
      </c>
      <c r="H1598" t="s">
        <v>402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 s="1">
        <v>3409</v>
      </c>
      <c r="B1599">
        <v>1984</v>
      </c>
      <c r="C1599" t="s">
        <v>29</v>
      </c>
      <c r="D1599" t="s">
        <v>30</v>
      </c>
      <c r="E1599">
        <v>36108</v>
      </c>
      <c r="F1599">
        <v>1</v>
      </c>
      <c r="G1599">
        <v>0</v>
      </c>
      <c r="H1599" t="s">
        <v>629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 s="1">
        <v>7022</v>
      </c>
      <c r="B1600">
        <v>1971</v>
      </c>
      <c r="C1600" t="s">
        <v>29</v>
      </c>
      <c r="D1600" t="s">
        <v>37</v>
      </c>
      <c r="E1600">
        <v>76445</v>
      </c>
      <c r="F1600">
        <v>1</v>
      </c>
      <c r="G1600">
        <v>0</v>
      </c>
      <c r="H1600" t="s">
        <v>312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 s="1">
        <v>7943</v>
      </c>
      <c r="B1601">
        <v>1975</v>
      </c>
      <c r="C1601" t="s">
        <v>36</v>
      </c>
      <c r="D1601" t="s">
        <v>37</v>
      </c>
      <c r="E1601">
        <v>36663</v>
      </c>
      <c r="F1601">
        <v>1</v>
      </c>
      <c r="G1601">
        <v>0</v>
      </c>
      <c r="H1601" t="s">
        <v>648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 s="1">
        <v>5272</v>
      </c>
      <c r="B1602">
        <v>1965</v>
      </c>
      <c r="C1602" t="s">
        <v>39</v>
      </c>
      <c r="D1602" t="s">
        <v>37</v>
      </c>
      <c r="E1602">
        <v>53843</v>
      </c>
      <c r="F1602">
        <v>0</v>
      </c>
      <c r="G1602">
        <v>1</v>
      </c>
      <c r="H1602" t="s">
        <v>649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 s="1">
        <v>5453</v>
      </c>
      <c r="B1603">
        <v>1956</v>
      </c>
      <c r="C1603" t="s">
        <v>39</v>
      </c>
      <c r="D1603" t="s">
        <v>37</v>
      </c>
      <c r="E1603">
        <v>90226</v>
      </c>
      <c r="F1603">
        <v>0</v>
      </c>
      <c r="G1603">
        <v>0</v>
      </c>
      <c r="H1603" t="s">
        <v>616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 s="1">
        <v>2565</v>
      </c>
      <c r="B1604">
        <v>1955</v>
      </c>
      <c r="C1604" t="s">
        <v>39</v>
      </c>
      <c r="D1604" t="s">
        <v>41</v>
      </c>
      <c r="E1604">
        <v>70638</v>
      </c>
      <c r="F1604">
        <v>0</v>
      </c>
      <c r="G1604">
        <v>0</v>
      </c>
      <c r="H1604" t="s">
        <v>650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 s="1">
        <v>800</v>
      </c>
      <c r="B1605">
        <v>1960</v>
      </c>
      <c r="C1605" t="s">
        <v>29</v>
      </c>
      <c r="D1605" t="s">
        <v>33</v>
      </c>
      <c r="E1605">
        <v>44512</v>
      </c>
      <c r="F1605">
        <v>1</v>
      </c>
      <c r="G1605">
        <v>1</v>
      </c>
      <c r="H1605" t="s">
        <v>501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 s="1">
        <v>11092</v>
      </c>
      <c r="B1606">
        <v>1961</v>
      </c>
      <c r="C1606" t="s">
        <v>29</v>
      </c>
      <c r="D1606" t="s">
        <v>37</v>
      </c>
      <c r="E1606">
        <v>27116</v>
      </c>
      <c r="F1606">
        <v>1</v>
      </c>
      <c r="G1606">
        <v>1</v>
      </c>
      <c r="H1606" t="s">
        <v>621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 s="1">
        <v>5062</v>
      </c>
      <c r="B1607">
        <v>1963</v>
      </c>
      <c r="C1607" t="s">
        <v>36</v>
      </c>
      <c r="D1607" t="s">
        <v>37</v>
      </c>
      <c r="E1607">
        <v>54072</v>
      </c>
      <c r="F1607">
        <v>1</v>
      </c>
      <c r="G1607">
        <v>1</v>
      </c>
      <c r="H1607" t="s">
        <v>520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 s="1">
        <v>8969</v>
      </c>
      <c r="B1608">
        <v>1977</v>
      </c>
      <c r="C1608" t="s">
        <v>29</v>
      </c>
      <c r="D1608" t="s">
        <v>37</v>
      </c>
      <c r="E1608">
        <v>71855</v>
      </c>
      <c r="F1608">
        <v>0</v>
      </c>
      <c r="G1608">
        <v>1</v>
      </c>
      <c r="H1608" t="s">
        <v>577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 s="1">
        <v>4656</v>
      </c>
      <c r="B1609">
        <v>1990</v>
      </c>
      <c r="C1609" t="s">
        <v>53</v>
      </c>
      <c r="D1609" t="s">
        <v>30</v>
      </c>
      <c r="E1609">
        <v>51250</v>
      </c>
      <c r="F1609">
        <v>1</v>
      </c>
      <c r="G1609">
        <v>0</v>
      </c>
      <c r="H1609" t="s">
        <v>337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 s="1">
        <v>4480</v>
      </c>
      <c r="B1610">
        <v>1973</v>
      </c>
      <c r="C1610" t="s">
        <v>39</v>
      </c>
      <c r="D1610" t="s">
        <v>37</v>
      </c>
      <c r="E1610">
        <v>60432</v>
      </c>
      <c r="F1610">
        <v>0</v>
      </c>
      <c r="G1610">
        <v>1</v>
      </c>
      <c r="H1610" t="s">
        <v>487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 s="1">
        <v>9971</v>
      </c>
      <c r="B1611">
        <v>1964</v>
      </c>
      <c r="C1611" t="s">
        <v>36</v>
      </c>
      <c r="D1611" t="s">
        <v>37</v>
      </c>
      <c r="E1611">
        <v>65526</v>
      </c>
      <c r="F1611">
        <v>0</v>
      </c>
      <c r="G1611">
        <v>1</v>
      </c>
      <c r="H1611" t="s">
        <v>217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 s="1">
        <v>6729</v>
      </c>
      <c r="B1612">
        <v>1988</v>
      </c>
      <c r="C1612" t="s">
        <v>29</v>
      </c>
      <c r="D1612" t="s">
        <v>30</v>
      </c>
      <c r="E1612">
        <v>68655</v>
      </c>
      <c r="F1612">
        <v>0</v>
      </c>
      <c r="G1612">
        <v>0</v>
      </c>
      <c r="H1612" t="s">
        <v>301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 s="1">
        <v>1773</v>
      </c>
      <c r="B1613">
        <v>1978</v>
      </c>
      <c r="C1613" t="s">
        <v>53</v>
      </c>
      <c r="D1613" t="s">
        <v>37</v>
      </c>
      <c r="E1613">
        <v>12393</v>
      </c>
      <c r="F1613">
        <v>0</v>
      </c>
      <c r="G1613">
        <v>0</v>
      </c>
      <c r="H1613" t="s">
        <v>395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 s="1">
        <v>9242</v>
      </c>
      <c r="B1614">
        <v>1990</v>
      </c>
      <c r="C1614" t="s">
        <v>29</v>
      </c>
      <c r="D1614" t="s">
        <v>30</v>
      </c>
      <c r="E1614">
        <v>64509</v>
      </c>
      <c r="F1614">
        <v>0</v>
      </c>
      <c r="G1614">
        <v>0</v>
      </c>
      <c r="H1614" t="s">
        <v>568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 s="1">
        <v>1764</v>
      </c>
      <c r="B1615">
        <v>1975</v>
      </c>
      <c r="C1615" t="s">
        <v>29</v>
      </c>
      <c r="D1615" t="s">
        <v>30</v>
      </c>
      <c r="E1615">
        <v>33955</v>
      </c>
      <c r="F1615">
        <v>1</v>
      </c>
      <c r="G1615">
        <v>0</v>
      </c>
      <c r="H1615" t="s">
        <v>541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 s="1">
        <v>6215</v>
      </c>
      <c r="B1616">
        <v>1977</v>
      </c>
      <c r="C1616" t="s">
        <v>29</v>
      </c>
      <c r="D1616" t="s">
        <v>37</v>
      </c>
      <c r="E1616">
        <v>31353</v>
      </c>
      <c r="F1616">
        <v>1</v>
      </c>
      <c r="G1616">
        <v>1</v>
      </c>
      <c r="H1616" t="s">
        <v>196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 s="1">
        <v>10099</v>
      </c>
      <c r="B1617">
        <v>1984</v>
      </c>
      <c r="C1617" t="s">
        <v>29</v>
      </c>
      <c r="D1617" t="s">
        <v>37</v>
      </c>
      <c r="E1617">
        <v>55434</v>
      </c>
      <c r="F1617">
        <v>1</v>
      </c>
      <c r="G1617">
        <v>0</v>
      </c>
      <c r="H1617" t="s">
        <v>651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 s="1">
        <v>5423</v>
      </c>
      <c r="B1618">
        <v>1983</v>
      </c>
      <c r="C1618" t="s">
        <v>29</v>
      </c>
      <c r="D1618" t="s">
        <v>33</v>
      </c>
      <c r="E1618">
        <v>28359</v>
      </c>
      <c r="F1618">
        <v>1</v>
      </c>
      <c r="G1618">
        <v>0</v>
      </c>
      <c r="H1618" t="s">
        <v>241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 s="1">
        <v>940</v>
      </c>
      <c r="B1619">
        <v>1987</v>
      </c>
      <c r="C1619" t="s">
        <v>29</v>
      </c>
      <c r="D1619" t="s">
        <v>30</v>
      </c>
      <c r="E1619">
        <v>57100</v>
      </c>
      <c r="F1619">
        <v>1</v>
      </c>
      <c r="G1619">
        <v>0</v>
      </c>
      <c r="H1619" t="s">
        <v>372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 s="1">
        <v>3011</v>
      </c>
      <c r="B1620">
        <v>1965</v>
      </c>
      <c r="C1620" t="s">
        <v>29</v>
      </c>
      <c r="D1620" t="s">
        <v>37</v>
      </c>
      <c r="E1620">
        <v>69139</v>
      </c>
      <c r="F1620">
        <v>0</v>
      </c>
      <c r="G1620">
        <v>1</v>
      </c>
      <c r="H1620" t="s">
        <v>392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 s="1">
        <v>3298</v>
      </c>
      <c r="B1621">
        <v>1956</v>
      </c>
      <c r="C1621" t="s">
        <v>39</v>
      </c>
      <c r="D1621" t="s">
        <v>37</v>
      </c>
      <c r="E1621">
        <v>52973</v>
      </c>
      <c r="F1621">
        <v>0</v>
      </c>
      <c r="G1621">
        <v>1</v>
      </c>
      <c r="H1621" t="s">
        <v>82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 s="1">
        <v>8286</v>
      </c>
      <c r="B1622">
        <v>1965</v>
      </c>
      <c r="C1622" t="s">
        <v>36</v>
      </c>
      <c r="D1622" t="s">
        <v>33</v>
      </c>
      <c r="E1622">
        <v>51717</v>
      </c>
      <c r="F1622">
        <v>0</v>
      </c>
      <c r="G1622">
        <v>1</v>
      </c>
      <c r="H1622" t="s">
        <v>171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 s="1">
        <v>9668</v>
      </c>
      <c r="B1623">
        <v>1971</v>
      </c>
      <c r="C1623" t="s">
        <v>29</v>
      </c>
      <c r="D1623" t="s">
        <v>37</v>
      </c>
      <c r="E1623">
        <v>18793</v>
      </c>
      <c r="F1623">
        <v>1</v>
      </c>
      <c r="G1623">
        <v>0</v>
      </c>
      <c r="H1623" t="s">
        <v>271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 s="1">
        <v>5120</v>
      </c>
      <c r="B1624">
        <v>1982</v>
      </c>
      <c r="C1624" t="s">
        <v>53</v>
      </c>
      <c r="D1624" t="s">
        <v>33</v>
      </c>
      <c r="E1624">
        <v>66664</v>
      </c>
      <c r="F1624">
        <v>0</v>
      </c>
      <c r="G1624">
        <v>0</v>
      </c>
      <c r="H1624" t="s">
        <v>363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 s="1">
        <v>6097</v>
      </c>
      <c r="B1625">
        <v>1959</v>
      </c>
      <c r="C1625" t="s">
        <v>29</v>
      </c>
      <c r="D1625" t="s">
        <v>30</v>
      </c>
      <c r="E1625">
        <v>50664</v>
      </c>
      <c r="F1625">
        <v>1</v>
      </c>
      <c r="G1625">
        <v>1</v>
      </c>
      <c r="H1625" t="s">
        <v>577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 s="1">
        <v>7019</v>
      </c>
      <c r="B1626">
        <v>1963</v>
      </c>
      <c r="C1626" t="s">
        <v>29</v>
      </c>
      <c r="D1626" t="s">
        <v>33</v>
      </c>
      <c r="E1626">
        <v>54414</v>
      </c>
      <c r="F1626">
        <v>1</v>
      </c>
      <c r="G1626">
        <v>1</v>
      </c>
      <c r="H1626" t="s">
        <v>338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 s="1">
        <v>7408</v>
      </c>
      <c r="B1627">
        <v>1952</v>
      </c>
      <c r="C1627" t="s">
        <v>36</v>
      </c>
      <c r="D1627" t="s">
        <v>37</v>
      </c>
      <c r="E1627">
        <v>54549</v>
      </c>
      <c r="F1627">
        <v>0</v>
      </c>
      <c r="G1627">
        <v>1</v>
      </c>
      <c r="H1627" t="s">
        <v>91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 s="1">
        <v>8041</v>
      </c>
      <c r="B1628">
        <v>1971</v>
      </c>
      <c r="C1628" t="s">
        <v>36</v>
      </c>
      <c r="D1628" t="s">
        <v>71</v>
      </c>
      <c r="E1628">
        <v>47111</v>
      </c>
      <c r="F1628">
        <v>0</v>
      </c>
      <c r="G1628">
        <v>1</v>
      </c>
      <c r="H1628" t="s">
        <v>220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 s="1">
        <v>252</v>
      </c>
      <c r="B1629">
        <v>1963</v>
      </c>
      <c r="C1629" t="s">
        <v>36</v>
      </c>
      <c r="D1629" t="s">
        <v>41</v>
      </c>
      <c r="E1629">
        <v>41003</v>
      </c>
      <c r="F1629">
        <v>0</v>
      </c>
      <c r="G1629">
        <v>0</v>
      </c>
      <c r="H1629" t="s">
        <v>104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 s="1">
        <v>9986</v>
      </c>
      <c r="B1630">
        <v>1982</v>
      </c>
      <c r="C1630" t="s">
        <v>29</v>
      </c>
      <c r="D1630" t="s">
        <v>33</v>
      </c>
      <c r="E1630">
        <v>19444</v>
      </c>
      <c r="F1630">
        <v>1</v>
      </c>
      <c r="G1630">
        <v>0</v>
      </c>
      <c r="H1630" t="s">
        <v>652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 s="1">
        <v>3276</v>
      </c>
      <c r="B1631">
        <v>1976</v>
      </c>
      <c r="C1631" t="s">
        <v>53</v>
      </c>
      <c r="D1631" t="s">
        <v>33</v>
      </c>
      <c r="E1631">
        <v>36301</v>
      </c>
      <c r="F1631">
        <v>1</v>
      </c>
      <c r="G1631">
        <v>0</v>
      </c>
      <c r="H1631" t="s">
        <v>551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 s="1">
        <v>3859</v>
      </c>
      <c r="B1632">
        <v>1947</v>
      </c>
      <c r="C1632" t="s">
        <v>36</v>
      </c>
      <c r="D1632" t="s">
        <v>33</v>
      </c>
      <c r="E1632">
        <v>73059</v>
      </c>
      <c r="F1632">
        <v>0</v>
      </c>
      <c r="G1632">
        <v>1</v>
      </c>
      <c r="H1632" t="s">
        <v>215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 s="1">
        <v>3570</v>
      </c>
      <c r="B1633">
        <v>1969</v>
      </c>
      <c r="C1633" t="s">
        <v>36</v>
      </c>
      <c r="D1633" t="s">
        <v>33</v>
      </c>
      <c r="E1633">
        <v>42731</v>
      </c>
      <c r="F1633">
        <v>1</v>
      </c>
      <c r="G1633">
        <v>0</v>
      </c>
      <c r="H1633" t="s">
        <v>452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 s="1">
        <v>3783</v>
      </c>
      <c r="B1634">
        <v>1959</v>
      </c>
      <c r="C1634" t="s">
        <v>36</v>
      </c>
      <c r="D1634" t="s">
        <v>37</v>
      </c>
      <c r="E1634">
        <v>52854</v>
      </c>
      <c r="F1634">
        <v>1</v>
      </c>
      <c r="G1634">
        <v>1</v>
      </c>
      <c r="H1634" t="s">
        <v>574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 s="1">
        <v>10207</v>
      </c>
      <c r="B1635">
        <v>1978</v>
      </c>
      <c r="C1635" t="s">
        <v>29</v>
      </c>
      <c r="D1635" t="s">
        <v>33</v>
      </c>
      <c r="E1635">
        <v>22775</v>
      </c>
      <c r="F1635">
        <v>1</v>
      </c>
      <c r="G1635">
        <v>0</v>
      </c>
      <c r="H1635" t="s">
        <v>254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 s="1">
        <v>10906</v>
      </c>
      <c r="B1636">
        <v>1948</v>
      </c>
      <c r="C1636" t="s">
        <v>36</v>
      </c>
      <c r="D1636" t="s">
        <v>33</v>
      </c>
      <c r="E1636">
        <v>46681</v>
      </c>
      <c r="F1636">
        <v>0</v>
      </c>
      <c r="G1636">
        <v>2</v>
      </c>
      <c r="H1636" t="s">
        <v>311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 s="1">
        <v>3427</v>
      </c>
      <c r="B1637">
        <v>1955</v>
      </c>
      <c r="C1637" t="s">
        <v>36</v>
      </c>
      <c r="D1637" t="s">
        <v>37</v>
      </c>
      <c r="E1637">
        <v>59821</v>
      </c>
      <c r="F1637">
        <v>0</v>
      </c>
      <c r="G1637">
        <v>1</v>
      </c>
      <c r="H1637" t="s">
        <v>653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 s="1">
        <v>5209</v>
      </c>
      <c r="B1638">
        <v>1954</v>
      </c>
      <c r="C1638" t="s">
        <v>29</v>
      </c>
      <c r="D1638" t="s">
        <v>41</v>
      </c>
      <c r="E1638">
        <v>50002</v>
      </c>
      <c r="F1638">
        <v>0</v>
      </c>
      <c r="G1638">
        <v>1</v>
      </c>
      <c r="H1638" t="s">
        <v>90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 s="1">
        <v>10711</v>
      </c>
      <c r="B1639">
        <v>1945</v>
      </c>
      <c r="C1639" t="s">
        <v>29</v>
      </c>
      <c r="D1639" t="s">
        <v>37</v>
      </c>
      <c r="E1639">
        <v>69755</v>
      </c>
      <c r="F1639">
        <v>0</v>
      </c>
      <c r="G1639">
        <v>0</v>
      </c>
      <c r="H1639" t="s">
        <v>77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 s="1">
        <v>10785</v>
      </c>
      <c r="B1640">
        <v>1969</v>
      </c>
      <c r="C1640" t="s">
        <v>29</v>
      </c>
      <c r="D1640" t="s">
        <v>37</v>
      </c>
      <c r="E1640">
        <v>44078</v>
      </c>
      <c r="F1640">
        <v>1</v>
      </c>
      <c r="G1640">
        <v>1</v>
      </c>
      <c r="H1640" t="s">
        <v>529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 s="1">
        <v>2814</v>
      </c>
      <c r="B1641">
        <v>1976</v>
      </c>
      <c r="C1641" t="s">
        <v>39</v>
      </c>
      <c r="D1641" t="s">
        <v>33</v>
      </c>
      <c r="E1641">
        <v>30560</v>
      </c>
      <c r="F1641">
        <v>1</v>
      </c>
      <c r="G1641">
        <v>0</v>
      </c>
      <c r="H1641" t="s">
        <v>649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 s="1">
        <v>6866</v>
      </c>
      <c r="B1642">
        <v>1969</v>
      </c>
      <c r="C1642" t="s">
        <v>39</v>
      </c>
      <c r="D1642" t="s">
        <v>33</v>
      </c>
      <c r="E1642">
        <v>35924</v>
      </c>
      <c r="F1642">
        <v>1</v>
      </c>
      <c r="G1642">
        <v>1</v>
      </c>
      <c r="H1642" t="s">
        <v>121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 s="1">
        <v>1665</v>
      </c>
      <c r="B1643">
        <v>1964</v>
      </c>
      <c r="C1643" t="s">
        <v>36</v>
      </c>
      <c r="D1643" t="s">
        <v>41</v>
      </c>
      <c r="E1643">
        <v>64140</v>
      </c>
      <c r="F1643">
        <v>0</v>
      </c>
      <c r="G1643">
        <v>2</v>
      </c>
      <c r="H1643" t="s">
        <v>654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 s="1">
        <v>6575</v>
      </c>
      <c r="B1644">
        <v>1981</v>
      </c>
      <c r="C1644" t="s">
        <v>29</v>
      </c>
      <c r="D1644" t="s">
        <v>33</v>
      </c>
      <c r="E1644">
        <v>56386</v>
      </c>
      <c r="F1644">
        <v>1</v>
      </c>
      <c r="G1644">
        <v>1</v>
      </c>
      <c r="H1644" t="s">
        <v>308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 s="1">
        <v>3829</v>
      </c>
      <c r="B1645">
        <v>1979</v>
      </c>
      <c r="C1645" t="s">
        <v>47</v>
      </c>
      <c r="D1645" t="s">
        <v>33</v>
      </c>
      <c r="E1645">
        <v>24594</v>
      </c>
      <c r="F1645">
        <v>1</v>
      </c>
      <c r="G1645">
        <v>0</v>
      </c>
      <c r="H1645" t="s">
        <v>132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 s="1">
        <v>3091</v>
      </c>
      <c r="B1646">
        <v>1981</v>
      </c>
      <c r="C1646" t="s">
        <v>53</v>
      </c>
      <c r="D1646" t="s">
        <v>33</v>
      </c>
      <c r="E1646">
        <v>75774</v>
      </c>
      <c r="F1646">
        <v>1</v>
      </c>
      <c r="G1646">
        <v>0</v>
      </c>
      <c r="H1646" t="s">
        <v>492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 s="1">
        <v>10141</v>
      </c>
      <c r="B1647">
        <v>1960</v>
      </c>
      <c r="C1647" t="s">
        <v>39</v>
      </c>
      <c r="D1647" t="s">
        <v>41</v>
      </c>
      <c r="E1647">
        <v>39228</v>
      </c>
      <c r="F1647">
        <v>0</v>
      </c>
      <c r="G1647">
        <v>0</v>
      </c>
      <c r="H1647" t="s">
        <v>495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 s="1">
        <v>5177</v>
      </c>
      <c r="B1648">
        <v>1974</v>
      </c>
      <c r="C1648" t="s">
        <v>39</v>
      </c>
      <c r="D1648" t="s">
        <v>37</v>
      </c>
      <c r="E1648">
        <v>58494</v>
      </c>
      <c r="F1648">
        <v>0</v>
      </c>
      <c r="G1648">
        <v>1</v>
      </c>
      <c r="H1648" t="s">
        <v>499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 s="1">
        <v>7005</v>
      </c>
      <c r="B1649">
        <v>1981</v>
      </c>
      <c r="C1649" t="s">
        <v>29</v>
      </c>
      <c r="D1649" t="s">
        <v>30</v>
      </c>
      <c r="E1649">
        <v>58684</v>
      </c>
      <c r="F1649">
        <v>0</v>
      </c>
      <c r="G1649">
        <v>0</v>
      </c>
      <c r="H1649" t="s">
        <v>305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 s="1">
        <v>6409</v>
      </c>
      <c r="B1650">
        <v>1967</v>
      </c>
      <c r="C1650" t="s">
        <v>29</v>
      </c>
      <c r="D1650" t="s">
        <v>41</v>
      </c>
      <c r="E1650">
        <v>57136</v>
      </c>
      <c r="F1650">
        <v>0</v>
      </c>
      <c r="G1650">
        <v>0</v>
      </c>
      <c r="H1650" t="s">
        <v>538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 s="1">
        <v>7485</v>
      </c>
      <c r="B1651">
        <v>1950</v>
      </c>
      <c r="C1651" t="s">
        <v>36</v>
      </c>
      <c r="D1651" t="s">
        <v>71</v>
      </c>
      <c r="E1651">
        <v>56551</v>
      </c>
      <c r="F1651">
        <v>1</v>
      </c>
      <c r="G1651">
        <v>1</v>
      </c>
      <c r="H1651" t="s">
        <v>431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 s="1">
        <v>8079</v>
      </c>
      <c r="B1652">
        <v>1982</v>
      </c>
      <c r="C1652" t="s">
        <v>29</v>
      </c>
      <c r="D1652" t="s">
        <v>37</v>
      </c>
      <c r="E1652">
        <v>22448</v>
      </c>
      <c r="F1652">
        <v>1</v>
      </c>
      <c r="G1652">
        <v>0</v>
      </c>
      <c r="H1652" t="s">
        <v>561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 s="1">
        <v>8395</v>
      </c>
      <c r="B1653">
        <v>1961</v>
      </c>
      <c r="C1653" t="s">
        <v>29</v>
      </c>
      <c r="D1653" t="s">
        <v>30</v>
      </c>
      <c r="E1653">
        <v>82014</v>
      </c>
      <c r="F1653">
        <v>0</v>
      </c>
      <c r="G1653">
        <v>0</v>
      </c>
      <c r="H1653" t="s">
        <v>360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 s="1">
        <v>10352</v>
      </c>
      <c r="B1654">
        <v>1963</v>
      </c>
      <c r="C1654" t="s">
        <v>29</v>
      </c>
      <c r="D1654" t="s">
        <v>71</v>
      </c>
      <c r="E1654">
        <v>34213</v>
      </c>
      <c r="F1654">
        <v>1</v>
      </c>
      <c r="G1654">
        <v>1</v>
      </c>
      <c r="H1654" t="s">
        <v>93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 s="1">
        <v>4931</v>
      </c>
      <c r="B1655">
        <v>1977</v>
      </c>
      <c r="C1655" t="s">
        <v>29</v>
      </c>
      <c r="D1655" t="s">
        <v>33</v>
      </c>
      <c r="E1655">
        <v>157146</v>
      </c>
      <c r="F1655">
        <v>0</v>
      </c>
      <c r="G1655">
        <v>0</v>
      </c>
      <c r="H1655" t="s">
        <v>74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 s="1">
        <v>13</v>
      </c>
      <c r="B1656">
        <v>1947</v>
      </c>
      <c r="C1656" t="s">
        <v>36</v>
      </c>
      <c r="D1656" t="s">
        <v>71</v>
      </c>
      <c r="E1656">
        <v>25358</v>
      </c>
      <c r="F1656">
        <v>0</v>
      </c>
      <c r="G1656">
        <v>1</v>
      </c>
      <c r="H1656" t="s">
        <v>609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 s="1">
        <v>1834</v>
      </c>
      <c r="B1657">
        <v>1978</v>
      </c>
      <c r="C1657" t="s">
        <v>39</v>
      </c>
      <c r="D1657" t="s">
        <v>30</v>
      </c>
      <c r="E1657">
        <v>35544</v>
      </c>
      <c r="F1657">
        <v>1</v>
      </c>
      <c r="G1657">
        <v>0</v>
      </c>
      <c r="H1657" t="s">
        <v>32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 s="1">
        <v>2285</v>
      </c>
      <c r="B1658">
        <v>1954</v>
      </c>
      <c r="C1658" t="s">
        <v>39</v>
      </c>
      <c r="D1658" t="s">
        <v>33</v>
      </c>
      <c r="E1658">
        <v>36634</v>
      </c>
      <c r="F1658">
        <v>0</v>
      </c>
      <c r="G1658">
        <v>1</v>
      </c>
      <c r="H1658" t="s">
        <v>544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 s="1">
        <v>2295</v>
      </c>
      <c r="B1659">
        <v>1954</v>
      </c>
      <c r="C1659" t="s">
        <v>36</v>
      </c>
      <c r="D1659" t="s">
        <v>37</v>
      </c>
      <c r="E1659">
        <v>62670</v>
      </c>
      <c r="F1659">
        <v>0</v>
      </c>
      <c r="G1659">
        <v>1</v>
      </c>
      <c r="H1659" t="s">
        <v>348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 s="1">
        <v>1378</v>
      </c>
      <c r="B1660">
        <v>1972</v>
      </c>
      <c r="C1660" t="s">
        <v>53</v>
      </c>
      <c r="D1660" t="s">
        <v>33</v>
      </c>
      <c r="E1660">
        <v>50334</v>
      </c>
      <c r="F1660">
        <v>0</v>
      </c>
      <c r="G1660">
        <v>1</v>
      </c>
      <c r="H1660" t="s">
        <v>655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 s="1">
        <v>2781</v>
      </c>
      <c r="B1661">
        <v>1981</v>
      </c>
      <c r="C1661" t="s">
        <v>29</v>
      </c>
      <c r="D1661" t="s">
        <v>30</v>
      </c>
      <c r="E1661">
        <v>72066</v>
      </c>
      <c r="F1661">
        <v>0</v>
      </c>
      <c r="G1661">
        <v>0</v>
      </c>
      <c r="H1661" t="s">
        <v>656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 s="1">
        <v>1165</v>
      </c>
      <c r="B1662">
        <v>1958</v>
      </c>
      <c r="C1662" t="s">
        <v>36</v>
      </c>
      <c r="D1662" t="s">
        <v>30</v>
      </c>
      <c r="E1662">
        <v>50729</v>
      </c>
      <c r="F1662">
        <v>1</v>
      </c>
      <c r="G1662">
        <v>1</v>
      </c>
      <c r="H1662" t="s">
        <v>358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 s="1">
        <v>1404</v>
      </c>
      <c r="B1663">
        <v>1968</v>
      </c>
      <c r="C1663" t="s">
        <v>29</v>
      </c>
      <c r="D1663" t="s">
        <v>33</v>
      </c>
      <c r="E1663">
        <v>34916</v>
      </c>
      <c r="F1663">
        <v>2</v>
      </c>
      <c r="G1663">
        <v>0</v>
      </c>
      <c r="H1663" t="s">
        <v>226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 s="1">
        <v>6457</v>
      </c>
      <c r="B1664">
        <v>1976</v>
      </c>
      <c r="C1664" t="s">
        <v>29</v>
      </c>
      <c r="D1664" t="s">
        <v>41</v>
      </c>
      <c r="E1664">
        <v>64892</v>
      </c>
      <c r="F1664">
        <v>0</v>
      </c>
      <c r="G1664">
        <v>1</v>
      </c>
      <c r="H1664" t="s">
        <v>504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 s="1">
        <v>2639</v>
      </c>
      <c r="B1665">
        <v>1966</v>
      </c>
      <c r="C1665" t="s">
        <v>29</v>
      </c>
      <c r="D1665" t="s">
        <v>30</v>
      </c>
      <c r="E1665">
        <v>43602</v>
      </c>
      <c r="F1665">
        <v>1</v>
      </c>
      <c r="G1665">
        <v>1</v>
      </c>
      <c r="H1665" t="s">
        <v>657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 s="1">
        <v>8299</v>
      </c>
      <c r="B1666">
        <v>1989</v>
      </c>
      <c r="C1666" t="s">
        <v>36</v>
      </c>
      <c r="D1666" t="s">
        <v>30</v>
      </c>
      <c r="E1666">
        <v>33996</v>
      </c>
      <c r="F1666">
        <v>0</v>
      </c>
      <c r="G1666">
        <v>0</v>
      </c>
      <c r="H1666" t="s">
        <v>294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 s="1">
        <v>6437</v>
      </c>
      <c r="B1667">
        <v>1985</v>
      </c>
      <c r="C1667" t="s">
        <v>53</v>
      </c>
      <c r="D1667" t="s">
        <v>30</v>
      </c>
      <c r="E1667">
        <v>41473</v>
      </c>
      <c r="F1667">
        <v>1</v>
      </c>
      <c r="G1667">
        <v>0</v>
      </c>
      <c r="H1667" t="s">
        <v>254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 s="1">
        <v>6912</v>
      </c>
      <c r="B1668">
        <v>1967</v>
      </c>
      <c r="C1668" t="s">
        <v>36</v>
      </c>
      <c r="D1668" t="s">
        <v>37</v>
      </c>
      <c r="E1668">
        <v>63246</v>
      </c>
      <c r="F1668">
        <v>0</v>
      </c>
      <c r="G1668">
        <v>2</v>
      </c>
      <c r="H1668" t="s">
        <v>171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 s="1">
        <v>7327</v>
      </c>
      <c r="B1669">
        <v>1959</v>
      </c>
      <c r="C1669" t="s">
        <v>36</v>
      </c>
      <c r="D1669" t="s">
        <v>37</v>
      </c>
      <c r="E1669">
        <v>36732</v>
      </c>
      <c r="F1669">
        <v>1</v>
      </c>
      <c r="G1669">
        <v>1</v>
      </c>
      <c r="H1669" t="s">
        <v>196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 s="1">
        <v>5299</v>
      </c>
      <c r="B1670">
        <v>1970</v>
      </c>
      <c r="C1670" t="s">
        <v>36</v>
      </c>
      <c r="D1670" t="s">
        <v>37</v>
      </c>
      <c r="E1670">
        <v>69084</v>
      </c>
      <c r="F1670">
        <v>1</v>
      </c>
      <c r="G1670">
        <v>0</v>
      </c>
      <c r="H1670" t="s">
        <v>444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 s="1">
        <v>4127</v>
      </c>
      <c r="B1671">
        <v>1967</v>
      </c>
      <c r="C1671" t="s">
        <v>36</v>
      </c>
      <c r="D1671" t="s">
        <v>37</v>
      </c>
      <c r="E1671">
        <v>77766</v>
      </c>
      <c r="F1671">
        <v>0</v>
      </c>
      <c r="G1671">
        <v>1</v>
      </c>
      <c r="H1671" t="s">
        <v>341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 s="1">
        <v>8143</v>
      </c>
      <c r="B1672">
        <v>1985</v>
      </c>
      <c r="C1672" t="s">
        <v>36</v>
      </c>
      <c r="D1672" t="s">
        <v>30</v>
      </c>
      <c r="E1672">
        <v>37929</v>
      </c>
      <c r="F1672">
        <v>0</v>
      </c>
      <c r="G1672">
        <v>0</v>
      </c>
      <c r="H1672" t="s">
        <v>563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 s="1">
        <v>1964</v>
      </c>
      <c r="B1673">
        <v>1951</v>
      </c>
      <c r="C1673" t="s">
        <v>29</v>
      </c>
      <c r="D1673" t="s">
        <v>33</v>
      </c>
      <c r="E1673">
        <v>86610</v>
      </c>
      <c r="F1673">
        <v>0</v>
      </c>
      <c r="G1673">
        <v>0</v>
      </c>
      <c r="H1673" t="s">
        <v>603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 s="1">
        <v>3690</v>
      </c>
      <c r="B1674">
        <v>1986</v>
      </c>
      <c r="C1674" t="s">
        <v>39</v>
      </c>
      <c r="D1674" t="s">
        <v>37</v>
      </c>
      <c r="E1674">
        <v>80141</v>
      </c>
      <c r="F1674">
        <v>0</v>
      </c>
      <c r="G1674">
        <v>0</v>
      </c>
      <c r="H1674" t="s">
        <v>287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 s="1">
        <v>3433</v>
      </c>
      <c r="B1675">
        <v>1955</v>
      </c>
      <c r="C1675" t="s">
        <v>53</v>
      </c>
      <c r="D1675" t="s">
        <v>37</v>
      </c>
      <c r="E1675">
        <v>72635</v>
      </c>
      <c r="F1675">
        <v>0</v>
      </c>
      <c r="G1675">
        <v>0</v>
      </c>
      <c r="H1675" t="s">
        <v>279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 s="1">
        <v>3389</v>
      </c>
      <c r="B1676">
        <v>1970</v>
      </c>
      <c r="C1676" t="s">
        <v>29</v>
      </c>
      <c r="D1676" t="s">
        <v>37</v>
      </c>
      <c r="E1676">
        <v>69016</v>
      </c>
      <c r="F1676">
        <v>0</v>
      </c>
      <c r="G1676">
        <v>1</v>
      </c>
      <c r="H1676" t="s">
        <v>123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 s="1">
        <v>4712</v>
      </c>
      <c r="B1677">
        <v>1991</v>
      </c>
      <c r="C1677" t="s">
        <v>53</v>
      </c>
      <c r="D1677" t="s">
        <v>33</v>
      </c>
      <c r="E1677">
        <v>20193</v>
      </c>
      <c r="F1677">
        <v>0</v>
      </c>
      <c r="G1677">
        <v>0</v>
      </c>
      <c r="H1677" t="s">
        <v>405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 s="1">
        <v>1170</v>
      </c>
      <c r="B1678">
        <v>1975</v>
      </c>
      <c r="C1678" t="s">
        <v>29</v>
      </c>
      <c r="D1678" t="s">
        <v>37</v>
      </c>
      <c r="E1678">
        <v>27573</v>
      </c>
      <c r="F1678">
        <v>1</v>
      </c>
      <c r="G1678">
        <v>0</v>
      </c>
      <c r="H1678" t="s">
        <v>658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 s="1">
        <v>6347</v>
      </c>
      <c r="B1679">
        <v>1979</v>
      </c>
      <c r="C1679" t="s">
        <v>47</v>
      </c>
      <c r="D1679" t="s">
        <v>30</v>
      </c>
      <c r="E1679">
        <v>15862</v>
      </c>
      <c r="F1679">
        <v>1</v>
      </c>
      <c r="G1679">
        <v>0</v>
      </c>
      <c r="H1679" t="s">
        <v>649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 s="1">
        <v>4065</v>
      </c>
      <c r="B1680">
        <v>1976</v>
      </c>
      <c r="C1680" t="s">
        <v>36</v>
      </c>
      <c r="D1680" t="s">
        <v>37</v>
      </c>
      <c r="E1680">
        <v>49544</v>
      </c>
      <c r="F1680">
        <v>1</v>
      </c>
      <c r="G1680">
        <v>0</v>
      </c>
      <c r="H1680" t="s">
        <v>636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 s="1">
        <v>8230</v>
      </c>
      <c r="B1681">
        <v>1980</v>
      </c>
      <c r="C1681" t="s">
        <v>29</v>
      </c>
      <c r="D1681" t="s">
        <v>37</v>
      </c>
      <c r="E1681">
        <v>33228</v>
      </c>
      <c r="F1681">
        <v>1</v>
      </c>
      <c r="G1681">
        <v>0</v>
      </c>
      <c r="H1681" t="s">
        <v>533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 s="1">
        <v>1215</v>
      </c>
      <c r="B1682">
        <v>1978</v>
      </c>
      <c r="C1682" t="s">
        <v>29</v>
      </c>
      <c r="D1682" t="s">
        <v>33</v>
      </c>
      <c r="E1682">
        <v>70440</v>
      </c>
      <c r="F1682">
        <v>0</v>
      </c>
      <c r="G1682">
        <v>0</v>
      </c>
      <c r="H1682" t="s">
        <v>311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 s="1">
        <v>5939</v>
      </c>
      <c r="B1683">
        <v>1971</v>
      </c>
      <c r="C1683" t="s">
        <v>29</v>
      </c>
      <c r="D1683" t="s">
        <v>33</v>
      </c>
      <c r="E1683">
        <v>38232</v>
      </c>
      <c r="F1683">
        <v>1</v>
      </c>
      <c r="G1683">
        <v>1</v>
      </c>
      <c r="H1683" t="s">
        <v>659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 s="1">
        <v>2156</v>
      </c>
      <c r="B1684">
        <v>1955</v>
      </c>
      <c r="C1684" t="s">
        <v>36</v>
      </c>
      <c r="D1684" t="s">
        <v>37</v>
      </c>
      <c r="E1684">
        <v>22554</v>
      </c>
      <c r="F1684">
        <v>1</v>
      </c>
      <c r="G1684">
        <v>1</v>
      </c>
      <c r="H1684" t="s">
        <v>54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 s="1">
        <v>7788</v>
      </c>
      <c r="B1685">
        <v>1983</v>
      </c>
      <c r="C1685" t="s">
        <v>36</v>
      </c>
      <c r="D1685" t="s">
        <v>37</v>
      </c>
      <c r="E1685">
        <v>23536</v>
      </c>
      <c r="F1685">
        <v>1</v>
      </c>
      <c r="G1685">
        <v>0</v>
      </c>
      <c r="H1685" t="s">
        <v>660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 s="1">
        <v>10323</v>
      </c>
      <c r="B1686">
        <v>1952</v>
      </c>
      <c r="C1686" t="s">
        <v>29</v>
      </c>
      <c r="D1686" t="s">
        <v>37</v>
      </c>
      <c r="E1686">
        <v>49413</v>
      </c>
      <c r="F1686">
        <v>0</v>
      </c>
      <c r="G1686">
        <v>1</v>
      </c>
      <c r="H1686" t="s">
        <v>551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 s="1">
        <v>7947</v>
      </c>
      <c r="B1687">
        <v>1969</v>
      </c>
      <c r="C1687" t="s">
        <v>29</v>
      </c>
      <c r="D1687" t="s">
        <v>37</v>
      </c>
      <c r="E1687">
        <v>42231</v>
      </c>
      <c r="F1687">
        <v>1</v>
      </c>
      <c r="G1687">
        <v>1</v>
      </c>
      <c r="H1687" t="s">
        <v>661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 s="1">
        <v>1891</v>
      </c>
      <c r="B1688">
        <v>1980</v>
      </c>
      <c r="C1688" t="s">
        <v>39</v>
      </c>
      <c r="D1688" t="s">
        <v>41</v>
      </c>
      <c r="E1688">
        <v>78789</v>
      </c>
      <c r="F1688">
        <v>0</v>
      </c>
      <c r="G1688">
        <v>0</v>
      </c>
      <c r="H1688" t="s">
        <v>55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 s="1">
        <v>2570</v>
      </c>
      <c r="B1689">
        <v>1968</v>
      </c>
      <c r="C1689" t="s">
        <v>29</v>
      </c>
      <c r="D1689" t="s">
        <v>33</v>
      </c>
      <c r="E1689">
        <v>56534</v>
      </c>
      <c r="F1689">
        <v>0</v>
      </c>
      <c r="G1689">
        <v>1</v>
      </c>
      <c r="H1689" t="s">
        <v>127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 s="1">
        <v>9256</v>
      </c>
      <c r="B1690">
        <v>1971</v>
      </c>
      <c r="C1690" t="s">
        <v>29</v>
      </c>
      <c r="D1690" t="s">
        <v>30</v>
      </c>
      <c r="E1690">
        <v>58350</v>
      </c>
      <c r="F1690">
        <v>0</v>
      </c>
      <c r="G1690">
        <v>1</v>
      </c>
      <c r="H1690" t="s">
        <v>569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 s="1">
        <v>295</v>
      </c>
      <c r="B1691">
        <v>1989</v>
      </c>
      <c r="C1691" t="s">
        <v>29</v>
      </c>
      <c r="D1691" t="s">
        <v>30</v>
      </c>
      <c r="E1691">
        <v>81217</v>
      </c>
      <c r="F1691">
        <v>0</v>
      </c>
      <c r="G1691">
        <v>0</v>
      </c>
      <c r="H1691" t="s">
        <v>388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 s="1">
        <v>7397</v>
      </c>
      <c r="B1692">
        <v>1951</v>
      </c>
      <c r="C1692" t="s">
        <v>29</v>
      </c>
      <c r="D1692" t="s">
        <v>30</v>
      </c>
      <c r="E1692">
        <v>49090</v>
      </c>
      <c r="F1692">
        <v>0</v>
      </c>
      <c r="G1692">
        <v>1</v>
      </c>
      <c r="H1692" t="s">
        <v>388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 s="1">
        <v>6349</v>
      </c>
      <c r="B1693">
        <v>1987</v>
      </c>
      <c r="C1693" t="s">
        <v>39</v>
      </c>
      <c r="D1693" t="s">
        <v>41</v>
      </c>
      <c r="E1693">
        <v>61787</v>
      </c>
      <c r="F1693">
        <v>0</v>
      </c>
      <c r="G1693">
        <v>0</v>
      </c>
      <c r="H1693" t="s">
        <v>583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 s="1">
        <v>10790</v>
      </c>
      <c r="B1694">
        <v>1985</v>
      </c>
      <c r="C1694" t="s">
        <v>36</v>
      </c>
      <c r="D1694" t="s">
        <v>37</v>
      </c>
      <c r="E1694">
        <v>18169</v>
      </c>
      <c r="F1694">
        <v>1</v>
      </c>
      <c r="G1694">
        <v>0</v>
      </c>
      <c r="H1694" t="s">
        <v>142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 s="1">
        <v>10398</v>
      </c>
      <c r="B1695">
        <v>1981</v>
      </c>
      <c r="C1695" t="s">
        <v>53</v>
      </c>
      <c r="D1695" t="s">
        <v>30</v>
      </c>
      <c r="E1695">
        <v>24336</v>
      </c>
      <c r="F1695">
        <v>1</v>
      </c>
      <c r="G1695">
        <v>0</v>
      </c>
      <c r="H1695" t="s">
        <v>108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 s="1">
        <v>2431</v>
      </c>
      <c r="B1696">
        <v>1990</v>
      </c>
      <c r="C1696" t="s">
        <v>29</v>
      </c>
      <c r="D1696" t="s">
        <v>37</v>
      </c>
      <c r="E1696">
        <v>18222</v>
      </c>
      <c r="F1696">
        <v>0</v>
      </c>
      <c r="G1696">
        <v>0</v>
      </c>
      <c r="H1696" t="s">
        <v>662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 s="1">
        <v>550</v>
      </c>
      <c r="B1697">
        <v>1952</v>
      </c>
      <c r="C1697" t="s">
        <v>29</v>
      </c>
      <c r="D1697" t="s">
        <v>41</v>
      </c>
      <c r="E1697">
        <v>62335</v>
      </c>
      <c r="F1697">
        <v>0</v>
      </c>
      <c r="G1697">
        <v>1</v>
      </c>
      <c r="H1697" t="s">
        <v>586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 s="1">
        <v>1890</v>
      </c>
      <c r="B1698">
        <v>1971</v>
      </c>
      <c r="C1698" t="s">
        <v>53</v>
      </c>
      <c r="D1698" t="s">
        <v>33</v>
      </c>
      <c r="E1698">
        <v>42033</v>
      </c>
      <c r="F1698">
        <v>1</v>
      </c>
      <c r="G1698">
        <v>1</v>
      </c>
      <c r="H1698" t="s">
        <v>663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 s="1">
        <v>10742</v>
      </c>
      <c r="B1699">
        <v>1983</v>
      </c>
      <c r="C1699" t="s">
        <v>36</v>
      </c>
      <c r="D1699" t="s">
        <v>37</v>
      </c>
      <c r="E1699">
        <v>86580</v>
      </c>
      <c r="F1699">
        <v>0</v>
      </c>
      <c r="G1699">
        <v>0</v>
      </c>
      <c r="H1699" t="s">
        <v>664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 s="1">
        <v>10356</v>
      </c>
      <c r="B1700">
        <v>1957</v>
      </c>
      <c r="C1700" t="s">
        <v>36</v>
      </c>
      <c r="D1700" t="s">
        <v>41</v>
      </c>
      <c r="E1700">
        <v>41437</v>
      </c>
      <c r="F1700">
        <v>1</v>
      </c>
      <c r="G1700">
        <v>1</v>
      </c>
      <c r="H1700" t="s">
        <v>242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 s="1">
        <v>4676</v>
      </c>
      <c r="B1701">
        <v>1951</v>
      </c>
      <c r="C1701" t="s">
        <v>39</v>
      </c>
      <c r="D1701" t="s">
        <v>71</v>
      </c>
      <c r="E1701">
        <v>73705</v>
      </c>
      <c r="F1701">
        <v>0</v>
      </c>
      <c r="G1701">
        <v>2</v>
      </c>
      <c r="H1701" t="s">
        <v>276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 s="1">
        <v>8852</v>
      </c>
      <c r="B1702">
        <v>1976</v>
      </c>
      <c r="C1702" t="s">
        <v>29</v>
      </c>
      <c r="D1702" t="s">
        <v>37</v>
      </c>
      <c r="E1702">
        <v>61064</v>
      </c>
      <c r="F1702">
        <v>0</v>
      </c>
      <c r="G1702">
        <v>1</v>
      </c>
      <c r="H1702" t="s">
        <v>51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 s="1">
        <v>3565</v>
      </c>
      <c r="B1703">
        <v>1955</v>
      </c>
      <c r="C1703" t="s">
        <v>39</v>
      </c>
      <c r="D1703" t="s">
        <v>37</v>
      </c>
      <c r="E1703">
        <v>38452</v>
      </c>
      <c r="F1703">
        <v>1</v>
      </c>
      <c r="G1703">
        <v>1</v>
      </c>
      <c r="H1703" t="s">
        <v>128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 s="1">
        <v>5294</v>
      </c>
      <c r="B1704">
        <v>1989</v>
      </c>
      <c r="C1704" t="s">
        <v>29</v>
      </c>
      <c r="D1704" t="s">
        <v>30</v>
      </c>
      <c r="E1704">
        <v>18358</v>
      </c>
      <c r="F1704">
        <v>1</v>
      </c>
      <c r="G1704">
        <v>0</v>
      </c>
      <c r="H1704" t="s">
        <v>339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 s="1">
        <v>1958</v>
      </c>
      <c r="B1705">
        <v>1973</v>
      </c>
      <c r="C1705" t="s">
        <v>36</v>
      </c>
      <c r="D1705" t="s">
        <v>33</v>
      </c>
      <c r="E1705">
        <v>55012</v>
      </c>
      <c r="F1705">
        <v>0</v>
      </c>
      <c r="G1705">
        <v>1</v>
      </c>
      <c r="H1705" t="s">
        <v>517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 s="1">
        <v>7349</v>
      </c>
      <c r="B1706">
        <v>1973</v>
      </c>
      <c r="C1706" t="s">
        <v>47</v>
      </c>
      <c r="D1706" t="s">
        <v>33</v>
      </c>
      <c r="E1706">
        <v>9722</v>
      </c>
      <c r="F1706">
        <v>1</v>
      </c>
      <c r="G1706">
        <v>0</v>
      </c>
      <c r="H1706" t="s">
        <v>665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 s="1">
        <v>8799</v>
      </c>
      <c r="B1707">
        <v>1984</v>
      </c>
      <c r="C1707" t="s">
        <v>36</v>
      </c>
      <c r="D1707" t="s">
        <v>37</v>
      </c>
      <c r="E1707">
        <v>38175</v>
      </c>
      <c r="F1707">
        <v>1</v>
      </c>
      <c r="G1707">
        <v>0</v>
      </c>
      <c r="H1707" t="s">
        <v>654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 s="1">
        <v>1351</v>
      </c>
      <c r="B1708">
        <v>1956</v>
      </c>
      <c r="C1708" t="s">
        <v>39</v>
      </c>
      <c r="D1708" t="s">
        <v>33</v>
      </c>
      <c r="E1708">
        <v>58656</v>
      </c>
      <c r="F1708">
        <v>0</v>
      </c>
      <c r="G1708">
        <v>1</v>
      </c>
      <c r="H1708" t="s">
        <v>601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 s="1">
        <v>1045</v>
      </c>
      <c r="B1709">
        <v>1965</v>
      </c>
      <c r="C1709" t="s">
        <v>29</v>
      </c>
      <c r="D1709" t="s">
        <v>33</v>
      </c>
      <c r="E1709">
        <v>52117</v>
      </c>
      <c r="F1709">
        <v>0</v>
      </c>
      <c r="G1709">
        <v>1</v>
      </c>
      <c r="H1709" t="s">
        <v>638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 s="1">
        <v>7732</v>
      </c>
      <c r="B1710">
        <v>1978</v>
      </c>
      <c r="C1710" t="s">
        <v>29</v>
      </c>
      <c r="D1710" t="s">
        <v>37</v>
      </c>
      <c r="E1710">
        <v>64813</v>
      </c>
      <c r="F1710">
        <v>1</v>
      </c>
      <c r="G1710">
        <v>0</v>
      </c>
      <c r="H1710" t="s">
        <v>460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 s="1">
        <v>8070</v>
      </c>
      <c r="B1711">
        <v>1973</v>
      </c>
      <c r="C1711" t="s">
        <v>36</v>
      </c>
      <c r="D1711" t="s">
        <v>37</v>
      </c>
      <c r="E1711">
        <v>54222</v>
      </c>
      <c r="F1711">
        <v>0</v>
      </c>
      <c r="G1711">
        <v>1</v>
      </c>
      <c r="H1711" t="s">
        <v>176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 s="1">
        <v>477</v>
      </c>
      <c r="B1712">
        <v>1986</v>
      </c>
      <c r="C1712" t="s">
        <v>29</v>
      </c>
      <c r="D1712" t="s">
        <v>37</v>
      </c>
      <c r="E1712">
        <v>83512</v>
      </c>
      <c r="F1712">
        <v>0</v>
      </c>
      <c r="G1712">
        <v>0</v>
      </c>
      <c r="H1712" t="s">
        <v>248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 s="1">
        <v>7832</v>
      </c>
      <c r="B1713">
        <v>1959</v>
      </c>
      <c r="C1713" t="s">
        <v>39</v>
      </c>
      <c r="D1713" t="s">
        <v>37</v>
      </c>
      <c r="E1713">
        <v>77520</v>
      </c>
      <c r="F1713">
        <v>0</v>
      </c>
      <c r="G1713">
        <v>1</v>
      </c>
      <c r="H1713" t="s">
        <v>158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 s="1">
        <v>2202</v>
      </c>
      <c r="B1714">
        <v>1978</v>
      </c>
      <c r="C1714" t="s">
        <v>29</v>
      </c>
      <c r="D1714" t="s">
        <v>33</v>
      </c>
      <c r="E1714">
        <v>41154</v>
      </c>
      <c r="F1714">
        <v>0</v>
      </c>
      <c r="G1714">
        <v>1</v>
      </c>
      <c r="H1714" t="s">
        <v>666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 s="1">
        <v>7396</v>
      </c>
      <c r="B1715">
        <v>1966</v>
      </c>
      <c r="C1715" t="s">
        <v>29</v>
      </c>
      <c r="D1715" t="s">
        <v>37</v>
      </c>
      <c r="E1715">
        <v>80398</v>
      </c>
      <c r="F1715">
        <v>0</v>
      </c>
      <c r="G1715">
        <v>0</v>
      </c>
      <c r="H1715" t="s">
        <v>137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 s="1">
        <v>4055</v>
      </c>
      <c r="B1716">
        <v>1992</v>
      </c>
      <c r="C1716" t="s">
        <v>47</v>
      </c>
      <c r="D1716" t="s">
        <v>30</v>
      </c>
      <c r="E1716">
        <v>18746</v>
      </c>
      <c r="F1716">
        <v>1</v>
      </c>
      <c r="G1716">
        <v>0</v>
      </c>
      <c r="H1716" t="s">
        <v>504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 s="1">
        <v>10340</v>
      </c>
      <c r="B1717">
        <v>1984</v>
      </c>
      <c r="C1717" t="s">
        <v>29</v>
      </c>
      <c r="D1717" t="s">
        <v>33</v>
      </c>
      <c r="E1717">
        <v>35196</v>
      </c>
      <c r="F1717">
        <v>1</v>
      </c>
      <c r="G1717">
        <v>0</v>
      </c>
      <c r="H1717" t="s">
        <v>42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 s="1">
        <v>10091</v>
      </c>
      <c r="B1718">
        <v>1956</v>
      </c>
      <c r="C1718" t="s">
        <v>29</v>
      </c>
      <c r="D1718" t="s">
        <v>30</v>
      </c>
      <c r="E1718">
        <v>60230</v>
      </c>
      <c r="F1718">
        <v>0</v>
      </c>
      <c r="G1718">
        <v>1</v>
      </c>
      <c r="H1718" t="s">
        <v>238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 s="1">
        <v>7629</v>
      </c>
      <c r="B1719">
        <v>1977</v>
      </c>
      <c r="C1719" t="s">
        <v>29</v>
      </c>
      <c r="D1719" t="s">
        <v>37</v>
      </c>
      <c r="E1719">
        <v>22108</v>
      </c>
      <c r="F1719">
        <v>1</v>
      </c>
      <c r="G1719">
        <v>1</v>
      </c>
      <c r="H1719" t="s">
        <v>131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 s="1">
        <v>10640</v>
      </c>
      <c r="B1720">
        <v>1974</v>
      </c>
      <c r="C1720" t="s">
        <v>29</v>
      </c>
      <c r="D1720" t="s">
        <v>33</v>
      </c>
      <c r="E1720">
        <v>44392</v>
      </c>
      <c r="F1720">
        <v>1</v>
      </c>
      <c r="G1720">
        <v>1</v>
      </c>
      <c r="H1720" t="s">
        <v>603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 s="1">
        <v>3498</v>
      </c>
      <c r="B1721">
        <v>1976</v>
      </c>
      <c r="C1721" t="s">
        <v>36</v>
      </c>
      <c r="D1721" t="s">
        <v>37</v>
      </c>
      <c r="E1721">
        <v>55424</v>
      </c>
      <c r="F1721">
        <v>0</v>
      </c>
      <c r="G1721">
        <v>1</v>
      </c>
      <c r="H1721" t="s">
        <v>639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 s="1">
        <v>6742</v>
      </c>
      <c r="B1722">
        <v>1979</v>
      </c>
      <c r="C1722" t="s">
        <v>29</v>
      </c>
      <c r="D1722" t="s">
        <v>37</v>
      </c>
      <c r="E1722">
        <v>17688</v>
      </c>
      <c r="F1722">
        <v>1</v>
      </c>
      <c r="G1722">
        <v>0</v>
      </c>
      <c r="H1722" t="s">
        <v>270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 s="1">
        <v>1172</v>
      </c>
      <c r="B1723">
        <v>1983</v>
      </c>
      <c r="C1723" t="s">
        <v>36</v>
      </c>
      <c r="D1723" t="s">
        <v>37</v>
      </c>
      <c r="E1723">
        <v>92491</v>
      </c>
      <c r="F1723">
        <v>0</v>
      </c>
      <c r="G1723">
        <v>0</v>
      </c>
      <c r="H1723" t="s">
        <v>175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 s="1">
        <v>569</v>
      </c>
      <c r="B1724">
        <v>1991</v>
      </c>
      <c r="C1724" t="s">
        <v>29</v>
      </c>
      <c r="D1724" t="s">
        <v>30</v>
      </c>
      <c r="E1724">
        <v>90273</v>
      </c>
      <c r="F1724">
        <v>0</v>
      </c>
      <c r="G1724">
        <v>0</v>
      </c>
      <c r="H1724" t="s">
        <v>508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 s="1">
        <v>4686</v>
      </c>
      <c r="B1725">
        <v>1962</v>
      </c>
      <c r="C1725" t="s">
        <v>36</v>
      </c>
      <c r="D1725" t="s">
        <v>71</v>
      </c>
      <c r="E1725">
        <v>82571</v>
      </c>
      <c r="F1725">
        <v>0</v>
      </c>
      <c r="G1725">
        <v>0</v>
      </c>
      <c r="H1725" t="s">
        <v>667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 s="1">
        <v>1381</v>
      </c>
      <c r="B1726">
        <v>1982</v>
      </c>
      <c r="C1726" t="s">
        <v>36</v>
      </c>
      <c r="D1726" t="s">
        <v>30</v>
      </c>
      <c r="E1726">
        <v>38513</v>
      </c>
      <c r="F1726">
        <v>1</v>
      </c>
      <c r="G1726">
        <v>0</v>
      </c>
      <c r="H1726" t="s">
        <v>365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 s="1">
        <v>2634</v>
      </c>
      <c r="B1727">
        <v>1979</v>
      </c>
      <c r="C1727" t="s">
        <v>39</v>
      </c>
      <c r="D1727" t="s">
        <v>30</v>
      </c>
      <c r="E1727">
        <v>16653</v>
      </c>
      <c r="F1727">
        <v>1</v>
      </c>
      <c r="G1727">
        <v>0</v>
      </c>
      <c r="H1727" t="s">
        <v>423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 s="1">
        <v>10905</v>
      </c>
      <c r="B1728">
        <v>1955</v>
      </c>
      <c r="C1728" t="s">
        <v>29</v>
      </c>
      <c r="D1728" t="s">
        <v>33</v>
      </c>
      <c r="E1728">
        <v>42586</v>
      </c>
      <c r="F1728">
        <v>1</v>
      </c>
      <c r="G1728">
        <v>1</v>
      </c>
      <c r="H1728" t="s">
        <v>67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 s="1">
        <v>1744</v>
      </c>
      <c r="B1729">
        <v>1965</v>
      </c>
      <c r="C1729" t="s">
        <v>47</v>
      </c>
      <c r="D1729" t="s">
        <v>30</v>
      </c>
      <c r="E1729">
        <v>23529</v>
      </c>
      <c r="F1729">
        <v>0</v>
      </c>
      <c r="G1729">
        <v>1</v>
      </c>
      <c r="H1729" t="s">
        <v>668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 s="1">
        <v>1000</v>
      </c>
      <c r="B1730">
        <v>1961</v>
      </c>
      <c r="C1730" t="s">
        <v>39</v>
      </c>
      <c r="D1730" t="s">
        <v>33</v>
      </c>
      <c r="E1730">
        <v>74881</v>
      </c>
      <c r="F1730">
        <v>1</v>
      </c>
      <c r="G1730">
        <v>1</v>
      </c>
      <c r="H1730" t="s">
        <v>645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 s="1">
        <v>3828</v>
      </c>
      <c r="B1731">
        <v>1951</v>
      </c>
      <c r="C1731" t="s">
        <v>29</v>
      </c>
      <c r="D1731" t="s">
        <v>37</v>
      </c>
      <c r="E1731">
        <v>71107</v>
      </c>
      <c r="F1731">
        <v>0</v>
      </c>
      <c r="G1731">
        <v>1</v>
      </c>
      <c r="H1731" t="s">
        <v>630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 s="1">
        <v>8605</v>
      </c>
      <c r="B1732">
        <v>1964</v>
      </c>
      <c r="C1732" t="s">
        <v>36</v>
      </c>
      <c r="D1732" t="s">
        <v>33</v>
      </c>
      <c r="E1732">
        <v>46910</v>
      </c>
      <c r="F1732">
        <v>1</v>
      </c>
      <c r="G1732">
        <v>1</v>
      </c>
      <c r="H1732" t="s">
        <v>121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 s="1">
        <v>10304</v>
      </c>
      <c r="B1733">
        <v>1959</v>
      </c>
      <c r="C1733" t="s">
        <v>29</v>
      </c>
      <c r="D1733" t="s">
        <v>37</v>
      </c>
      <c r="E1733">
        <v>18690</v>
      </c>
      <c r="F1733">
        <v>0</v>
      </c>
      <c r="G1733">
        <v>0</v>
      </c>
      <c r="H1733" t="s">
        <v>314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 s="1">
        <v>4351</v>
      </c>
      <c r="B1734">
        <v>1955</v>
      </c>
      <c r="C1734" t="s">
        <v>29</v>
      </c>
      <c r="D1734" t="s">
        <v>41</v>
      </c>
      <c r="E1734">
        <v>37244</v>
      </c>
      <c r="F1734">
        <v>1</v>
      </c>
      <c r="G1734">
        <v>1</v>
      </c>
      <c r="H1734" t="s">
        <v>277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 s="1">
        <v>10129</v>
      </c>
      <c r="B1735">
        <v>1966</v>
      </c>
      <c r="C1735" t="s">
        <v>29</v>
      </c>
      <c r="D1735" t="s">
        <v>33</v>
      </c>
      <c r="E1735">
        <v>82427</v>
      </c>
      <c r="F1735">
        <v>0</v>
      </c>
      <c r="G1735">
        <v>0</v>
      </c>
      <c r="H1735" t="s">
        <v>471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 s="1">
        <v>2499</v>
      </c>
      <c r="B1736">
        <v>1958</v>
      </c>
      <c r="C1736" t="s">
        <v>53</v>
      </c>
      <c r="D1736" t="s">
        <v>30</v>
      </c>
      <c r="E1736">
        <v>75342</v>
      </c>
      <c r="F1736">
        <v>0</v>
      </c>
      <c r="G1736">
        <v>1</v>
      </c>
      <c r="H1736" t="s">
        <v>436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 s="1">
        <v>10092</v>
      </c>
      <c r="B1737">
        <v>1954</v>
      </c>
      <c r="C1737" t="s">
        <v>29</v>
      </c>
      <c r="D1737" t="s">
        <v>41</v>
      </c>
      <c r="E1737">
        <v>70044</v>
      </c>
      <c r="F1737">
        <v>0</v>
      </c>
      <c r="G1737">
        <v>1</v>
      </c>
      <c r="H1737" t="s">
        <v>94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 s="1">
        <v>7500</v>
      </c>
      <c r="B1738">
        <v>1967</v>
      </c>
      <c r="C1738" t="s">
        <v>29</v>
      </c>
      <c r="D1738" t="s">
        <v>30</v>
      </c>
      <c r="E1738">
        <v>79146</v>
      </c>
      <c r="F1738">
        <v>1</v>
      </c>
      <c r="G1738">
        <v>1</v>
      </c>
      <c r="H1738" t="s">
        <v>164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 s="1">
        <v>5796</v>
      </c>
      <c r="B1739">
        <v>1963</v>
      </c>
      <c r="C1739" t="s">
        <v>29</v>
      </c>
      <c r="D1739" t="s">
        <v>37</v>
      </c>
      <c r="E1739">
        <v>77437</v>
      </c>
      <c r="F1739">
        <v>0</v>
      </c>
      <c r="G1739">
        <v>0</v>
      </c>
      <c r="H1739" t="s">
        <v>669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 s="1">
        <v>10556</v>
      </c>
      <c r="B1740">
        <v>1959</v>
      </c>
      <c r="C1740" t="s">
        <v>29</v>
      </c>
      <c r="D1740" t="s">
        <v>37</v>
      </c>
      <c r="E1740">
        <v>54984</v>
      </c>
      <c r="F1740">
        <v>0</v>
      </c>
      <c r="G1740">
        <v>1</v>
      </c>
      <c r="H1740" t="s">
        <v>122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 s="1">
        <v>1064</v>
      </c>
      <c r="B1741">
        <v>1971</v>
      </c>
      <c r="C1741" t="s">
        <v>36</v>
      </c>
      <c r="D1741" t="s">
        <v>37</v>
      </c>
      <c r="E1741">
        <v>42403</v>
      </c>
      <c r="F1741">
        <v>1</v>
      </c>
      <c r="G1741">
        <v>0</v>
      </c>
      <c r="H1741" t="s">
        <v>531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 s="1">
        <v>48</v>
      </c>
      <c r="B1742">
        <v>1964</v>
      </c>
      <c r="C1742" t="s">
        <v>29</v>
      </c>
      <c r="D1742" t="s">
        <v>33</v>
      </c>
      <c r="E1742">
        <v>55761</v>
      </c>
      <c r="F1742">
        <v>0</v>
      </c>
      <c r="G1742">
        <v>1</v>
      </c>
      <c r="H1742" t="s">
        <v>164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 s="1">
        <v>7610</v>
      </c>
      <c r="B1743">
        <v>1983</v>
      </c>
      <c r="C1743" t="s">
        <v>29</v>
      </c>
      <c r="D1743" t="s">
        <v>33</v>
      </c>
      <c r="E1743">
        <v>37292</v>
      </c>
      <c r="F1743">
        <v>1</v>
      </c>
      <c r="G1743">
        <v>0</v>
      </c>
      <c r="H1743" t="s">
        <v>328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 s="1">
        <v>263</v>
      </c>
      <c r="B1744">
        <v>1945</v>
      </c>
      <c r="C1744" t="s">
        <v>36</v>
      </c>
      <c r="D1744" t="s">
        <v>30</v>
      </c>
      <c r="E1744">
        <v>45576</v>
      </c>
      <c r="F1744">
        <v>0</v>
      </c>
      <c r="G1744">
        <v>0</v>
      </c>
      <c r="H1744" t="s">
        <v>117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 s="1">
        <v>10814</v>
      </c>
      <c r="B1745">
        <v>1947</v>
      </c>
      <c r="C1745" t="s">
        <v>29</v>
      </c>
      <c r="D1745" t="s">
        <v>33</v>
      </c>
      <c r="E1745">
        <v>70321</v>
      </c>
      <c r="F1745">
        <v>0</v>
      </c>
      <c r="G1745">
        <v>0</v>
      </c>
      <c r="H1745" t="s">
        <v>577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 s="1">
        <v>9710</v>
      </c>
      <c r="B1746">
        <v>1969</v>
      </c>
      <c r="C1746" t="s">
        <v>36</v>
      </c>
      <c r="D1746" t="s">
        <v>41</v>
      </c>
      <c r="E1746">
        <v>58086</v>
      </c>
      <c r="F1746">
        <v>0</v>
      </c>
      <c r="G1746">
        <v>1</v>
      </c>
      <c r="H1746" t="s">
        <v>440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 s="1">
        <v>9292</v>
      </c>
      <c r="B1747">
        <v>1952</v>
      </c>
      <c r="C1747" t="s">
        <v>29</v>
      </c>
      <c r="D1747" t="s">
        <v>37</v>
      </c>
      <c r="E1747">
        <v>81795</v>
      </c>
      <c r="F1747">
        <v>0</v>
      </c>
      <c r="G1747">
        <v>0</v>
      </c>
      <c r="H1747" t="s">
        <v>426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 s="1">
        <v>10250</v>
      </c>
      <c r="B1748">
        <v>1947</v>
      </c>
      <c r="C1748" t="s">
        <v>47</v>
      </c>
      <c r="D1748" t="s">
        <v>33</v>
      </c>
      <c r="E1748">
        <v>28389</v>
      </c>
      <c r="F1748">
        <v>0</v>
      </c>
      <c r="G1748">
        <v>0</v>
      </c>
      <c r="H1748" t="s">
        <v>642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 s="1">
        <v>7881</v>
      </c>
      <c r="B1749">
        <v>1946</v>
      </c>
      <c r="C1749" t="s">
        <v>39</v>
      </c>
      <c r="D1749" t="s">
        <v>37</v>
      </c>
      <c r="E1749">
        <v>66835</v>
      </c>
      <c r="F1749">
        <v>0</v>
      </c>
      <c r="G1749">
        <v>0</v>
      </c>
      <c r="H1749" t="s">
        <v>187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 s="1">
        <v>5847</v>
      </c>
      <c r="B1750">
        <v>1969</v>
      </c>
      <c r="C1750" t="s">
        <v>29</v>
      </c>
      <c r="D1750" t="s">
        <v>41</v>
      </c>
      <c r="E1750">
        <v>69901</v>
      </c>
      <c r="F1750">
        <v>0</v>
      </c>
      <c r="G1750">
        <v>1</v>
      </c>
      <c r="H1750" t="s">
        <v>468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 s="1">
        <v>737</v>
      </c>
      <c r="B1751">
        <v>1949</v>
      </c>
      <c r="C1751" t="s">
        <v>36</v>
      </c>
      <c r="D1751" t="s">
        <v>37</v>
      </c>
      <c r="E1751">
        <v>80360</v>
      </c>
      <c r="F1751">
        <v>0</v>
      </c>
      <c r="G1751">
        <v>0</v>
      </c>
      <c r="H1751" t="s">
        <v>300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 s="1">
        <v>3571</v>
      </c>
      <c r="B1752">
        <v>1961</v>
      </c>
      <c r="C1752" t="s">
        <v>36</v>
      </c>
      <c r="D1752" t="s">
        <v>33</v>
      </c>
      <c r="E1752">
        <v>63342</v>
      </c>
      <c r="F1752">
        <v>0</v>
      </c>
      <c r="G1752">
        <v>1</v>
      </c>
      <c r="H1752" t="s">
        <v>244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 s="1">
        <v>7807</v>
      </c>
      <c r="B1753">
        <v>1974</v>
      </c>
      <c r="C1753" t="s">
        <v>29</v>
      </c>
      <c r="D1753" t="s">
        <v>37</v>
      </c>
      <c r="E1753">
        <v>44989</v>
      </c>
      <c r="F1753">
        <v>0</v>
      </c>
      <c r="G1753">
        <v>1</v>
      </c>
      <c r="H1753" t="s">
        <v>183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 s="1">
        <v>3878</v>
      </c>
      <c r="B1754">
        <v>1980</v>
      </c>
      <c r="C1754" t="s">
        <v>53</v>
      </c>
      <c r="D1754" t="s">
        <v>30</v>
      </c>
      <c r="E1754">
        <v>31859</v>
      </c>
      <c r="F1754">
        <v>1</v>
      </c>
      <c r="G1754">
        <v>0</v>
      </c>
      <c r="H1754" t="s">
        <v>590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 s="1">
        <v>5092</v>
      </c>
      <c r="B1755">
        <v>1949</v>
      </c>
      <c r="C1755" t="s">
        <v>36</v>
      </c>
      <c r="D1755" t="s">
        <v>71</v>
      </c>
      <c r="E1755">
        <v>51569</v>
      </c>
      <c r="F1755">
        <v>0</v>
      </c>
      <c r="G1755">
        <v>1</v>
      </c>
      <c r="H1755" t="s">
        <v>636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 s="1">
        <v>2154</v>
      </c>
      <c r="B1756">
        <v>1971</v>
      </c>
      <c r="C1756" t="s">
        <v>29</v>
      </c>
      <c r="D1756" t="s">
        <v>71</v>
      </c>
      <c r="E1756">
        <v>30372</v>
      </c>
      <c r="F1756">
        <v>1</v>
      </c>
      <c r="G1756">
        <v>1</v>
      </c>
      <c r="H1756" t="s">
        <v>306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 s="1">
        <v>5394</v>
      </c>
      <c r="B1757">
        <v>1979</v>
      </c>
      <c r="C1757" t="s">
        <v>47</v>
      </c>
      <c r="D1757" t="s">
        <v>30</v>
      </c>
      <c r="E1757">
        <v>16014</v>
      </c>
      <c r="F1757">
        <v>1</v>
      </c>
      <c r="G1757">
        <v>1</v>
      </c>
      <c r="H1757" t="s">
        <v>104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 s="1">
        <v>3798</v>
      </c>
      <c r="B1758">
        <v>1968</v>
      </c>
      <c r="C1758" t="s">
        <v>29</v>
      </c>
      <c r="D1758" t="s">
        <v>37</v>
      </c>
      <c r="E1758">
        <v>41120</v>
      </c>
      <c r="F1758">
        <v>1</v>
      </c>
      <c r="G1758">
        <v>1</v>
      </c>
      <c r="H1758" t="s">
        <v>412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 s="1">
        <v>3524</v>
      </c>
      <c r="B1759">
        <v>1971</v>
      </c>
      <c r="C1759" t="s">
        <v>39</v>
      </c>
      <c r="D1759" t="s">
        <v>30</v>
      </c>
      <c r="E1759">
        <v>39763</v>
      </c>
      <c r="F1759">
        <v>1</v>
      </c>
      <c r="G1759">
        <v>0</v>
      </c>
      <c r="H1759" t="s">
        <v>670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 s="1">
        <v>5247</v>
      </c>
      <c r="B1760">
        <v>1955</v>
      </c>
      <c r="C1760" t="s">
        <v>36</v>
      </c>
      <c r="D1760" t="s">
        <v>37</v>
      </c>
      <c r="E1760">
        <v>38725</v>
      </c>
      <c r="F1760">
        <v>1</v>
      </c>
      <c r="G1760">
        <v>1</v>
      </c>
      <c r="H1760" t="s">
        <v>149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 s="1">
        <v>5883</v>
      </c>
      <c r="B1761">
        <v>1972</v>
      </c>
      <c r="C1761" t="s">
        <v>29</v>
      </c>
      <c r="D1761" t="s">
        <v>37</v>
      </c>
      <c r="E1761">
        <v>77981</v>
      </c>
      <c r="F1761">
        <v>1</v>
      </c>
      <c r="G1761">
        <v>0</v>
      </c>
      <c r="H1761" t="s">
        <v>498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 s="1">
        <v>2118</v>
      </c>
      <c r="B1762">
        <v>1964</v>
      </c>
      <c r="C1762" t="s">
        <v>53</v>
      </c>
      <c r="D1762" t="s">
        <v>37</v>
      </c>
      <c r="E1762">
        <v>62905</v>
      </c>
      <c r="F1762">
        <v>0</v>
      </c>
      <c r="G1762">
        <v>1</v>
      </c>
      <c r="H1762" t="s">
        <v>140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 s="1">
        <v>8812</v>
      </c>
      <c r="B1763">
        <v>1979</v>
      </c>
      <c r="C1763" t="s">
        <v>53</v>
      </c>
      <c r="D1763" t="s">
        <v>41</v>
      </c>
      <c r="E1763">
        <v>13533</v>
      </c>
      <c r="F1763">
        <v>1</v>
      </c>
      <c r="G1763">
        <v>0</v>
      </c>
      <c r="H1763" t="s">
        <v>151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 s="1">
        <v>6616</v>
      </c>
      <c r="B1764">
        <v>1975</v>
      </c>
      <c r="C1764" t="s">
        <v>29</v>
      </c>
      <c r="D1764" t="s">
        <v>33</v>
      </c>
      <c r="E1764">
        <v>59481</v>
      </c>
      <c r="F1764">
        <v>0</v>
      </c>
      <c r="G1764">
        <v>1</v>
      </c>
      <c r="H1764" t="s">
        <v>523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 s="1">
        <v>2797</v>
      </c>
      <c r="B1765">
        <v>1977</v>
      </c>
      <c r="C1765" t="s">
        <v>29</v>
      </c>
      <c r="D1765" t="s">
        <v>37</v>
      </c>
      <c r="E1765">
        <v>72117</v>
      </c>
      <c r="F1765">
        <v>0</v>
      </c>
      <c r="G1765">
        <v>1</v>
      </c>
      <c r="H1765" t="s">
        <v>171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 s="1">
        <v>4328</v>
      </c>
      <c r="B1766">
        <v>1986</v>
      </c>
      <c r="C1766" t="s">
        <v>53</v>
      </c>
      <c r="D1766" t="s">
        <v>37</v>
      </c>
      <c r="E1766">
        <v>21955</v>
      </c>
      <c r="F1766">
        <v>1</v>
      </c>
      <c r="G1766">
        <v>0</v>
      </c>
      <c r="H1766" t="s">
        <v>351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 s="1">
        <v>9167</v>
      </c>
      <c r="B1767">
        <v>1956</v>
      </c>
      <c r="C1767" t="s">
        <v>29</v>
      </c>
      <c r="D1767" t="s">
        <v>37</v>
      </c>
      <c r="E1767">
        <v>67131</v>
      </c>
      <c r="F1767">
        <v>0</v>
      </c>
      <c r="G1767">
        <v>1</v>
      </c>
      <c r="H1767" t="s">
        <v>221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 s="1">
        <v>10560</v>
      </c>
      <c r="B1768">
        <v>1980</v>
      </c>
      <c r="C1768" t="s">
        <v>36</v>
      </c>
      <c r="D1768" t="s">
        <v>30</v>
      </c>
      <c r="E1768">
        <v>36802</v>
      </c>
      <c r="F1768">
        <v>1</v>
      </c>
      <c r="G1768">
        <v>0</v>
      </c>
      <c r="H1768" t="s">
        <v>305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 s="1">
        <v>2631</v>
      </c>
      <c r="B1769">
        <v>1982</v>
      </c>
      <c r="C1769" t="s">
        <v>29</v>
      </c>
      <c r="D1769" t="s">
        <v>33</v>
      </c>
      <c r="E1769">
        <v>71853</v>
      </c>
      <c r="F1769">
        <v>0</v>
      </c>
      <c r="G1769">
        <v>0</v>
      </c>
      <c r="H1769" t="s">
        <v>43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 s="1">
        <v>8312</v>
      </c>
      <c r="B1770">
        <v>1961</v>
      </c>
      <c r="C1770" t="s">
        <v>47</v>
      </c>
      <c r="D1770" t="s">
        <v>37</v>
      </c>
      <c r="E1770">
        <v>28249</v>
      </c>
      <c r="F1770">
        <v>0</v>
      </c>
      <c r="G1770">
        <v>0</v>
      </c>
      <c r="H1770" t="s">
        <v>189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 s="1">
        <v>5534</v>
      </c>
      <c r="B1771">
        <v>1975</v>
      </c>
      <c r="C1771" t="s">
        <v>39</v>
      </c>
      <c r="D1771" t="s">
        <v>37</v>
      </c>
      <c r="E1771">
        <v>47808</v>
      </c>
      <c r="F1771">
        <v>0</v>
      </c>
      <c r="G1771">
        <v>1</v>
      </c>
      <c r="H1771" t="s">
        <v>390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 s="1">
        <v>5093</v>
      </c>
      <c r="B1772">
        <v>1974</v>
      </c>
      <c r="C1772" t="s">
        <v>36</v>
      </c>
      <c r="D1772" t="s">
        <v>41</v>
      </c>
      <c r="E1772">
        <v>25509</v>
      </c>
      <c r="F1772">
        <v>1</v>
      </c>
      <c r="G1772">
        <v>0</v>
      </c>
      <c r="H1772" t="s">
        <v>275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 s="1">
        <v>7592</v>
      </c>
      <c r="B1773">
        <v>1946</v>
      </c>
      <c r="C1773" t="s">
        <v>36</v>
      </c>
      <c r="D1773" t="s">
        <v>37</v>
      </c>
      <c r="E1773">
        <v>51012</v>
      </c>
      <c r="F1773">
        <v>0</v>
      </c>
      <c r="G1773">
        <v>0</v>
      </c>
      <c r="H1773" t="s">
        <v>328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 s="1">
        <v>8895</v>
      </c>
      <c r="B1774">
        <v>1985</v>
      </c>
      <c r="C1774" t="s">
        <v>29</v>
      </c>
      <c r="D1774" t="s">
        <v>30</v>
      </c>
      <c r="E1774">
        <v>70596</v>
      </c>
      <c r="F1774">
        <v>0</v>
      </c>
      <c r="G1774">
        <v>0</v>
      </c>
      <c r="H1774" t="s">
        <v>211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 s="1">
        <v>8584</v>
      </c>
      <c r="B1775">
        <v>1952</v>
      </c>
      <c r="C1775" t="s">
        <v>36</v>
      </c>
      <c r="D1775" t="s">
        <v>33</v>
      </c>
      <c r="E1775">
        <v>85431</v>
      </c>
      <c r="F1775">
        <v>0</v>
      </c>
      <c r="G1775">
        <v>0</v>
      </c>
      <c r="H1775" t="s">
        <v>602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 s="1">
        <v>2694</v>
      </c>
      <c r="B1776">
        <v>1967</v>
      </c>
      <c r="C1776" t="s">
        <v>29</v>
      </c>
      <c r="D1776" t="s">
        <v>37</v>
      </c>
      <c r="E1776">
        <v>42664</v>
      </c>
      <c r="F1776">
        <v>0</v>
      </c>
      <c r="G1776">
        <v>1</v>
      </c>
      <c r="H1776" t="s">
        <v>210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 s="1">
        <v>8910</v>
      </c>
      <c r="B1777">
        <v>1955</v>
      </c>
      <c r="C1777" t="s">
        <v>29</v>
      </c>
      <c r="D1777" t="s">
        <v>33</v>
      </c>
      <c r="E1777">
        <v>42586</v>
      </c>
      <c r="F1777">
        <v>1</v>
      </c>
      <c r="G1777">
        <v>1</v>
      </c>
      <c r="H1777" t="s">
        <v>67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 s="1">
        <v>7433</v>
      </c>
      <c r="B1778">
        <v>1985</v>
      </c>
      <c r="C1778" t="s">
        <v>29</v>
      </c>
      <c r="D1778" t="s">
        <v>30</v>
      </c>
      <c r="E1778">
        <v>29760</v>
      </c>
      <c r="F1778">
        <v>1</v>
      </c>
      <c r="G1778">
        <v>0</v>
      </c>
      <c r="H1778" t="s">
        <v>111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 s="1">
        <v>164</v>
      </c>
      <c r="B1779">
        <v>1977</v>
      </c>
      <c r="C1779" t="s">
        <v>36</v>
      </c>
      <c r="D1779" t="s">
        <v>37</v>
      </c>
      <c r="E1779">
        <v>28973</v>
      </c>
      <c r="F1779">
        <v>0</v>
      </c>
      <c r="G1779">
        <v>0</v>
      </c>
      <c r="H1779" t="s">
        <v>243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 s="1">
        <v>10477</v>
      </c>
      <c r="B1780">
        <v>1973</v>
      </c>
      <c r="C1780" t="s">
        <v>36</v>
      </c>
      <c r="D1780" t="s">
        <v>33</v>
      </c>
      <c r="E1780">
        <v>39435</v>
      </c>
      <c r="F1780">
        <v>1</v>
      </c>
      <c r="G1780">
        <v>0</v>
      </c>
      <c r="H1780" t="s">
        <v>354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 s="1">
        <v>2681</v>
      </c>
      <c r="B1781">
        <v>1984</v>
      </c>
      <c r="C1781" t="s">
        <v>53</v>
      </c>
      <c r="D1781" t="s">
        <v>37</v>
      </c>
      <c r="E1781">
        <v>65370</v>
      </c>
      <c r="F1781">
        <v>0</v>
      </c>
      <c r="G1781">
        <v>0</v>
      </c>
      <c r="H1781" t="s">
        <v>418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 s="1">
        <v>5150</v>
      </c>
      <c r="B1782">
        <v>1979</v>
      </c>
      <c r="C1782" t="s">
        <v>47</v>
      </c>
      <c r="D1782" t="s">
        <v>30</v>
      </c>
      <c r="E1782">
        <v>20194</v>
      </c>
      <c r="F1782">
        <v>1</v>
      </c>
      <c r="G1782">
        <v>0</v>
      </c>
      <c r="H1782" t="s">
        <v>671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 s="1">
        <v>5283</v>
      </c>
      <c r="B1783">
        <v>1976</v>
      </c>
      <c r="C1783" t="s">
        <v>36</v>
      </c>
      <c r="D1783" t="s">
        <v>30</v>
      </c>
      <c r="E1783">
        <v>42473</v>
      </c>
      <c r="F1783">
        <v>1</v>
      </c>
      <c r="G1783">
        <v>1</v>
      </c>
      <c r="H1783" t="s">
        <v>449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 s="1">
        <v>9645</v>
      </c>
      <c r="B1784">
        <v>1968</v>
      </c>
      <c r="C1784" t="s">
        <v>29</v>
      </c>
      <c r="D1784" t="s">
        <v>37</v>
      </c>
      <c r="E1784">
        <v>64590</v>
      </c>
      <c r="F1784">
        <v>0</v>
      </c>
      <c r="G1784">
        <v>0</v>
      </c>
      <c r="H1784" t="s">
        <v>548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 s="1">
        <v>10678</v>
      </c>
      <c r="B1785">
        <v>1959</v>
      </c>
      <c r="C1785" t="s">
        <v>29</v>
      </c>
      <c r="D1785" t="s">
        <v>33</v>
      </c>
      <c r="E1785">
        <v>71232</v>
      </c>
      <c r="F1785">
        <v>0</v>
      </c>
      <c r="G1785">
        <v>1</v>
      </c>
      <c r="H1785" t="s">
        <v>235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 s="1">
        <v>7261</v>
      </c>
      <c r="B1786">
        <v>1971</v>
      </c>
      <c r="C1786" t="s">
        <v>29</v>
      </c>
      <c r="D1786" t="s">
        <v>33</v>
      </c>
      <c r="E1786">
        <v>34600</v>
      </c>
      <c r="F1786">
        <v>1</v>
      </c>
      <c r="G1786">
        <v>1</v>
      </c>
      <c r="H1786" t="s">
        <v>454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 s="1">
        <v>9648</v>
      </c>
      <c r="B1787">
        <v>1967</v>
      </c>
      <c r="C1787" t="s">
        <v>29</v>
      </c>
      <c r="D1787" t="s">
        <v>30</v>
      </c>
      <c r="E1787">
        <v>46904</v>
      </c>
      <c r="F1787">
        <v>1</v>
      </c>
      <c r="G1787">
        <v>1</v>
      </c>
      <c r="H1787" t="s">
        <v>54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 s="1">
        <v>2870</v>
      </c>
      <c r="B1788">
        <v>1973</v>
      </c>
      <c r="C1788" t="s">
        <v>29</v>
      </c>
      <c r="D1788" t="s">
        <v>37</v>
      </c>
      <c r="E1788">
        <v>49094</v>
      </c>
      <c r="F1788">
        <v>0</v>
      </c>
      <c r="G1788">
        <v>1</v>
      </c>
      <c r="H1788" t="s">
        <v>441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 s="1">
        <v>8008</v>
      </c>
      <c r="B1789">
        <v>1983</v>
      </c>
      <c r="C1789" t="s">
        <v>29</v>
      </c>
      <c r="D1789" t="s">
        <v>33</v>
      </c>
      <c r="E1789">
        <v>36075</v>
      </c>
      <c r="F1789">
        <v>1</v>
      </c>
      <c r="G1789">
        <v>0</v>
      </c>
      <c r="H1789" t="s">
        <v>202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 s="1">
        <v>1513</v>
      </c>
      <c r="B1790">
        <v>1979</v>
      </c>
      <c r="C1790" t="s">
        <v>53</v>
      </c>
      <c r="D1790" t="s">
        <v>33</v>
      </c>
      <c r="E1790">
        <v>60839</v>
      </c>
      <c r="F1790">
        <v>1</v>
      </c>
      <c r="G1790">
        <v>1</v>
      </c>
      <c r="H1790" t="s">
        <v>631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 s="1">
        <v>6173</v>
      </c>
      <c r="B1791">
        <v>1979</v>
      </c>
      <c r="C1791" t="s">
        <v>29</v>
      </c>
      <c r="D1791" t="s">
        <v>33</v>
      </c>
      <c r="E1791">
        <v>77298</v>
      </c>
      <c r="F1791">
        <v>0</v>
      </c>
      <c r="G1791">
        <v>1</v>
      </c>
      <c r="H1791" t="s">
        <v>136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 s="1">
        <v>1419</v>
      </c>
      <c r="B1792">
        <v>1950</v>
      </c>
      <c r="C1792" t="s">
        <v>29</v>
      </c>
      <c r="D1792" t="s">
        <v>33</v>
      </c>
      <c r="E1792">
        <v>34026</v>
      </c>
      <c r="F1792">
        <v>1</v>
      </c>
      <c r="G1792">
        <v>1</v>
      </c>
      <c r="H1792" t="s">
        <v>518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 s="1">
        <v>9150</v>
      </c>
      <c r="B1793">
        <v>1963</v>
      </c>
      <c r="C1793" t="s">
        <v>36</v>
      </c>
      <c r="D1793" t="s">
        <v>30</v>
      </c>
      <c r="E1793">
        <v>48918</v>
      </c>
      <c r="F1793">
        <v>1</v>
      </c>
      <c r="G1793">
        <v>1</v>
      </c>
      <c r="H1793" t="s">
        <v>604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 s="1">
        <v>7960</v>
      </c>
      <c r="B1794">
        <v>1962</v>
      </c>
      <c r="C1794" t="s">
        <v>53</v>
      </c>
      <c r="D1794" t="s">
        <v>33</v>
      </c>
      <c r="E1794">
        <v>82122</v>
      </c>
      <c r="F1794">
        <v>0</v>
      </c>
      <c r="G1794">
        <v>0</v>
      </c>
      <c r="H1794" t="s">
        <v>303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 s="1">
        <v>1250</v>
      </c>
      <c r="B1795">
        <v>1976</v>
      </c>
      <c r="C1795" t="s">
        <v>29</v>
      </c>
      <c r="D1795" t="s">
        <v>30</v>
      </c>
      <c r="E1795">
        <v>37697</v>
      </c>
      <c r="F1795">
        <v>1</v>
      </c>
      <c r="G1795">
        <v>0</v>
      </c>
      <c r="H1795" t="s">
        <v>411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 s="1">
        <v>9905</v>
      </c>
      <c r="B1796">
        <v>1952</v>
      </c>
      <c r="C1796" t="s">
        <v>29</v>
      </c>
      <c r="D1796" t="s">
        <v>33</v>
      </c>
      <c r="E1796">
        <v>34074</v>
      </c>
      <c r="F1796">
        <v>1</v>
      </c>
      <c r="G1796">
        <v>1</v>
      </c>
      <c r="H1796" t="s">
        <v>180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 s="1">
        <v>10691</v>
      </c>
      <c r="B1797">
        <v>1960</v>
      </c>
      <c r="C1797" t="s">
        <v>39</v>
      </c>
      <c r="D1797" t="s">
        <v>37</v>
      </c>
      <c r="E1797">
        <v>28520</v>
      </c>
      <c r="F1797">
        <v>1</v>
      </c>
      <c r="G1797">
        <v>1</v>
      </c>
      <c r="H1797" t="s">
        <v>324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 s="1">
        <v>7002</v>
      </c>
      <c r="B1798">
        <v>1955</v>
      </c>
      <c r="C1798" t="s">
        <v>29</v>
      </c>
      <c r="D1798" t="s">
        <v>30</v>
      </c>
      <c r="E1798">
        <v>62535</v>
      </c>
      <c r="F1798">
        <v>0</v>
      </c>
      <c r="G1798">
        <v>1</v>
      </c>
      <c r="H1798" t="s">
        <v>490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 s="1">
        <v>2952</v>
      </c>
      <c r="B1799">
        <v>1977</v>
      </c>
      <c r="C1799" t="s">
        <v>39</v>
      </c>
      <c r="D1799" t="s">
        <v>30</v>
      </c>
      <c r="E1799">
        <v>36273</v>
      </c>
      <c r="F1799">
        <v>1</v>
      </c>
      <c r="G1799">
        <v>0</v>
      </c>
      <c r="H1799" t="s">
        <v>227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 s="1">
        <v>8439</v>
      </c>
      <c r="B1800">
        <v>1964</v>
      </c>
      <c r="C1800" t="s">
        <v>29</v>
      </c>
      <c r="D1800" t="s">
        <v>33</v>
      </c>
      <c r="E1800">
        <v>63404</v>
      </c>
      <c r="F1800">
        <v>0</v>
      </c>
      <c r="G1800">
        <v>2</v>
      </c>
      <c r="H1800" t="s">
        <v>672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 s="1">
        <v>762</v>
      </c>
      <c r="B1801">
        <v>1981</v>
      </c>
      <c r="C1801" t="s">
        <v>53</v>
      </c>
      <c r="D1801" t="s">
        <v>33</v>
      </c>
      <c r="E1801">
        <v>75774</v>
      </c>
      <c r="F1801">
        <v>1</v>
      </c>
      <c r="G1801">
        <v>0</v>
      </c>
      <c r="H1801" t="s">
        <v>492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 s="1">
        <v>2831</v>
      </c>
      <c r="B1802">
        <v>1976</v>
      </c>
      <c r="C1802" t="s">
        <v>29</v>
      </c>
      <c r="D1802" t="s">
        <v>33</v>
      </c>
      <c r="E1802">
        <v>78416</v>
      </c>
      <c r="F1802">
        <v>0</v>
      </c>
      <c r="G1802">
        <v>1</v>
      </c>
      <c r="H1802" t="s">
        <v>473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 s="1">
        <v>6977</v>
      </c>
      <c r="B1803">
        <v>1974</v>
      </c>
      <c r="C1803" t="s">
        <v>29</v>
      </c>
      <c r="D1803" t="s">
        <v>33</v>
      </c>
      <c r="E1803">
        <v>75702</v>
      </c>
      <c r="F1803">
        <v>0</v>
      </c>
      <c r="G1803">
        <v>1</v>
      </c>
      <c r="H1803" t="s">
        <v>548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 s="1">
        <v>6289</v>
      </c>
      <c r="B1804">
        <v>1951</v>
      </c>
      <c r="C1804" t="s">
        <v>39</v>
      </c>
      <c r="D1804" t="s">
        <v>33</v>
      </c>
      <c r="E1804">
        <v>59385</v>
      </c>
      <c r="F1804">
        <v>1</v>
      </c>
      <c r="G1804">
        <v>1</v>
      </c>
      <c r="H1804" t="s">
        <v>593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 s="1">
        <v>4168</v>
      </c>
      <c r="B1805">
        <v>1966</v>
      </c>
      <c r="C1805" t="s">
        <v>29</v>
      </c>
      <c r="D1805" t="s">
        <v>30</v>
      </c>
      <c r="E1805">
        <v>37070</v>
      </c>
      <c r="F1805">
        <v>1</v>
      </c>
      <c r="G1805">
        <v>1</v>
      </c>
      <c r="H1805" t="s">
        <v>225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 s="1">
        <v>8397</v>
      </c>
      <c r="B1806">
        <v>1951</v>
      </c>
      <c r="C1806" t="s">
        <v>29</v>
      </c>
      <c r="D1806" t="s">
        <v>37</v>
      </c>
      <c r="E1806">
        <v>44689</v>
      </c>
      <c r="F1806">
        <v>1</v>
      </c>
      <c r="G1806">
        <v>1</v>
      </c>
      <c r="H1806" t="s">
        <v>657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 s="1">
        <v>9284</v>
      </c>
      <c r="B1807">
        <v>1958</v>
      </c>
      <c r="C1807" t="s">
        <v>29</v>
      </c>
      <c r="D1807" t="s">
        <v>33</v>
      </c>
      <c r="E1807">
        <v>53977</v>
      </c>
      <c r="F1807">
        <v>0</v>
      </c>
      <c r="G1807">
        <v>1</v>
      </c>
      <c r="H1807" t="s">
        <v>602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 s="1">
        <v>6237</v>
      </c>
      <c r="B1808">
        <v>1966</v>
      </c>
      <c r="C1808" t="s">
        <v>36</v>
      </c>
      <c r="D1808" t="s">
        <v>30</v>
      </c>
      <c r="E1808">
        <v>7144</v>
      </c>
      <c r="F1808">
        <v>0</v>
      </c>
      <c r="G1808">
        <v>2</v>
      </c>
      <c r="H1808" t="s">
        <v>302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 s="1">
        <v>3130</v>
      </c>
      <c r="B1809">
        <v>1964</v>
      </c>
      <c r="C1809" t="s">
        <v>29</v>
      </c>
      <c r="D1809" t="s">
        <v>30</v>
      </c>
      <c r="E1809">
        <v>18701</v>
      </c>
      <c r="F1809">
        <v>1</v>
      </c>
      <c r="G1809">
        <v>1</v>
      </c>
      <c r="H1809" t="s">
        <v>246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 s="1">
        <v>1619</v>
      </c>
      <c r="B1810">
        <v>1956</v>
      </c>
      <c r="C1810" t="s">
        <v>29</v>
      </c>
      <c r="D1810" t="s">
        <v>37</v>
      </c>
      <c r="E1810">
        <v>90369</v>
      </c>
      <c r="F1810">
        <v>0</v>
      </c>
      <c r="G1810">
        <v>0</v>
      </c>
      <c r="H1810" t="s">
        <v>89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 s="1">
        <v>1990</v>
      </c>
      <c r="B1811">
        <v>1974</v>
      </c>
      <c r="C1811" t="s">
        <v>36</v>
      </c>
      <c r="D1811" t="s">
        <v>30</v>
      </c>
      <c r="E1811">
        <v>63159</v>
      </c>
      <c r="F1811">
        <v>0</v>
      </c>
      <c r="G1811">
        <v>0</v>
      </c>
      <c r="H1811" t="s">
        <v>173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 s="1">
        <v>5513</v>
      </c>
      <c r="B1812">
        <v>1966</v>
      </c>
      <c r="C1812" t="s">
        <v>29</v>
      </c>
      <c r="D1812" t="s">
        <v>33</v>
      </c>
      <c r="E1812">
        <v>37758</v>
      </c>
      <c r="F1812">
        <v>1</v>
      </c>
      <c r="G1812">
        <v>1</v>
      </c>
      <c r="H1812" t="s">
        <v>466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 s="1">
        <v>269</v>
      </c>
      <c r="B1813">
        <v>1963</v>
      </c>
      <c r="C1813" t="s">
        <v>36</v>
      </c>
      <c r="D1813" t="s">
        <v>30</v>
      </c>
      <c r="E1813">
        <v>46757</v>
      </c>
      <c r="F1813">
        <v>0</v>
      </c>
      <c r="G1813">
        <v>1</v>
      </c>
      <c r="H1813" t="s">
        <v>635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 s="1">
        <v>8093</v>
      </c>
      <c r="B1814">
        <v>1969</v>
      </c>
      <c r="C1814" t="s">
        <v>39</v>
      </c>
      <c r="D1814" t="s">
        <v>37</v>
      </c>
      <c r="E1814">
        <v>79734</v>
      </c>
      <c r="F1814">
        <v>0</v>
      </c>
      <c r="G1814">
        <v>0</v>
      </c>
      <c r="H1814" t="s">
        <v>78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 s="1">
        <v>10513</v>
      </c>
      <c r="B1815">
        <v>1992</v>
      </c>
      <c r="C1815" t="s">
        <v>29</v>
      </c>
      <c r="D1815" t="s">
        <v>33</v>
      </c>
      <c r="E1815">
        <v>63207</v>
      </c>
      <c r="F1815">
        <v>0</v>
      </c>
      <c r="G1815">
        <v>0</v>
      </c>
      <c r="H1815" t="s">
        <v>440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 s="1">
        <v>10177</v>
      </c>
      <c r="B1816">
        <v>1954</v>
      </c>
      <c r="C1816" t="s">
        <v>29</v>
      </c>
      <c r="D1816" t="s">
        <v>41</v>
      </c>
      <c r="E1816">
        <v>72071</v>
      </c>
      <c r="F1816">
        <v>0</v>
      </c>
      <c r="G1816">
        <v>1</v>
      </c>
      <c r="H1816" t="s">
        <v>516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 s="1">
        <v>2549</v>
      </c>
      <c r="B1817">
        <v>1983</v>
      </c>
      <c r="C1817" t="s">
        <v>36</v>
      </c>
      <c r="D1817" t="s">
        <v>33</v>
      </c>
      <c r="E1817">
        <v>21840</v>
      </c>
      <c r="F1817">
        <v>1</v>
      </c>
      <c r="G1817">
        <v>0</v>
      </c>
      <c r="H1817" t="s">
        <v>584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 s="1">
        <v>5782</v>
      </c>
      <c r="B1818">
        <v>1982</v>
      </c>
      <c r="C1818" t="s">
        <v>53</v>
      </c>
      <c r="D1818" t="s">
        <v>33</v>
      </c>
      <c r="E1818">
        <v>58582</v>
      </c>
      <c r="F1818">
        <v>0</v>
      </c>
      <c r="G1818">
        <v>1</v>
      </c>
      <c r="H1818" t="s">
        <v>187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 s="1">
        <v>10057</v>
      </c>
      <c r="B1819">
        <v>1951</v>
      </c>
      <c r="C1819" t="s">
        <v>29</v>
      </c>
      <c r="D1819" t="s">
        <v>30</v>
      </c>
      <c r="E1819">
        <v>72282</v>
      </c>
      <c r="F1819">
        <v>0</v>
      </c>
      <c r="G1819">
        <v>0</v>
      </c>
      <c r="H1819" t="s">
        <v>388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 s="1">
        <v>10307</v>
      </c>
      <c r="B1820">
        <v>1956</v>
      </c>
      <c r="C1820" t="s">
        <v>29</v>
      </c>
      <c r="D1820" t="s">
        <v>37</v>
      </c>
      <c r="E1820">
        <v>50387</v>
      </c>
      <c r="F1820">
        <v>0</v>
      </c>
      <c r="G1820">
        <v>2</v>
      </c>
      <c r="H1820" t="s">
        <v>215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 s="1">
        <v>8566</v>
      </c>
      <c r="B1821">
        <v>1961</v>
      </c>
      <c r="C1821" t="s">
        <v>36</v>
      </c>
      <c r="D1821" t="s">
        <v>33</v>
      </c>
      <c r="E1821">
        <v>32583</v>
      </c>
      <c r="F1821">
        <v>1</v>
      </c>
      <c r="G1821">
        <v>1</v>
      </c>
      <c r="H1821" t="s">
        <v>189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 s="1">
        <v>2415</v>
      </c>
      <c r="B1822">
        <v>1962</v>
      </c>
      <c r="C1822" t="s">
        <v>29</v>
      </c>
      <c r="D1822" t="s">
        <v>33</v>
      </c>
      <c r="E1822">
        <v>62568</v>
      </c>
      <c r="F1822">
        <v>0</v>
      </c>
      <c r="G1822">
        <v>1</v>
      </c>
      <c r="H1822" t="s">
        <v>557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 s="1">
        <v>5684</v>
      </c>
      <c r="B1823">
        <v>1971</v>
      </c>
      <c r="C1823" t="s">
        <v>39</v>
      </c>
      <c r="D1823" t="s">
        <v>41</v>
      </c>
      <c r="E1823">
        <v>44635</v>
      </c>
      <c r="F1823">
        <v>1</v>
      </c>
      <c r="G1823">
        <v>1</v>
      </c>
      <c r="H1823" t="s">
        <v>480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 s="1">
        <v>8334</v>
      </c>
      <c r="B1824">
        <v>1971</v>
      </c>
      <c r="C1824" t="s">
        <v>39</v>
      </c>
      <c r="D1824" t="s">
        <v>30</v>
      </c>
      <c r="E1824">
        <v>33316</v>
      </c>
      <c r="F1824">
        <v>1</v>
      </c>
      <c r="G1824">
        <v>1</v>
      </c>
      <c r="H1824" t="s">
        <v>230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 s="1">
        <v>9166</v>
      </c>
      <c r="B1825">
        <v>1968</v>
      </c>
      <c r="C1825" t="s">
        <v>29</v>
      </c>
      <c r="D1825" t="s">
        <v>37</v>
      </c>
      <c r="E1825">
        <v>63967</v>
      </c>
      <c r="F1825">
        <v>0</v>
      </c>
      <c r="G1825">
        <v>1</v>
      </c>
      <c r="H1825" t="s">
        <v>541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 s="1">
        <v>1440</v>
      </c>
      <c r="B1826">
        <v>1978</v>
      </c>
      <c r="C1826" t="s">
        <v>53</v>
      </c>
      <c r="D1826" t="s">
        <v>33</v>
      </c>
      <c r="E1826">
        <v>52513</v>
      </c>
      <c r="F1826">
        <v>0</v>
      </c>
      <c r="G1826">
        <v>0</v>
      </c>
      <c r="H1826" t="s">
        <v>31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 s="1">
        <v>78</v>
      </c>
      <c r="B1827">
        <v>1969</v>
      </c>
      <c r="C1827" t="s">
        <v>29</v>
      </c>
      <c r="D1827" t="s">
        <v>37</v>
      </c>
      <c r="E1827">
        <v>25293</v>
      </c>
      <c r="F1827">
        <v>1</v>
      </c>
      <c r="G1827">
        <v>0</v>
      </c>
      <c r="H1827" t="s">
        <v>488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 s="1">
        <v>5441</v>
      </c>
      <c r="B1828">
        <v>1965</v>
      </c>
      <c r="C1828" t="s">
        <v>36</v>
      </c>
      <c r="D1828" t="s">
        <v>71</v>
      </c>
      <c r="E1828">
        <v>54111</v>
      </c>
      <c r="F1828">
        <v>0</v>
      </c>
      <c r="G1828">
        <v>1</v>
      </c>
      <c r="H1828" t="s">
        <v>467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 s="1">
        <v>5302</v>
      </c>
      <c r="B1829">
        <v>1986</v>
      </c>
      <c r="C1829" t="s">
        <v>29</v>
      </c>
      <c r="D1829" t="s">
        <v>33</v>
      </c>
      <c r="E1829">
        <v>78394</v>
      </c>
      <c r="F1829">
        <v>0</v>
      </c>
      <c r="G1829">
        <v>0</v>
      </c>
      <c r="H1829" t="s">
        <v>398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 s="1">
        <v>4687</v>
      </c>
      <c r="B1830">
        <v>1958</v>
      </c>
      <c r="C1830" t="s">
        <v>39</v>
      </c>
      <c r="D1830" t="s">
        <v>37</v>
      </c>
      <c r="E1830">
        <v>80739</v>
      </c>
      <c r="F1830">
        <v>0</v>
      </c>
      <c r="G1830">
        <v>0</v>
      </c>
      <c r="H1830" t="s">
        <v>586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 s="1">
        <v>1087</v>
      </c>
      <c r="B1831">
        <v>1975</v>
      </c>
      <c r="C1831" t="s">
        <v>39</v>
      </c>
      <c r="D1831" t="s">
        <v>33</v>
      </c>
      <c r="E1831">
        <v>22669</v>
      </c>
      <c r="F1831">
        <v>1</v>
      </c>
      <c r="G1831">
        <v>0</v>
      </c>
      <c r="H1831" t="s">
        <v>247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 s="1">
        <v>6859</v>
      </c>
      <c r="B1832">
        <v>1987</v>
      </c>
      <c r="C1832" t="s">
        <v>29</v>
      </c>
      <c r="D1832" t="s">
        <v>30</v>
      </c>
      <c r="E1832">
        <v>29236</v>
      </c>
      <c r="F1832">
        <v>1</v>
      </c>
      <c r="G1832">
        <v>0</v>
      </c>
      <c r="H1832" t="s">
        <v>311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 s="1">
        <v>9860</v>
      </c>
      <c r="B1833">
        <v>1959</v>
      </c>
      <c r="C1833" t="s">
        <v>29</v>
      </c>
      <c r="D1833" t="s">
        <v>33</v>
      </c>
      <c r="E1833">
        <v>44911</v>
      </c>
      <c r="F1833">
        <v>0</v>
      </c>
      <c r="G1833">
        <v>1</v>
      </c>
      <c r="H1833" t="s">
        <v>494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 s="1">
        <v>7129</v>
      </c>
      <c r="B1834">
        <v>1962</v>
      </c>
      <c r="C1834" t="s">
        <v>36</v>
      </c>
      <c r="D1834" t="s">
        <v>37</v>
      </c>
      <c r="E1834">
        <v>54693</v>
      </c>
      <c r="F1834">
        <v>0</v>
      </c>
      <c r="G1834">
        <v>1</v>
      </c>
      <c r="H1834" t="s">
        <v>630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 s="1">
        <v>5866</v>
      </c>
      <c r="B1835">
        <v>1974</v>
      </c>
      <c r="C1835" t="s">
        <v>29</v>
      </c>
      <c r="D1835" t="s">
        <v>33</v>
      </c>
      <c r="E1835">
        <v>48186</v>
      </c>
      <c r="F1835">
        <v>1</v>
      </c>
      <c r="G1835">
        <v>0</v>
      </c>
      <c r="H1835" t="s">
        <v>255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 s="1">
        <v>10521</v>
      </c>
      <c r="B1836">
        <v>1977</v>
      </c>
      <c r="C1836" t="s">
        <v>29</v>
      </c>
      <c r="D1836" t="s">
        <v>37</v>
      </c>
      <c r="E1836">
        <v>54809</v>
      </c>
      <c r="F1836">
        <v>1</v>
      </c>
      <c r="G1836">
        <v>1</v>
      </c>
      <c r="H1836" t="s">
        <v>294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 s="1">
        <v>7393</v>
      </c>
      <c r="B1837">
        <v>1978</v>
      </c>
      <c r="C1837" t="s">
        <v>29</v>
      </c>
      <c r="D1837" t="s">
        <v>33</v>
      </c>
      <c r="E1837">
        <v>41580</v>
      </c>
      <c r="F1837">
        <v>1</v>
      </c>
      <c r="G1837">
        <v>1</v>
      </c>
      <c r="H1837" t="s">
        <v>623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 s="1">
        <v>7849</v>
      </c>
      <c r="B1838">
        <v>1970</v>
      </c>
      <c r="C1838" t="s">
        <v>36</v>
      </c>
      <c r="D1838" t="s">
        <v>37</v>
      </c>
      <c r="E1838">
        <v>80336</v>
      </c>
      <c r="F1838">
        <v>0</v>
      </c>
      <c r="G1838">
        <v>0</v>
      </c>
      <c r="H1838" t="s">
        <v>40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 s="1">
        <v>332</v>
      </c>
      <c r="B1839">
        <v>1957</v>
      </c>
      <c r="C1839" t="s">
        <v>29</v>
      </c>
      <c r="D1839" t="s">
        <v>37</v>
      </c>
      <c r="E1839">
        <v>47743</v>
      </c>
      <c r="F1839">
        <v>0</v>
      </c>
      <c r="G1839">
        <v>1</v>
      </c>
      <c r="H1839" t="s">
        <v>512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 s="1">
        <v>9847</v>
      </c>
      <c r="B1840">
        <v>1955</v>
      </c>
      <c r="C1840" t="s">
        <v>53</v>
      </c>
      <c r="D1840" t="s">
        <v>37</v>
      </c>
      <c r="E1840">
        <v>62972</v>
      </c>
      <c r="F1840">
        <v>0</v>
      </c>
      <c r="G1840">
        <v>1</v>
      </c>
      <c r="H1840" t="s">
        <v>450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 s="1">
        <v>531</v>
      </c>
      <c r="B1841">
        <v>1954</v>
      </c>
      <c r="C1841" t="s">
        <v>36</v>
      </c>
      <c r="D1841" t="s">
        <v>41</v>
      </c>
      <c r="E1841">
        <v>57333</v>
      </c>
      <c r="F1841">
        <v>0</v>
      </c>
      <c r="G1841">
        <v>1</v>
      </c>
      <c r="H1841" t="s">
        <v>242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 s="1">
        <v>9576</v>
      </c>
      <c r="B1842">
        <v>1982</v>
      </c>
      <c r="C1842" t="s">
        <v>36</v>
      </c>
      <c r="D1842" t="s">
        <v>33</v>
      </c>
      <c r="E1842">
        <v>32313</v>
      </c>
      <c r="F1842">
        <v>1</v>
      </c>
      <c r="G1842">
        <v>0</v>
      </c>
      <c r="H1842" t="s">
        <v>259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 s="1">
        <v>6906</v>
      </c>
      <c r="B1843">
        <v>1953</v>
      </c>
      <c r="C1843" t="s">
        <v>39</v>
      </c>
      <c r="D1843" t="s">
        <v>71</v>
      </c>
      <c r="E1843">
        <v>84953</v>
      </c>
      <c r="F1843">
        <v>0</v>
      </c>
      <c r="G1843">
        <v>0</v>
      </c>
      <c r="H1843" t="s">
        <v>279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 s="1">
        <v>7419</v>
      </c>
      <c r="B1844">
        <v>1968</v>
      </c>
      <c r="C1844" t="s">
        <v>39</v>
      </c>
      <c r="D1844" t="s">
        <v>41</v>
      </c>
      <c r="E1844">
        <v>27071</v>
      </c>
      <c r="F1844">
        <v>1</v>
      </c>
      <c r="G1844">
        <v>0</v>
      </c>
      <c r="H1844" t="s">
        <v>562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 s="1">
        <v>3170</v>
      </c>
      <c r="B1845">
        <v>1957</v>
      </c>
      <c r="C1845" t="s">
        <v>39</v>
      </c>
      <c r="D1845" t="s">
        <v>33</v>
      </c>
      <c r="E1845">
        <v>68148</v>
      </c>
      <c r="F1845">
        <v>0</v>
      </c>
      <c r="G1845">
        <v>0</v>
      </c>
      <c r="H1845" t="s">
        <v>215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 s="1">
        <v>8527</v>
      </c>
      <c r="B1846">
        <v>1965</v>
      </c>
      <c r="C1846" t="s">
        <v>39</v>
      </c>
      <c r="D1846" t="s">
        <v>33</v>
      </c>
      <c r="E1846">
        <v>65735</v>
      </c>
      <c r="F1846">
        <v>1</v>
      </c>
      <c r="G1846">
        <v>1</v>
      </c>
      <c r="H1846" t="s">
        <v>302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 s="1">
        <v>7872</v>
      </c>
      <c r="B1847">
        <v>1975</v>
      </c>
      <c r="C1847" t="s">
        <v>36</v>
      </c>
      <c r="D1847" t="s">
        <v>37</v>
      </c>
      <c r="E1847">
        <v>86836</v>
      </c>
      <c r="F1847">
        <v>0</v>
      </c>
      <c r="G1847">
        <v>0</v>
      </c>
      <c r="H1847" t="s">
        <v>183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 s="1">
        <v>9931</v>
      </c>
      <c r="B1848">
        <v>1963</v>
      </c>
      <c r="C1848" t="s">
        <v>36</v>
      </c>
      <c r="D1848" t="s">
        <v>37</v>
      </c>
      <c r="E1848">
        <v>4023</v>
      </c>
      <c r="F1848">
        <v>1</v>
      </c>
      <c r="G1848">
        <v>1</v>
      </c>
      <c r="H1848" t="s">
        <v>656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 s="1">
        <v>10595</v>
      </c>
      <c r="B1849">
        <v>1990</v>
      </c>
      <c r="C1849" t="s">
        <v>29</v>
      </c>
      <c r="D1849" t="s">
        <v>37</v>
      </c>
      <c r="E1849">
        <v>30093</v>
      </c>
      <c r="F1849">
        <v>0</v>
      </c>
      <c r="G1849">
        <v>0</v>
      </c>
      <c r="H1849" t="s">
        <v>168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 s="1">
        <v>4609</v>
      </c>
      <c r="B1850">
        <v>1966</v>
      </c>
      <c r="C1850" t="s">
        <v>36</v>
      </c>
      <c r="D1850" t="s">
        <v>37</v>
      </c>
      <c r="E1850">
        <v>57705</v>
      </c>
      <c r="F1850">
        <v>0</v>
      </c>
      <c r="G1850">
        <v>1</v>
      </c>
      <c r="H1850" t="s">
        <v>58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 s="1">
        <v>5010</v>
      </c>
      <c r="B1851">
        <v>1988</v>
      </c>
      <c r="C1851" t="s">
        <v>29</v>
      </c>
      <c r="D1851" t="s">
        <v>30</v>
      </c>
      <c r="E1851">
        <v>25008</v>
      </c>
      <c r="F1851">
        <v>1</v>
      </c>
      <c r="G1851">
        <v>0</v>
      </c>
      <c r="H1851" t="s">
        <v>348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 s="1">
        <v>4427</v>
      </c>
      <c r="B1852">
        <v>1995</v>
      </c>
      <c r="C1852" t="s">
        <v>53</v>
      </c>
      <c r="D1852" t="s">
        <v>30</v>
      </c>
      <c r="E1852">
        <v>83257</v>
      </c>
      <c r="F1852">
        <v>0</v>
      </c>
      <c r="G1852">
        <v>0</v>
      </c>
      <c r="H1852" t="s">
        <v>275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 s="1">
        <v>11148</v>
      </c>
      <c r="B1853">
        <v>1975</v>
      </c>
      <c r="C1853" t="s">
        <v>29</v>
      </c>
      <c r="D1853" t="s">
        <v>33</v>
      </c>
      <c r="E1853">
        <v>22280</v>
      </c>
      <c r="F1853">
        <v>1</v>
      </c>
      <c r="G1853">
        <v>0</v>
      </c>
      <c r="H1853" t="s">
        <v>673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 s="1">
        <v>1168</v>
      </c>
      <c r="B1854">
        <v>1978</v>
      </c>
      <c r="C1854" t="s">
        <v>36</v>
      </c>
      <c r="D1854" t="s">
        <v>37</v>
      </c>
      <c r="E1854">
        <v>72159</v>
      </c>
      <c r="F1854">
        <v>0</v>
      </c>
      <c r="G1854">
        <v>0</v>
      </c>
      <c r="H1854" t="s">
        <v>67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 s="1">
        <v>9595</v>
      </c>
      <c r="B1855">
        <v>1961</v>
      </c>
      <c r="C1855" t="s">
        <v>29</v>
      </c>
      <c r="D1855" t="s">
        <v>33</v>
      </c>
      <c r="E1855">
        <v>64260</v>
      </c>
      <c r="F1855">
        <v>0</v>
      </c>
      <c r="G1855">
        <v>0</v>
      </c>
      <c r="H1855" t="s">
        <v>287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 s="1">
        <v>10163</v>
      </c>
      <c r="B1856">
        <v>1984</v>
      </c>
      <c r="C1856" t="s">
        <v>36</v>
      </c>
      <c r="D1856" t="s">
        <v>30</v>
      </c>
      <c r="E1856">
        <v>82733</v>
      </c>
      <c r="F1856">
        <v>0</v>
      </c>
      <c r="G1856">
        <v>0</v>
      </c>
      <c r="H1856" t="s">
        <v>140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 s="1">
        <v>2886</v>
      </c>
      <c r="B1857">
        <v>1971</v>
      </c>
      <c r="C1857" t="s">
        <v>39</v>
      </c>
      <c r="D1857" t="s">
        <v>41</v>
      </c>
      <c r="E1857">
        <v>74290</v>
      </c>
      <c r="F1857">
        <v>0</v>
      </c>
      <c r="G1857">
        <v>1</v>
      </c>
      <c r="H1857" t="s">
        <v>674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 s="1">
        <v>6710</v>
      </c>
      <c r="B1858">
        <v>1951</v>
      </c>
      <c r="C1858" t="s">
        <v>39</v>
      </c>
      <c r="D1858" t="s">
        <v>30</v>
      </c>
      <c r="E1858">
        <v>58217</v>
      </c>
      <c r="F1858">
        <v>2</v>
      </c>
      <c r="G1858">
        <v>1</v>
      </c>
      <c r="H1858" t="s">
        <v>317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 s="1">
        <v>5316</v>
      </c>
      <c r="B1859">
        <v>1976</v>
      </c>
      <c r="C1859" t="s">
        <v>39</v>
      </c>
      <c r="D1859" t="s">
        <v>33</v>
      </c>
      <c r="E1859">
        <v>21024</v>
      </c>
      <c r="F1859">
        <v>0</v>
      </c>
      <c r="G1859">
        <v>0</v>
      </c>
      <c r="H1859" t="s">
        <v>92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 s="1">
        <v>9029</v>
      </c>
      <c r="B1860">
        <v>1972</v>
      </c>
      <c r="C1860" t="s">
        <v>36</v>
      </c>
      <c r="D1860" t="s">
        <v>37</v>
      </c>
      <c r="E1860">
        <v>70116</v>
      </c>
      <c r="F1860">
        <v>0</v>
      </c>
      <c r="G1860">
        <v>0</v>
      </c>
      <c r="H1860" t="s">
        <v>430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 s="1">
        <v>521</v>
      </c>
      <c r="B1861">
        <v>1985</v>
      </c>
      <c r="C1861" t="s">
        <v>29</v>
      </c>
      <c r="D1861" t="s">
        <v>33</v>
      </c>
      <c r="E1861">
        <v>54006</v>
      </c>
      <c r="F1861">
        <v>1</v>
      </c>
      <c r="G1861">
        <v>0</v>
      </c>
      <c r="H1861" t="s">
        <v>275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 s="1">
        <v>1459</v>
      </c>
      <c r="B1862">
        <v>1966</v>
      </c>
      <c r="C1862" t="s">
        <v>36</v>
      </c>
      <c r="D1862" t="s">
        <v>37</v>
      </c>
      <c r="E1862">
        <v>69063</v>
      </c>
      <c r="F1862">
        <v>0</v>
      </c>
      <c r="G1862">
        <v>1</v>
      </c>
      <c r="H1862" t="s">
        <v>386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 s="1">
        <v>10241</v>
      </c>
      <c r="B1863">
        <v>1975</v>
      </c>
      <c r="C1863" t="s">
        <v>53</v>
      </c>
      <c r="D1863" t="s">
        <v>41</v>
      </c>
      <c r="E1863">
        <v>11448</v>
      </c>
      <c r="F1863">
        <v>0</v>
      </c>
      <c r="G1863">
        <v>0</v>
      </c>
      <c r="H1863" t="s">
        <v>675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 s="1">
        <v>1630</v>
      </c>
      <c r="B1864">
        <v>1979</v>
      </c>
      <c r="C1864" t="s">
        <v>29</v>
      </c>
      <c r="D1864" t="s">
        <v>30</v>
      </c>
      <c r="E1864">
        <v>61825</v>
      </c>
      <c r="F1864">
        <v>0</v>
      </c>
      <c r="G1864">
        <v>1</v>
      </c>
      <c r="H1864" t="s">
        <v>406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 s="1">
        <v>3254</v>
      </c>
      <c r="B1865">
        <v>1971</v>
      </c>
      <c r="C1865" t="s">
        <v>29</v>
      </c>
      <c r="D1865" t="s">
        <v>37</v>
      </c>
      <c r="E1865">
        <v>70886</v>
      </c>
      <c r="F1865">
        <v>1</v>
      </c>
      <c r="G1865">
        <v>0</v>
      </c>
      <c r="H1865" t="s">
        <v>203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 s="1">
        <v>9064</v>
      </c>
      <c r="B1866">
        <v>1982</v>
      </c>
      <c r="C1866" t="s">
        <v>29</v>
      </c>
      <c r="D1866" t="s">
        <v>37</v>
      </c>
      <c r="E1866">
        <v>69109</v>
      </c>
      <c r="F1866">
        <v>0</v>
      </c>
      <c r="G1866">
        <v>0</v>
      </c>
      <c r="H1866" t="s">
        <v>79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 s="1">
        <v>3678</v>
      </c>
      <c r="B1867">
        <v>1973</v>
      </c>
      <c r="C1867" t="s">
        <v>29</v>
      </c>
      <c r="D1867" t="s">
        <v>71</v>
      </c>
      <c r="E1867">
        <v>60208</v>
      </c>
      <c r="F1867">
        <v>1</v>
      </c>
      <c r="G1867">
        <v>1</v>
      </c>
      <c r="H1867" t="s">
        <v>676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 s="1">
        <v>4227</v>
      </c>
      <c r="B1868">
        <v>1968</v>
      </c>
      <c r="C1868" t="s">
        <v>39</v>
      </c>
      <c r="D1868" t="s">
        <v>33</v>
      </c>
      <c r="E1868">
        <v>32889</v>
      </c>
      <c r="F1868">
        <v>1</v>
      </c>
      <c r="G1868">
        <v>1</v>
      </c>
      <c r="H1868" t="s">
        <v>677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 s="1">
        <v>9467</v>
      </c>
      <c r="B1869">
        <v>1984</v>
      </c>
      <c r="C1869" t="s">
        <v>29</v>
      </c>
      <c r="D1869" t="s">
        <v>30</v>
      </c>
      <c r="E1869">
        <v>34738</v>
      </c>
      <c r="F1869">
        <v>1</v>
      </c>
      <c r="G1869">
        <v>0</v>
      </c>
      <c r="H1869" t="s">
        <v>98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 s="1">
        <v>8486</v>
      </c>
      <c r="B1870">
        <v>1971</v>
      </c>
      <c r="C1870" t="s">
        <v>39</v>
      </c>
      <c r="D1870" t="s">
        <v>33</v>
      </c>
      <c r="E1870">
        <v>30538</v>
      </c>
      <c r="F1870">
        <v>1</v>
      </c>
      <c r="G1870">
        <v>0</v>
      </c>
      <c r="H1870" t="s">
        <v>546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 s="1">
        <v>2186</v>
      </c>
      <c r="B1871">
        <v>1977</v>
      </c>
      <c r="C1871" t="s">
        <v>53</v>
      </c>
      <c r="D1871" t="s">
        <v>33</v>
      </c>
      <c r="E1871">
        <v>82326</v>
      </c>
      <c r="F1871">
        <v>0</v>
      </c>
      <c r="G1871">
        <v>0</v>
      </c>
      <c r="H1871" t="s">
        <v>438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 s="1">
        <v>3286</v>
      </c>
      <c r="B1872">
        <v>1967</v>
      </c>
      <c r="C1872" t="s">
        <v>36</v>
      </c>
      <c r="D1872" t="s">
        <v>41</v>
      </c>
      <c r="E1872">
        <v>26642</v>
      </c>
      <c r="F1872">
        <v>1</v>
      </c>
      <c r="G1872">
        <v>0</v>
      </c>
      <c r="H1872" t="s">
        <v>176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 s="1">
        <v>8602</v>
      </c>
      <c r="B1873">
        <v>1964</v>
      </c>
      <c r="C1873" t="s">
        <v>29</v>
      </c>
      <c r="D1873" t="s">
        <v>41</v>
      </c>
      <c r="E1873">
        <v>69932</v>
      </c>
      <c r="F1873">
        <v>0</v>
      </c>
      <c r="G1873">
        <v>1</v>
      </c>
      <c r="H1873" t="s">
        <v>86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 s="1">
        <v>3722</v>
      </c>
      <c r="B1874">
        <v>1972</v>
      </c>
      <c r="C1874" t="s">
        <v>29</v>
      </c>
      <c r="D1874" t="s">
        <v>30</v>
      </c>
      <c r="E1874">
        <v>44503</v>
      </c>
      <c r="F1874">
        <v>1</v>
      </c>
      <c r="G1874">
        <v>1</v>
      </c>
      <c r="H1874" t="s">
        <v>227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 s="1">
        <v>6715</v>
      </c>
      <c r="B1875">
        <v>1948</v>
      </c>
      <c r="C1875" t="s">
        <v>36</v>
      </c>
      <c r="D1875" t="s">
        <v>30</v>
      </c>
      <c r="E1875">
        <v>60200</v>
      </c>
      <c r="F1875">
        <v>0</v>
      </c>
      <c r="G1875">
        <v>1</v>
      </c>
      <c r="H1875" t="s">
        <v>60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 s="1">
        <v>4796</v>
      </c>
      <c r="B1876">
        <v>1952</v>
      </c>
      <c r="C1876" t="s">
        <v>29</v>
      </c>
      <c r="D1876" t="s">
        <v>41</v>
      </c>
      <c r="E1876">
        <v>49638</v>
      </c>
      <c r="F1876">
        <v>0</v>
      </c>
      <c r="G1876">
        <v>1</v>
      </c>
      <c r="H1876" t="s">
        <v>556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 s="1">
        <v>9612</v>
      </c>
      <c r="B1877">
        <v>1987</v>
      </c>
      <c r="C1877" t="s">
        <v>53</v>
      </c>
      <c r="D1877" t="s">
        <v>30</v>
      </c>
      <c r="E1877">
        <v>23830</v>
      </c>
      <c r="F1877">
        <v>0</v>
      </c>
      <c r="G1877">
        <v>0</v>
      </c>
      <c r="H1877" t="s">
        <v>411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 s="1">
        <v>3766</v>
      </c>
      <c r="B1878">
        <v>1959</v>
      </c>
      <c r="C1878" t="s">
        <v>39</v>
      </c>
      <c r="D1878" t="s">
        <v>71</v>
      </c>
      <c r="E1878">
        <v>33051</v>
      </c>
      <c r="F1878">
        <v>0</v>
      </c>
      <c r="G1878">
        <v>0</v>
      </c>
      <c r="H1878" t="s">
        <v>638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 s="1">
        <v>1399</v>
      </c>
      <c r="B1879">
        <v>1958</v>
      </c>
      <c r="C1879" t="s">
        <v>29</v>
      </c>
      <c r="D1879" t="s">
        <v>37</v>
      </c>
      <c r="E1879">
        <v>72905</v>
      </c>
      <c r="F1879">
        <v>0</v>
      </c>
      <c r="G1879">
        <v>0</v>
      </c>
      <c r="H1879" t="s">
        <v>118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 s="1">
        <v>1570</v>
      </c>
      <c r="B1880">
        <v>1951</v>
      </c>
      <c r="C1880" t="s">
        <v>36</v>
      </c>
      <c r="D1880" t="s">
        <v>33</v>
      </c>
      <c r="E1880">
        <v>69702</v>
      </c>
      <c r="F1880">
        <v>0</v>
      </c>
      <c r="G1880">
        <v>1</v>
      </c>
      <c r="H1880" t="s">
        <v>142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 s="1">
        <v>3426</v>
      </c>
      <c r="B1881">
        <v>1975</v>
      </c>
      <c r="C1881" t="s">
        <v>29</v>
      </c>
      <c r="D1881" t="s">
        <v>41</v>
      </c>
      <c r="E1881">
        <v>70300</v>
      </c>
      <c r="F1881">
        <v>1</v>
      </c>
      <c r="G1881">
        <v>0</v>
      </c>
      <c r="H1881" t="s">
        <v>678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 s="1">
        <v>3074</v>
      </c>
      <c r="B1882">
        <v>1984</v>
      </c>
      <c r="C1882" t="s">
        <v>36</v>
      </c>
      <c r="D1882" t="s">
        <v>37</v>
      </c>
      <c r="E1882">
        <v>70643</v>
      </c>
      <c r="F1882">
        <v>0</v>
      </c>
      <c r="G1882">
        <v>0</v>
      </c>
      <c r="H1882" t="s">
        <v>253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 s="1">
        <v>8341</v>
      </c>
      <c r="B1883">
        <v>1969</v>
      </c>
      <c r="C1883" t="s">
        <v>36</v>
      </c>
      <c r="D1883" t="s">
        <v>37</v>
      </c>
      <c r="E1883">
        <v>30396</v>
      </c>
      <c r="F1883">
        <v>1</v>
      </c>
      <c r="G1883">
        <v>0</v>
      </c>
      <c r="H1883" t="s">
        <v>106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 s="1">
        <v>5180</v>
      </c>
      <c r="B1884">
        <v>1968</v>
      </c>
      <c r="C1884" t="s">
        <v>36</v>
      </c>
      <c r="D1884" t="s">
        <v>41</v>
      </c>
      <c r="E1884">
        <v>50616</v>
      </c>
      <c r="F1884">
        <v>0</v>
      </c>
      <c r="G1884">
        <v>1</v>
      </c>
      <c r="H1884" t="s">
        <v>423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 s="1">
        <v>6461</v>
      </c>
      <c r="B1885">
        <v>1969</v>
      </c>
      <c r="C1885" t="s">
        <v>39</v>
      </c>
      <c r="D1885" t="s">
        <v>30</v>
      </c>
      <c r="E1885">
        <v>62772</v>
      </c>
      <c r="F1885">
        <v>0</v>
      </c>
      <c r="G1885">
        <v>1</v>
      </c>
      <c r="H1885" t="s">
        <v>673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 s="1">
        <v>7679</v>
      </c>
      <c r="B1886">
        <v>1985</v>
      </c>
      <c r="C1886" t="s">
        <v>36</v>
      </c>
      <c r="D1886" t="s">
        <v>30</v>
      </c>
      <c r="E1886">
        <v>30298</v>
      </c>
      <c r="F1886">
        <v>0</v>
      </c>
      <c r="G1886">
        <v>0</v>
      </c>
      <c r="H1886" t="s">
        <v>154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 s="1">
        <v>10702</v>
      </c>
      <c r="B1887">
        <v>1984</v>
      </c>
      <c r="C1887" t="s">
        <v>29</v>
      </c>
      <c r="D1887" t="s">
        <v>30</v>
      </c>
      <c r="E1887">
        <v>52413</v>
      </c>
      <c r="F1887">
        <v>1</v>
      </c>
      <c r="G1887">
        <v>0</v>
      </c>
      <c r="H1887" t="s">
        <v>54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 s="1">
        <v>7505</v>
      </c>
      <c r="B1888">
        <v>1957</v>
      </c>
      <c r="C1888" t="s">
        <v>36</v>
      </c>
      <c r="D1888" t="s">
        <v>37</v>
      </c>
      <c r="E1888">
        <v>44155</v>
      </c>
      <c r="F1888">
        <v>1</v>
      </c>
      <c r="G1888">
        <v>1</v>
      </c>
      <c r="H1888" t="s">
        <v>38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 s="1">
        <v>5113</v>
      </c>
      <c r="B1889">
        <v>1971</v>
      </c>
      <c r="C1889" t="s">
        <v>36</v>
      </c>
      <c r="D1889" t="s">
        <v>41</v>
      </c>
      <c r="E1889">
        <v>86979</v>
      </c>
      <c r="F1889">
        <v>0</v>
      </c>
      <c r="G1889">
        <v>0</v>
      </c>
      <c r="H1889" t="s">
        <v>290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 s="1">
        <v>10858</v>
      </c>
      <c r="B1890">
        <v>1975</v>
      </c>
      <c r="C1890" t="s">
        <v>29</v>
      </c>
      <c r="D1890" t="s">
        <v>33</v>
      </c>
      <c r="E1890">
        <v>76532</v>
      </c>
      <c r="F1890">
        <v>1</v>
      </c>
      <c r="G1890">
        <v>1</v>
      </c>
      <c r="H1890" t="s">
        <v>40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 s="1">
        <v>2961</v>
      </c>
      <c r="B1891">
        <v>1982</v>
      </c>
      <c r="C1891" t="s">
        <v>29</v>
      </c>
      <c r="D1891" t="s">
        <v>37</v>
      </c>
      <c r="E1891">
        <v>42081</v>
      </c>
      <c r="F1891">
        <v>1</v>
      </c>
      <c r="G1891">
        <v>0</v>
      </c>
      <c r="H1891" t="s">
        <v>600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 s="1">
        <v>2747</v>
      </c>
      <c r="B1892">
        <v>1988</v>
      </c>
      <c r="C1892" t="s">
        <v>36</v>
      </c>
      <c r="D1892" t="s">
        <v>37</v>
      </c>
      <c r="E1892">
        <v>67546</v>
      </c>
      <c r="F1892">
        <v>0</v>
      </c>
      <c r="G1892">
        <v>0</v>
      </c>
      <c r="H1892" t="s">
        <v>51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 s="1">
        <v>3010</v>
      </c>
      <c r="B1893">
        <v>1989</v>
      </c>
      <c r="C1893" t="s">
        <v>39</v>
      </c>
      <c r="D1893" t="s">
        <v>33</v>
      </c>
      <c r="E1893">
        <v>88420</v>
      </c>
      <c r="F1893">
        <v>0</v>
      </c>
      <c r="G1893">
        <v>0</v>
      </c>
      <c r="H1893" t="s">
        <v>492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 s="1">
        <v>5790</v>
      </c>
      <c r="B1894">
        <v>1985</v>
      </c>
      <c r="C1894" t="s">
        <v>29</v>
      </c>
      <c r="D1894" t="s">
        <v>37</v>
      </c>
      <c r="E1894">
        <v>31158</v>
      </c>
      <c r="F1894">
        <v>1</v>
      </c>
      <c r="G1894">
        <v>0</v>
      </c>
      <c r="H1894" t="s">
        <v>679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 s="1">
        <v>6892</v>
      </c>
      <c r="B1895">
        <v>1968</v>
      </c>
      <c r="C1895" t="s">
        <v>29</v>
      </c>
      <c r="D1895" t="s">
        <v>41</v>
      </c>
      <c r="E1895">
        <v>61671</v>
      </c>
      <c r="F1895">
        <v>0</v>
      </c>
      <c r="G1895">
        <v>1</v>
      </c>
      <c r="H1895" t="s">
        <v>483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 s="1">
        <v>1743</v>
      </c>
      <c r="B1896">
        <v>1974</v>
      </c>
      <c r="C1896" t="s">
        <v>29</v>
      </c>
      <c r="D1896" t="s">
        <v>30</v>
      </c>
      <c r="E1896">
        <v>69719</v>
      </c>
      <c r="F1896">
        <v>0</v>
      </c>
      <c r="G1896">
        <v>0</v>
      </c>
      <c r="H1896" t="s">
        <v>525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 s="1">
        <v>3578</v>
      </c>
      <c r="B1897">
        <v>1949</v>
      </c>
      <c r="C1897" t="s">
        <v>29</v>
      </c>
      <c r="D1897" t="s">
        <v>41</v>
      </c>
      <c r="E1897">
        <v>49160</v>
      </c>
      <c r="F1897">
        <v>0</v>
      </c>
      <c r="G1897">
        <v>1</v>
      </c>
      <c r="H1897" t="s">
        <v>390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 s="1">
        <v>8462</v>
      </c>
      <c r="B1898">
        <v>1978</v>
      </c>
      <c r="C1898" t="s">
        <v>47</v>
      </c>
      <c r="D1898" t="s">
        <v>33</v>
      </c>
      <c r="E1898">
        <v>24882</v>
      </c>
      <c r="F1898">
        <v>1</v>
      </c>
      <c r="G1898">
        <v>0</v>
      </c>
      <c r="H1898" t="s">
        <v>193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 s="1">
        <v>5558</v>
      </c>
      <c r="B1899">
        <v>1954</v>
      </c>
      <c r="C1899" t="s">
        <v>36</v>
      </c>
      <c r="D1899" t="s">
        <v>30</v>
      </c>
      <c r="E1899">
        <v>90933</v>
      </c>
      <c r="F1899">
        <v>0</v>
      </c>
      <c r="G1899">
        <v>0</v>
      </c>
      <c r="H1899" t="s">
        <v>200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 s="1">
        <v>4619</v>
      </c>
      <c r="B1900">
        <v>1945</v>
      </c>
      <c r="C1900" t="s">
        <v>36</v>
      </c>
      <c r="D1900" t="s">
        <v>30</v>
      </c>
      <c r="E1900">
        <v>113734</v>
      </c>
      <c r="F1900">
        <v>0</v>
      </c>
      <c r="G1900">
        <v>0</v>
      </c>
      <c r="H1900" t="s">
        <v>117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 s="1">
        <v>8780</v>
      </c>
      <c r="B1901">
        <v>1950</v>
      </c>
      <c r="C1901" t="s">
        <v>36</v>
      </c>
      <c r="D1901" t="s">
        <v>33</v>
      </c>
      <c r="E1901">
        <v>59292</v>
      </c>
      <c r="F1901">
        <v>0</v>
      </c>
      <c r="G1901">
        <v>1</v>
      </c>
      <c r="H1901" t="s">
        <v>264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 s="1">
        <v>10789</v>
      </c>
      <c r="B1902">
        <v>1964</v>
      </c>
      <c r="C1902" t="s">
        <v>36</v>
      </c>
      <c r="D1902" t="s">
        <v>37</v>
      </c>
      <c r="E1902">
        <v>45759</v>
      </c>
      <c r="F1902">
        <v>1</v>
      </c>
      <c r="G1902">
        <v>1</v>
      </c>
      <c r="H1902" t="s">
        <v>192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 s="1">
        <v>10779</v>
      </c>
      <c r="B1903">
        <v>1983</v>
      </c>
      <c r="C1903" t="s">
        <v>29</v>
      </c>
      <c r="D1903" t="s">
        <v>30</v>
      </c>
      <c r="E1903">
        <v>22148</v>
      </c>
      <c r="F1903">
        <v>0</v>
      </c>
      <c r="G1903">
        <v>0</v>
      </c>
      <c r="H1903" t="s">
        <v>274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 s="1">
        <v>5896</v>
      </c>
      <c r="B1904">
        <v>1987</v>
      </c>
      <c r="C1904" t="s">
        <v>39</v>
      </c>
      <c r="D1904" t="s">
        <v>37</v>
      </c>
      <c r="E1904">
        <v>73395</v>
      </c>
      <c r="F1904">
        <v>0</v>
      </c>
      <c r="G1904">
        <v>0</v>
      </c>
      <c r="H1904" t="s">
        <v>210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 s="1">
        <v>2337</v>
      </c>
      <c r="B1905">
        <v>1971</v>
      </c>
      <c r="C1905" t="s">
        <v>29</v>
      </c>
      <c r="D1905" t="s">
        <v>41</v>
      </c>
      <c r="E1905">
        <v>29819</v>
      </c>
      <c r="F1905">
        <v>1</v>
      </c>
      <c r="G1905">
        <v>0</v>
      </c>
      <c r="H1905" t="s">
        <v>463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 s="1">
        <v>10951</v>
      </c>
      <c r="B1906">
        <v>1968</v>
      </c>
      <c r="C1906" t="s">
        <v>29</v>
      </c>
      <c r="D1906" t="s">
        <v>37</v>
      </c>
      <c r="E1906">
        <v>45688</v>
      </c>
      <c r="F1906">
        <v>0</v>
      </c>
      <c r="G1906">
        <v>1</v>
      </c>
      <c r="H1906" t="s">
        <v>479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 s="1">
        <v>544</v>
      </c>
      <c r="B1907">
        <v>1954</v>
      </c>
      <c r="C1907" t="s">
        <v>29</v>
      </c>
      <c r="D1907" t="s">
        <v>37</v>
      </c>
      <c r="E1907">
        <v>62820</v>
      </c>
      <c r="F1907">
        <v>0</v>
      </c>
      <c r="G1907">
        <v>0</v>
      </c>
      <c r="H1907" t="s">
        <v>66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 s="1">
        <v>17</v>
      </c>
      <c r="B1908">
        <v>1971</v>
      </c>
      <c r="C1908" t="s">
        <v>36</v>
      </c>
      <c r="D1908" t="s">
        <v>37</v>
      </c>
      <c r="E1908">
        <v>60491</v>
      </c>
      <c r="F1908">
        <v>0</v>
      </c>
      <c r="G1908">
        <v>1</v>
      </c>
      <c r="H1908" t="s">
        <v>677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 s="1">
        <v>10680</v>
      </c>
      <c r="B1909">
        <v>1986</v>
      </c>
      <c r="C1909" t="s">
        <v>29</v>
      </c>
      <c r="D1909" t="s">
        <v>33</v>
      </c>
      <c r="E1909">
        <v>33235</v>
      </c>
      <c r="F1909">
        <v>1</v>
      </c>
      <c r="G1909">
        <v>0</v>
      </c>
      <c r="H1909" t="s">
        <v>680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 s="1">
        <v>3265</v>
      </c>
      <c r="B1910">
        <v>1959</v>
      </c>
      <c r="C1910" t="s">
        <v>29</v>
      </c>
      <c r="D1910" t="s">
        <v>37</v>
      </c>
      <c r="E1910">
        <v>35701</v>
      </c>
      <c r="F1910">
        <v>0</v>
      </c>
      <c r="G1910">
        <v>0</v>
      </c>
      <c r="H1910" t="s">
        <v>159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 s="1">
        <v>5623</v>
      </c>
      <c r="B1911">
        <v>1980</v>
      </c>
      <c r="C1911" t="s">
        <v>39</v>
      </c>
      <c r="D1911" t="s">
        <v>37</v>
      </c>
      <c r="E1911">
        <v>31535</v>
      </c>
      <c r="F1911">
        <v>1</v>
      </c>
      <c r="G1911">
        <v>0</v>
      </c>
      <c r="H1911" t="s">
        <v>194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 s="1">
        <v>5832</v>
      </c>
      <c r="B1912">
        <v>1960</v>
      </c>
      <c r="C1912" t="s">
        <v>53</v>
      </c>
      <c r="D1912" t="s">
        <v>33</v>
      </c>
      <c r="E1912">
        <v>92556</v>
      </c>
      <c r="F1912">
        <v>0</v>
      </c>
      <c r="G1912">
        <v>0</v>
      </c>
      <c r="H1912" t="s">
        <v>591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 s="1">
        <v>5544</v>
      </c>
      <c r="B1913">
        <v>1970</v>
      </c>
      <c r="C1913" t="s">
        <v>29</v>
      </c>
      <c r="D1913" t="s">
        <v>30</v>
      </c>
      <c r="E1913">
        <v>67384</v>
      </c>
      <c r="F1913">
        <v>0</v>
      </c>
      <c r="G1913">
        <v>1</v>
      </c>
      <c r="H1913" t="s">
        <v>137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 s="1">
        <v>6417</v>
      </c>
      <c r="B1914">
        <v>1971</v>
      </c>
      <c r="C1914" t="s">
        <v>39</v>
      </c>
      <c r="D1914" t="s">
        <v>33</v>
      </c>
      <c r="E1914">
        <v>80573</v>
      </c>
      <c r="F1914">
        <v>0</v>
      </c>
      <c r="G1914">
        <v>0</v>
      </c>
      <c r="H1914" t="s">
        <v>548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 s="1">
        <v>5831</v>
      </c>
      <c r="B1915">
        <v>1967</v>
      </c>
      <c r="C1915" t="s">
        <v>29</v>
      </c>
      <c r="D1915" t="s">
        <v>37</v>
      </c>
      <c r="E1915">
        <v>77870</v>
      </c>
      <c r="F1915">
        <v>0</v>
      </c>
      <c r="G1915">
        <v>1</v>
      </c>
      <c r="H1915" t="s">
        <v>162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 s="1">
        <v>7101</v>
      </c>
      <c r="B1916">
        <v>1963</v>
      </c>
      <c r="C1916" t="s">
        <v>36</v>
      </c>
      <c r="D1916" t="s">
        <v>71</v>
      </c>
      <c r="E1916">
        <v>52278</v>
      </c>
      <c r="F1916">
        <v>0</v>
      </c>
      <c r="G1916">
        <v>1</v>
      </c>
      <c r="H1916" t="s">
        <v>536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 s="1">
        <v>10176</v>
      </c>
      <c r="B1917">
        <v>1968</v>
      </c>
      <c r="C1917" t="s">
        <v>29</v>
      </c>
      <c r="D1917" t="s">
        <v>30</v>
      </c>
      <c r="E1917">
        <v>57107</v>
      </c>
      <c r="F1917">
        <v>0</v>
      </c>
      <c r="G1917">
        <v>1</v>
      </c>
      <c r="H1917" t="s">
        <v>385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 s="1">
        <v>2326</v>
      </c>
      <c r="B1918">
        <v>1990</v>
      </c>
      <c r="C1918" t="s">
        <v>29</v>
      </c>
      <c r="D1918" t="s">
        <v>37</v>
      </c>
      <c r="E1918">
        <v>18929</v>
      </c>
      <c r="F1918">
        <v>0</v>
      </c>
      <c r="G1918">
        <v>0</v>
      </c>
      <c r="H1918" t="s">
        <v>359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 s="1">
        <v>4385</v>
      </c>
      <c r="B1919">
        <v>1981</v>
      </c>
      <c r="C1919" t="s">
        <v>36</v>
      </c>
      <c r="D1919" t="s">
        <v>30</v>
      </c>
      <c r="E1919">
        <v>36038</v>
      </c>
      <c r="F1919">
        <v>1</v>
      </c>
      <c r="G1919">
        <v>0</v>
      </c>
      <c r="H1919" t="s">
        <v>63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 s="1">
        <v>2929</v>
      </c>
      <c r="B1920">
        <v>1976</v>
      </c>
      <c r="C1920" t="s">
        <v>29</v>
      </c>
      <c r="D1920" t="s">
        <v>30</v>
      </c>
      <c r="E1920">
        <v>20180</v>
      </c>
      <c r="F1920">
        <v>0</v>
      </c>
      <c r="G1920">
        <v>0</v>
      </c>
      <c r="H1920" t="s">
        <v>62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 s="1">
        <v>10686</v>
      </c>
      <c r="B1921">
        <v>1965</v>
      </c>
      <c r="C1921" t="s">
        <v>36</v>
      </c>
      <c r="D1921" t="s">
        <v>33</v>
      </c>
      <c r="E1921">
        <v>34230</v>
      </c>
      <c r="F1921">
        <v>1</v>
      </c>
      <c r="G1921">
        <v>1</v>
      </c>
      <c r="H1921" t="s">
        <v>681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 s="1">
        <v>2546</v>
      </c>
      <c r="B1922">
        <v>1977</v>
      </c>
      <c r="C1922" t="s">
        <v>53</v>
      </c>
      <c r="D1922" t="s">
        <v>30</v>
      </c>
      <c r="E1922">
        <v>31878</v>
      </c>
      <c r="F1922">
        <v>0</v>
      </c>
      <c r="G1922">
        <v>1</v>
      </c>
      <c r="H1922" t="s">
        <v>550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 s="1">
        <v>3283</v>
      </c>
      <c r="B1923">
        <v>1972</v>
      </c>
      <c r="C1923" t="s">
        <v>53</v>
      </c>
      <c r="D1923" t="s">
        <v>37</v>
      </c>
      <c r="E1923">
        <v>70932</v>
      </c>
      <c r="F1923">
        <v>0</v>
      </c>
      <c r="G1923">
        <v>1</v>
      </c>
      <c r="H1923" t="s">
        <v>38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 s="1">
        <v>3138</v>
      </c>
      <c r="B1924">
        <v>1956</v>
      </c>
      <c r="C1924" t="s">
        <v>29</v>
      </c>
      <c r="D1924" t="s">
        <v>30</v>
      </c>
      <c r="E1924">
        <v>91249</v>
      </c>
      <c r="F1924">
        <v>0</v>
      </c>
      <c r="G1924">
        <v>0</v>
      </c>
      <c r="H1924" t="s">
        <v>585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 s="1">
        <v>4994</v>
      </c>
      <c r="B1925">
        <v>1943</v>
      </c>
      <c r="C1925" t="s">
        <v>39</v>
      </c>
      <c r="D1925" t="s">
        <v>30</v>
      </c>
      <c r="E1925">
        <v>77598</v>
      </c>
      <c r="F1925">
        <v>0</v>
      </c>
      <c r="G1925">
        <v>0</v>
      </c>
      <c r="H1925" t="s">
        <v>612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 s="1">
        <v>7966</v>
      </c>
      <c r="B1926">
        <v>1959</v>
      </c>
      <c r="C1926" t="s">
        <v>29</v>
      </c>
      <c r="D1926" t="s">
        <v>30</v>
      </c>
      <c r="E1926">
        <v>80982</v>
      </c>
      <c r="F1926">
        <v>1</v>
      </c>
      <c r="G1926">
        <v>1</v>
      </c>
      <c r="H1926" t="s">
        <v>263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 s="1">
        <v>3112</v>
      </c>
      <c r="B1927">
        <v>1977</v>
      </c>
      <c r="C1927" t="s">
        <v>39</v>
      </c>
      <c r="D1927" t="s">
        <v>37</v>
      </c>
      <c r="E1927">
        <v>22701</v>
      </c>
      <c r="F1927">
        <v>1</v>
      </c>
      <c r="G1927">
        <v>0</v>
      </c>
      <c r="H1927" t="s">
        <v>603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 s="1">
        <v>10872</v>
      </c>
      <c r="B1928">
        <v>1969</v>
      </c>
      <c r="C1928" t="s">
        <v>36</v>
      </c>
      <c r="D1928" t="s">
        <v>37</v>
      </c>
      <c r="E1928">
        <v>55212</v>
      </c>
      <c r="F1928">
        <v>0</v>
      </c>
      <c r="G1928">
        <v>1</v>
      </c>
      <c r="H1928" t="s">
        <v>249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 s="1">
        <v>2181</v>
      </c>
      <c r="B1929">
        <v>1970</v>
      </c>
      <c r="C1929" t="s">
        <v>29</v>
      </c>
      <c r="D1929" t="s">
        <v>37</v>
      </c>
      <c r="E1929">
        <v>70617</v>
      </c>
      <c r="F1929">
        <v>0</v>
      </c>
      <c r="G1929">
        <v>0</v>
      </c>
      <c r="H1929" t="s">
        <v>112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 s="1">
        <v>1867</v>
      </c>
      <c r="B1930">
        <v>1957</v>
      </c>
      <c r="C1930" t="s">
        <v>29</v>
      </c>
      <c r="D1930" t="s">
        <v>30</v>
      </c>
      <c r="E1930">
        <v>64849</v>
      </c>
      <c r="F1930">
        <v>0</v>
      </c>
      <c r="G1930">
        <v>0</v>
      </c>
      <c r="H1930" t="s">
        <v>42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 s="1">
        <v>1518</v>
      </c>
      <c r="B1931">
        <v>1965</v>
      </c>
      <c r="C1931" t="s">
        <v>39</v>
      </c>
      <c r="D1931" t="s">
        <v>37</v>
      </c>
      <c r="E1931">
        <v>62694</v>
      </c>
      <c r="F1931">
        <v>1</v>
      </c>
      <c r="G1931">
        <v>1</v>
      </c>
      <c r="H1931" t="s">
        <v>90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 s="1">
        <v>5734</v>
      </c>
      <c r="B1932">
        <v>1974</v>
      </c>
      <c r="C1932" t="s">
        <v>36</v>
      </c>
      <c r="D1932" t="s">
        <v>37</v>
      </c>
      <c r="E1932">
        <v>61917</v>
      </c>
      <c r="F1932">
        <v>1</v>
      </c>
      <c r="G1932">
        <v>1</v>
      </c>
      <c r="H1932" t="s">
        <v>339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 s="1">
        <v>2878</v>
      </c>
      <c r="B1933">
        <v>1947</v>
      </c>
      <c r="C1933" t="s">
        <v>36</v>
      </c>
      <c r="D1933" t="s">
        <v>37</v>
      </c>
      <c r="E1933">
        <v>67472</v>
      </c>
      <c r="F1933">
        <v>0</v>
      </c>
      <c r="G1933">
        <v>1</v>
      </c>
      <c r="H1933" t="s">
        <v>187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 s="1">
        <v>1458</v>
      </c>
      <c r="B1934">
        <v>1982</v>
      </c>
      <c r="C1934" t="s">
        <v>39</v>
      </c>
      <c r="D1934" t="s">
        <v>37</v>
      </c>
      <c r="E1934">
        <v>21059</v>
      </c>
      <c r="F1934">
        <v>1</v>
      </c>
      <c r="G1934">
        <v>0</v>
      </c>
      <c r="H1934" t="s">
        <v>407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 s="1">
        <v>7007</v>
      </c>
      <c r="B1935">
        <v>1968</v>
      </c>
      <c r="C1935" t="s">
        <v>39</v>
      </c>
      <c r="D1935" t="s">
        <v>37</v>
      </c>
      <c r="E1935">
        <v>29543</v>
      </c>
      <c r="F1935">
        <v>2</v>
      </c>
      <c r="G1935">
        <v>0</v>
      </c>
      <c r="H1935" t="s">
        <v>214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 s="1">
        <v>6200</v>
      </c>
      <c r="B1936">
        <v>1951</v>
      </c>
      <c r="C1936" t="s">
        <v>29</v>
      </c>
      <c r="D1936" t="s">
        <v>37</v>
      </c>
      <c r="E1936">
        <v>75903</v>
      </c>
      <c r="F1936">
        <v>0</v>
      </c>
      <c r="G1936">
        <v>1</v>
      </c>
      <c r="H1936" t="s">
        <v>101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 s="1">
        <v>1403</v>
      </c>
      <c r="B1937">
        <v>1975</v>
      </c>
      <c r="C1937" t="s">
        <v>53</v>
      </c>
      <c r="D1937" t="s">
        <v>33</v>
      </c>
      <c r="E1937">
        <v>34984</v>
      </c>
      <c r="F1937">
        <v>1</v>
      </c>
      <c r="G1937">
        <v>1</v>
      </c>
      <c r="H1937" t="s">
        <v>442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 s="1">
        <v>4827</v>
      </c>
      <c r="B1938">
        <v>1956</v>
      </c>
      <c r="C1938" t="s">
        <v>36</v>
      </c>
      <c r="D1938" t="s">
        <v>30</v>
      </c>
      <c r="E1938">
        <v>54998</v>
      </c>
      <c r="F1938">
        <v>0</v>
      </c>
      <c r="G1938">
        <v>1</v>
      </c>
      <c r="H1938" t="s">
        <v>151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 s="1">
        <v>6250</v>
      </c>
      <c r="B1939">
        <v>1949</v>
      </c>
      <c r="C1939" t="s">
        <v>36</v>
      </c>
      <c r="D1939" t="s">
        <v>71</v>
      </c>
      <c r="E1939">
        <v>54356</v>
      </c>
      <c r="F1939">
        <v>0</v>
      </c>
      <c r="G1939">
        <v>1</v>
      </c>
      <c r="H1939" t="s">
        <v>87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 s="1">
        <v>9291</v>
      </c>
      <c r="B1940">
        <v>1959</v>
      </c>
      <c r="C1940" t="s">
        <v>39</v>
      </c>
      <c r="D1940" t="s">
        <v>37</v>
      </c>
      <c r="E1940">
        <v>34242</v>
      </c>
      <c r="F1940">
        <v>0</v>
      </c>
      <c r="G1940">
        <v>1</v>
      </c>
      <c r="H1940" t="s">
        <v>121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 s="1">
        <v>2478</v>
      </c>
      <c r="B1941">
        <v>1973</v>
      </c>
      <c r="C1941" t="s">
        <v>29</v>
      </c>
      <c r="D1941" t="s">
        <v>37</v>
      </c>
      <c r="E1941">
        <v>25410</v>
      </c>
      <c r="F1941">
        <v>1</v>
      </c>
      <c r="G1941">
        <v>0</v>
      </c>
      <c r="H1941" t="s">
        <v>215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 s="1">
        <v>1139</v>
      </c>
      <c r="B1942">
        <v>1984</v>
      </c>
      <c r="C1942" t="s">
        <v>36</v>
      </c>
      <c r="D1942" t="s">
        <v>37</v>
      </c>
      <c r="E1942">
        <v>73356</v>
      </c>
      <c r="F1942">
        <v>0</v>
      </c>
      <c r="G1942">
        <v>0</v>
      </c>
      <c r="H1942" t="s">
        <v>682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 s="1">
        <v>5138</v>
      </c>
      <c r="B1943">
        <v>1950</v>
      </c>
      <c r="C1943" t="s">
        <v>29</v>
      </c>
      <c r="D1943" t="s">
        <v>33</v>
      </c>
      <c r="E1943">
        <v>28320</v>
      </c>
      <c r="F1943">
        <v>0</v>
      </c>
      <c r="G1943">
        <v>1</v>
      </c>
      <c r="H1943" t="s">
        <v>683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 s="1">
        <v>5393</v>
      </c>
      <c r="B1944">
        <v>1977</v>
      </c>
      <c r="C1944" t="s">
        <v>29</v>
      </c>
      <c r="D1944" t="s">
        <v>30</v>
      </c>
      <c r="E1944">
        <v>23763</v>
      </c>
      <c r="F1944">
        <v>1</v>
      </c>
      <c r="G1944">
        <v>0</v>
      </c>
      <c r="H1944" t="s">
        <v>481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 s="1">
        <v>10413</v>
      </c>
      <c r="B1945">
        <v>1984</v>
      </c>
      <c r="C1945" t="s">
        <v>29</v>
      </c>
      <c r="D1945" t="s">
        <v>37</v>
      </c>
      <c r="E1945">
        <v>72570</v>
      </c>
      <c r="F1945">
        <v>0</v>
      </c>
      <c r="G1945">
        <v>0</v>
      </c>
      <c r="H1945" t="s">
        <v>648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 s="1">
        <v>5015</v>
      </c>
      <c r="B1946">
        <v>1976</v>
      </c>
      <c r="C1946" t="s">
        <v>39</v>
      </c>
      <c r="D1946" t="s">
        <v>37</v>
      </c>
      <c r="E1946">
        <v>34529</v>
      </c>
      <c r="F1946">
        <v>1</v>
      </c>
      <c r="G1946">
        <v>0</v>
      </c>
      <c r="H1946" t="s">
        <v>103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 s="1">
        <v>10868</v>
      </c>
      <c r="B1947">
        <v>1951</v>
      </c>
      <c r="C1947" t="s">
        <v>29</v>
      </c>
      <c r="D1947" t="s">
        <v>71</v>
      </c>
      <c r="E1947">
        <v>70792</v>
      </c>
      <c r="F1947">
        <v>0</v>
      </c>
      <c r="G1947">
        <v>0</v>
      </c>
      <c r="H1947" t="s">
        <v>258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 s="1">
        <v>10676</v>
      </c>
      <c r="B1948">
        <v>1982</v>
      </c>
      <c r="C1948" t="s">
        <v>29</v>
      </c>
      <c r="D1948" t="s">
        <v>37</v>
      </c>
      <c r="E1948">
        <v>63211</v>
      </c>
      <c r="F1948">
        <v>0</v>
      </c>
      <c r="G1948">
        <v>0</v>
      </c>
      <c r="H1948" t="s">
        <v>204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 s="1">
        <v>2495</v>
      </c>
      <c r="B1949">
        <v>1974</v>
      </c>
      <c r="C1949" t="s">
        <v>39</v>
      </c>
      <c r="D1949" t="s">
        <v>37</v>
      </c>
      <c r="E1949">
        <v>83891</v>
      </c>
      <c r="F1949">
        <v>0</v>
      </c>
      <c r="G1949">
        <v>1</v>
      </c>
      <c r="H1949" t="s">
        <v>684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 s="1">
        <v>7842</v>
      </c>
      <c r="B1950">
        <v>1968</v>
      </c>
      <c r="C1950" t="s">
        <v>29</v>
      </c>
      <c r="D1950" t="s">
        <v>30</v>
      </c>
      <c r="E1950">
        <v>36065</v>
      </c>
      <c r="F1950">
        <v>1</v>
      </c>
      <c r="G1950">
        <v>1</v>
      </c>
      <c r="H1950" t="s">
        <v>209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 s="1">
        <v>9955</v>
      </c>
      <c r="B1951">
        <v>1954</v>
      </c>
      <c r="C1951" t="s">
        <v>29</v>
      </c>
      <c r="D1951" t="s">
        <v>33</v>
      </c>
      <c r="E1951">
        <v>39898</v>
      </c>
      <c r="F1951">
        <v>0</v>
      </c>
      <c r="G1951">
        <v>1</v>
      </c>
      <c r="H1951" t="s">
        <v>636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 s="1">
        <v>6663</v>
      </c>
      <c r="B1952">
        <v>1940</v>
      </c>
      <c r="C1952" t="s">
        <v>36</v>
      </c>
      <c r="D1952" t="s">
        <v>30</v>
      </c>
      <c r="E1952">
        <v>51141</v>
      </c>
      <c r="F1952">
        <v>0</v>
      </c>
      <c r="G1952">
        <v>0</v>
      </c>
      <c r="H1952" t="s">
        <v>168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 s="1">
        <v>2162</v>
      </c>
      <c r="B1953">
        <v>1976</v>
      </c>
      <c r="C1953" t="s">
        <v>29</v>
      </c>
      <c r="D1953" t="s">
        <v>37</v>
      </c>
      <c r="E1953">
        <v>56939</v>
      </c>
      <c r="F1953">
        <v>0</v>
      </c>
      <c r="G1953">
        <v>1</v>
      </c>
      <c r="H1953" t="s">
        <v>399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 s="1">
        <v>3434</v>
      </c>
      <c r="B1954">
        <v>1951</v>
      </c>
      <c r="C1954" t="s">
        <v>29</v>
      </c>
      <c r="D1954" t="s">
        <v>30</v>
      </c>
      <c r="E1954">
        <v>80872</v>
      </c>
      <c r="F1954">
        <v>0</v>
      </c>
      <c r="G1954">
        <v>0</v>
      </c>
      <c r="H1954" t="s">
        <v>83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 s="1">
        <v>7919</v>
      </c>
      <c r="B1955">
        <v>1976</v>
      </c>
      <c r="C1955" t="s">
        <v>36</v>
      </c>
      <c r="D1955" t="s">
        <v>33</v>
      </c>
      <c r="E1955">
        <v>72335</v>
      </c>
      <c r="F1955">
        <v>0</v>
      </c>
      <c r="G1955">
        <v>0</v>
      </c>
      <c r="H1955" t="s">
        <v>624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 s="1">
        <v>5626</v>
      </c>
      <c r="B1956">
        <v>1964</v>
      </c>
      <c r="C1956" t="s">
        <v>36</v>
      </c>
      <c r="D1956" t="s">
        <v>30</v>
      </c>
      <c r="E1956">
        <v>61798</v>
      </c>
      <c r="F1956">
        <v>0</v>
      </c>
      <c r="G1956">
        <v>0</v>
      </c>
      <c r="H1956" t="s">
        <v>120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 s="1">
        <v>6428</v>
      </c>
      <c r="B1957">
        <v>1950</v>
      </c>
      <c r="C1957" t="s">
        <v>36</v>
      </c>
      <c r="D1957" t="s">
        <v>71</v>
      </c>
      <c r="E1957">
        <v>76842</v>
      </c>
      <c r="F1957">
        <v>0</v>
      </c>
      <c r="G1957">
        <v>0</v>
      </c>
      <c r="H1957" t="s">
        <v>570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 s="1">
        <v>8514</v>
      </c>
      <c r="B1958">
        <v>1976</v>
      </c>
      <c r="C1958" t="s">
        <v>29</v>
      </c>
      <c r="D1958" t="s">
        <v>33</v>
      </c>
      <c r="E1958">
        <v>29478</v>
      </c>
      <c r="F1958">
        <v>1</v>
      </c>
      <c r="G1958">
        <v>0</v>
      </c>
      <c r="H1958" t="s">
        <v>659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 s="1">
        <v>10448</v>
      </c>
      <c r="B1959">
        <v>1956</v>
      </c>
      <c r="C1959" t="s">
        <v>29</v>
      </c>
      <c r="D1959" t="s">
        <v>30</v>
      </c>
      <c r="E1959">
        <v>46998</v>
      </c>
      <c r="F1959">
        <v>0</v>
      </c>
      <c r="G1959">
        <v>1</v>
      </c>
      <c r="H1959" t="s">
        <v>245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 s="1">
        <v>2109</v>
      </c>
      <c r="B1960">
        <v>1990</v>
      </c>
      <c r="C1960" t="s">
        <v>29</v>
      </c>
      <c r="D1960" t="s">
        <v>30</v>
      </c>
      <c r="E1960">
        <v>96843</v>
      </c>
      <c r="F1960">
        <v>0</v>
      </c>
      <c r="G1960">
        <v>0</v>
      </c>
      <c r="H1960" t="s">
        <v>366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 s="1">
        <v>7530</v>
      </c>
      <c r="B1961">
        <v>1950</v>
      </c>
      <c r="C1961" t="s">
        <v>36</v>
      </c>
      <c r="D1961" t="s">
        <v>71</v>
      </c>
      <c r="E1961">
        <v>56551</v>
      </c>
      <c r="F1961">
        <v>1</v>
      </c>
      <c r="G1961">
        <v>1</v>
      </c>
      <c r="H1961" t="s">
        <v>431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 s="1">
        <v>8925</v>
      </c>
      <c r="B1962">
        <v>1965</v>
      </c>
      <c r="C1962" t="s">
        <v>39</v>
      </c>
      <c r="D1962" t="s">
        <v>37</v>
      </c>
      <c r="E1962">
        <v>70053</v>
      </c>
      <c r="F1962">
        <v>0</v>
      </c>
      <c r="G1962">
        <v>1</v>
      </c>
      <c r="H1962" t="s">
        <v>113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 s="1">
        <v>3009</v>
      </c>
      <c r="B1963">
        <v>1962</v>
      </c>
      <c r="C1963" t="s">
        <v>36</v>
      </c>
      <c r="D1963" t="s">
        <v>71</v>
      </c>
      <c r="E1963">
        <v>71670</v>
      </c>
      <c r="F1963">
        <v>0</v>
      </c>
      <c r="G1963">
        <v>0</v>
      </c>
      <c r="H1963" t="s">
        <v>420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 s="1">
        <v>6355</v>
      </c>
      <c r="B1964">
        <v>1978</v>
      </c>
      <c r="C1964" t="s">
        <v>29</v>
      </c>
      <c r="D1964" t="s">
        <v>37</v>
      </c>
      <c r="E1964">
        <v>44359</v>
      </c>
      <c r="F1964">
        <v>1</v>
      </c>
      <c r="G1964">
        <v>1</v>
      </c>
      <c r="H1964" t="s">
        <v>248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 s="1">
        <v>3517</v>
      </c>
      <c r="B1965">
        <v>1952</v>
      </c>
      <c r="C1965" t="s">
        <v>29</v>
      </c>
      <c r="D1965" t="s">
        <v>30</v>
      </c>
      <c r="E1965">
        <v>40887</v>
      </c>
      <c r="F1965">
        <v>1</v>
      </c>
      <c r="G1965">
        <v>1</v>
      </c>
      <c r="H1965" t="s">
        <v>436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 s="1">
        <v>1158</v>
      </c>
      <c r="B1966">
        <v>1966</v>
      </c>
      <c r="C1966" t="s">
        <v>29</v>
      </c>
      <c r="D1966" t="s">
        <v>41</v>
      </c>
      <c r="E1966">
        <v>48877</v>
      </c>
      <c r="F1966">
        <v>0</v>
      </c>
      <c r="G1966">
        <v>1</v>
      </c>
      <c r="H1966" t="s">
        <v>174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 s="1">
        <v>6203</v>
      </c>
      <c r="B1967">
        <v>1947</v>
      </c>
      <c r="C1967" t="s">
        <v>29</v>
      </c>
      <c r="D1967" t="s">
        <v>33</v>
      </c>
      <c r="E1967">
        <v>74485</v>
      </c>
      <c r="F1967">
        <v>0</v>
      </c>
      <c r="G1967">
        <v>0</v>
      </c>
      <c r="H1967" t="s">
        <v>685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 s="1">
        <v>7165</v>
      </c>
      <c r="B1968">
        <v>1972</v>
      </c>
      <c r="C1968" t="s">
        <v>29</v>
      </c>
      <c r="D1968" t="s">
        <v>33</v>
      </c>
      <c r="E1968">
        <v>64474</v>
      </c>
      <c r="F1968">
        <v>0</v>
      </c>
      <c r="G1968">
        <v>1</v>
      </c>
      <c r="H1968" t="s">
        <v>333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 s="1">
        <v>3595</v>
      </c>
      <c r="B1969">
        <v>1963</v>
      </c>
      <c r="C1969" t="s">
        <v>29</v>
      </c>
      <c r="D1969" t="s">
        <v>33</v>
      </c>
      <c r="E1969">
        <v>77226</v>
      </c>
      <c r="F1969">
        <v>0</v>
      </c>
      <c r="G1969">
        <v>1</v>
      </c>
      <c r="H1969" t="s">
        <v>686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 s="1">
        <v>8537</v>
      </c>
      <c r="B1970">
        <v>1949</v>
      </c>
      <c r="C1970" t="s">
        <v>29</v>
      </c>
      <c r="D1970" t="s">
        <v>71</v>
      </c>
      <c r="E1970">
        <v>72643</v>
      </c>
      <c r="F1970">
        <v>0</v>
      </c>
      <c r="G1970">
        <v>0</v>
      </c>
      <c r="H1970" t="s">
        <v>664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 s="1">
        <v>4331</v>
      </c>
      <c r="B1971">
        <v>1978</v>
      </c>
      <c r="C1971" t="s">
        <v>39</v>
      </c>
      <c r="D1971" t="s">
        <v>33</v>
      </c>
      <c r="E1971">
        <v>85738</v>
      </c>
      <c r="F1971">
        <v>0</v>
      </c>
      <c r="G1971">
        <v>0</v>
      </c>
      <c r="H1971" t="s">
        <v>533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 s="1">
        <v>6281</v>
      </c>
      <c r="B1972">
        <v>1966</v>
      </c>
      <c r="C1972" t="s">
        <v>29</v>
      </c>
      <c r="D1972" t="s">
        <v>41</v>
      </c>
      <c r="E1972">
        <v>55686</v>
      </c>
      <c r="F1972">
        <v>0</v>
      </c>
      <c r="G1972">
        <v>1</v>
      </c>
      <c r="H1972" t="s">
        <v>516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 s="1">
        <v>4338</v>
      </c>
      <c r="B1973">
        <v>1983</v>
      </c>
      <c r="C1973" t="s">
        <v>29</v>
      </c>
      <c r="D1973" t="s">
        <v>30</v>
      </c>
      <c r="E1973">
        <v>39062</v>
      </c>
      <c r="F1973">
        <v>1</v>
      </c>
      <c r="G1973">
        <v>0</v>
      </c>
      <c r="H1973" t="s">
        <v>661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 s="1">
        <v>2452</v>
      </c>
      <c r="B1974">
        <v>1971</v>
      </c>
      <c r="C1974" t="s">
        <v>29</v>
      </c>
      <c r="D1974" t="s">
        <v>33</v>
      </c>
      <c r="E1974">
        <v>34600</v>
      </c>
      <c r="F1974">
        <v>1</v>
      </c>
      <c r="G1974">
        <v>1</v>
      </c>
      <c r="H1974" t="s">
        <v>454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 s="1">
        <v>9507</v>
      </c>
      <c r="B1975">
        <v>1975</v>
      </c>
      <c r="C1975" t="s">
        <v>29</v>
      </c>
      <c r="D1975" t="s">
        <v>37</v>
      </c>
      <c r="E1975">
        <v>40794</v>
      </c>
      <c r="F1975">
        <v>0</v>
      </c>
      <c r="G1975">
        <v>1</v>
      </c>
      <c r="H1975" t="s">
        <v>687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 s="1">
        <v>8360</v>
      </c>
      <c r="B1976">
        <v>1971</v>
      </c>
      <c r="C1976" t="s">
        <v>53</v>
      </c>
      <c r="D1976" t="s">
        <v>37</v>
      </c>
      <c r="E1976">
        <v>54690</v>
      </c>
      <c r="F1976">
        <v>1</v>
      </c>
      <c r="G1976">
        <v>1</v>
      </c>
      <c r="H1976" t="s">
        <v>290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 s="1">
        <v>10311</v>
      </c>
      <c r="B1977">
        <v>1969</v>
      </c>
      <c r="C1977" t="s">
        <v>29</v>
      </c>
      <c r="D1977" t="s">
        <v>37</v>
      </c>
      <c r="E1977">
        <v>4428</v>
      </c>
      <c r="F1977">
        <v>0</v>
      </c>
      <c r="G1977">
        <v>1</v>
      </c>
      <c r="H1977" t="s">
        <v>651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 s="1">
        <v>5117</v>
      </c>
      <c r="B1978">
        <v>1963</v>
      </c>
      <c r="C1978" t="s">
        <v>53</v>
      </c>
      <c r="D1978" t="s">
        <v>37</v>
      </c>
      <c r="E1978">
        <v>32632</v>
      </c>
      <c r="F1978">
        <v>0</v>
      </c>
      <c r="G1978">
        <v>0</v>
      </c>
      <c r="H1978" t="s">
        <v>637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 s="1">
        <v>4867</v>
      </c>
      <c r="B1979">
        <v>1968</v>
      </c>
      <c r="C1979" t="s">
        <v>36</v>
      </c>
      <c r="D1979" t="s">
        <v>30</v>
      </c>
      <c r="E1979">
        <v>38236</v>
      </c>
      <c r="F1979">
        <v>1</v>
      </c>
      <c r="G1979">
        <v>1</v>
      </c>
      <c r="H1979" t="s">
        <v>576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 s="1">
        <v>9289</v>
      </c>
      <c r="B1980">
        <v>1979</v>
      </c>
      <c r="C1980" t="s">
        <v>29</v>
      </c>
      <c r="D1980" t="s">
        <v>37</v>
      </c>
      <c r="E1980">
        <v>36781</v>
      </c>
      <c r="F1980">
        <v>1</v>
      </c>
      <c r="G1980">
        <v>0</v>
      </c>
      <c r="H1980" t="s">
        <v>688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 s="1">
        <v>10913</v>
      </c>
      <c r="B1981">
        <v>1984</v>
      </c>
      <c r="C1981" t="s">
        <v>39</v>
      </c>
      <c r="D1981" t="s">
        <v>30</v>
      </c>
      <c r="E1981">
        <v>31385</v>
      </c>
      <c r="F1981">
        <v>1</v>
      </c>
      <c r="G1981">
        <v>0</v>
      </c>
      <c r="H1981" t="s">
        <v>190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 s="1">
        <v>3032</v>
      </c>
      <c r="B1982">
        <v>1984</v>
      </c>
      <c r="C1982" t="s">
        <v>29</v>
      </c>
      <c r="D1982" t="s">
        <v>37</v>
      </c>
      <c r="E1982">
        <v>24570</v>
      </c>
      <c r="F1982">
        <v>1</v>
      </c>
      <c r="G1982">
        <v>0</v>
      </c>
      <c r="H1982" t="s">
        <v>664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 s="1">
        <v>8524</v>
      </c>
      <c r="B1983">
        <v>1974</v>
      </c>
      <c r="C1983" t="s">
        <v>36</v>
      </c>
      <c r="D1983" t="s">
        <v>41</v>
      </c>
      <c r="E1983">
        <v>25509</v>
      </c>
      <c r="F1983">
        <v>1</v>
      </c>
      <c r="G1983">
        <v>0</v>
      </c>
      <c r="H1983" t="s">
        <v>275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 s="1">
        <v>3334</v>
      </c>
      <c r="B1984">
        <v>1951</v>
      </c>
      <c r="C1984" t="s">
        <v>29</v>
      </c>
      <c r="D1984" t="s">
        <v>37</v>
      </c>
      <c r="E1984">
        <v>94642</v>
      </c>
      <c r="F1984">
        <v>0</v>
      </c>
      <c r="G1984">
        <v>0</v>
      </c>
      <c r="H1984" t="s">
        <v>632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 s="1">
        <v>4470</v>
      </c>
      <c r="B1985">
        <v>1962</v>
      </c>
      <c r="C1985" t="s">
        <v>39</v>
      </c>
      <c r="D1985" t="s">
        <v>37</v>
      </c>
      <c r="E1985">
        <v>58646</v>
      </c>
      <c r="F1985">
        <v>0</v>
      </c>
      <c r="G1985">
        <v>1</v>
      </c>
      <c r="H1985" t="s">
        <v>542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 s="1">
        <v>1406</v>
      </c>
      <c r="B1986">
        <v>1975</v>
      </c>
      <c r="C1986" t="s">
        <v>29</v>
      </c>
      <c r="D1986" t="s">
        <v>30</v>
      </c>
      <c r="E1986">
        <v>53201</v>
      </c>
      <c r="F1986">
        <v>1</v>
      </c>
      <c r="G1986">
        <v>1</v>
      </c>
      <c r="H1986" t="s">
        <v>636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 s="1">
        <v>8619</v>
      </c>
      <c r="B1987">
        <v>1957</v>
      </c>
      <c r="C1987" t="s">
        <v>29</v>
      </c>
      <c r="D1987" t="s">
        <v>33</v>
      </c>
      <c r="E1987">
        <v>21994</v>
      </c>
      <c r="F1987">
        <v>0</v>
      </c>
      <c r="G1987">
        <v>1</v>
      </c>
      <c r="H1987" t="s">
        <v>50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 s="1">
        <v>10821</v>
      </c>
      <c r="B1988">
        <v>1978</v>
      </c>
      <c r="C1988" t="s">
        <v>29</v>
      </c>
      <c r="D1988" t="s">
        <v>37</v>
      </c>
      <c r="E1988">
        <v>57113</v>
      </c>
      <c r="F1988">
        <v>1</v>
      </c>
      <c r="G1988">
        <v>1</v>
      </c>
      <c r="H1988" t="s">
        <v>258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 s="1">
        <v>4552</v>
      </c>
      <c r="B1989">
        <v>1991</v>
      </c>
      <c r="C1989" t="s">
        <v>29</v>
      </c>
      <c r="D1989" t="s">
        <v>37</v>
      </c>
      <c r="E1989">
        <v>51373</v>
      </c>
      <c r="F1989">
        <v>0</v>
      </c>
      <c r="G1989">
        <v>0</v>
      </c>
      <c r="H1989" t="s">
        <v>321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 s="1">
        <v>898</v>
      </c>
      <c r="B1990">
        <v>1986</v>
      </c>
      <c r="C1990" t="s">
        <v>29</v>
      </c>
      <c r="D1990" t="s">
        <v>37</v>
      </c>
      <c r="E1990">
        <v>23477</v>
      </c>
      <c r="F1990">
        <v>1</v>
      </c>
      <c r="G1990">
        <v>0</v>
      </c>
      <c r="H1990" t="s">
        <v>452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 s="1">
        <v>9797</v>
      </c>
      <c r="B1991">
        <v>1956</v>
      </c>
      <c r="C1991" t="s">
        <v>29</v>
      </c>
      <c r="D1991" t="s">
        <v>37</v>
      </c>
      <c r="E1991">
        <v>58116</v>
      </c>
      <c r="F1991">
        <v>0</v>
      </c>
      <c r="G1991">
        <v>1</v>
      </c>
      <c r="H1991" t="s">
        <v>274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 s="1">
        <v>10949</v>
      </c>
      <c r="B1992">
        <v>1963</v>
      </c>
      <c r="C1992" t="s">
        <v>36</v>
      </c>
      <c r="D1992" t="s">
        <v>41</v>
      </c>
      <c r="E1992">
        <v>72968</v>
      </c>
      <c r="F1992">
        <v>0</v>
      </c>
      <c r="G1992">
        <v>0</v>
      </c>
      <c r="H1992" t="s">
        <v>458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 s="1">
        <v>8212</v>
      </c>
      <c r="B1993">
        <v>1971</v>
      </c>
      <c r="C1993" t="s">
        <v>39</v>
      </c>
      <c r="D1993" t="s">
        <v>37</v>
      </c>
      <c r="E1993">
        <v>39791</v>
      </c>
      <c r="F1993">
        <v>0</v>
      </c>
      <c r="G1993">
        <v>1</v>
      </c>
      <c r="H1993" t="s">
        <v>52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 s="1">
        <v>6248</v>
      </c>
      <c r="B1994">
        <v>1947</v>
      </c>
      <c r="C1994" t="s">
        <v>39</v>
      </c>
      <c r="D1994" t="s">
        <v>30</v>
      </c>
      <c r="E1994">
        <v>91712</v>
      </c>
      <c r="F1994">
        <v>0</v>
      </c>
      <c r="G1994">
        <v>0</v>
      </c>
      <c r="H1994" t="s">
        <v>170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 s="1">
        <v>10164</v>
      </c>
      <c r="B1995">
        <v>1958</v>
      </c>
      <c r="C1995" t="s">
        <v>29</v>
      </c>
      <c r="D1995" t="s">
        <v>30</v>
      </c>
      <c r="E1995">
        <v>94472</v>
      </c>
      <c r="F1995">
        <v>0</v>
      </c>
      <c r="G1995">
        <v>1</v>
      </c>
      <c r="H1995" t="s">
        <v>422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 s="1">
        <v>4547</v>
      </c>
      <c r="B1996">
        <v>1960</v>
      </c>
      <c r="C1996" t="s">
        <v>29</v>
      </c>
      <c r="D1996" t="s">
        <v>33</v>
      </c>
      <c r="E1996">
        <v>13672</v>
      </c>
      <c r="F1996">
        <v>1</v>
      </c>
      <c r="G1996">
        <v>1</v>
      </c>
      <c r="H1996" t="s">
        <v>539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 s="1">
        <v>6815</v>
      </c>
      <c r="B1997">
        <v>1980</v>
      </c>
      <c r="C1997" t="s">
        <v>53</v>
      </c>
      <c r="D1997" t="s">
        <v>37</v>
      </c>
      <c r="E1997">
        <v>96547</v>
      </c>
      <c r="F1997">
        <v>0</v>
      </c>
      <c r="G1997">
        <v>0</v>
      </c>
      <c r="H1997" t="s">
        <v>185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 s="1">
        <v>4122</v>
      </c>
      <c r="B1998">
        <v>1975</v>
      </c>
      <c r="C1998" t="s">
        <v>29</v>
      </c>
      <c r="D1998" t="s">
        <v>37</v>
      </c>
      <c r="E1998">
        <v>79205</v>
      </c>
      <c r="F1998">
        <v>0</v>
      </c>
      <c r="G1998">
        <v>0</v>
      </c>
      <c r="H1998" t="s">
        <v>111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 s="1">
        <v>10841</v>
      </c>
      <c r="B1999">
        <v>1975</v>
      </c>
      <c r="C1999" t="s">
        <v>36</v>
      </c>
      <c r="D1999" t="s">
        <v>33</v>
      </c>
      <c r="E1999">
        <v>56559</v>
      </c>
      <c r="F1999">
        <v>0</v>
      </c>
      <c r="G1999">
        <v>1</v>
      </c>
      <c r="H1999" t="s">
        <v>306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 s="1">
        <v>5370</v>
      </c>
      <c r="B2000">
        <v>1973</v>
      </c>
      <c r="C2000" t="s">
        <v>36</v>
      </c>
      <c r="D2000" t="s">
        <v>37</v>
      </c>
      <c r="E2000">
        <v>32644</v>
      </c>
      <c r="F2000">
        <v>1</v>
      </c>
      <c r="G2000">
        <v>0</v>
      </c>
      <c r="H2000" t="s">
        <v>577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 s="1">
        <v>176</v>
      </c>
      <c r="B2001">
        <v>1980</v>
      </c>
      <c r="C2001" t="s">
        <v>53</v>
      </c>
      <c r="D2001" t="s">
        <v>30</v>
      </c>
      <c r="E2001">
        <v>67506</v>
      </c>
      <c r="F2001">
        <v>0</v>
      </c>
      <c r="G2001">
        <v>1</v>
      </c>
      <c r="H2001" t="s">
        <v>460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 s="1">
        <v>4860</v>
      </c>
      <c r="B2002">
        <v>1970</v>
      </c>
      <c r="C2002" t="s">
        <v>29</v>
      </c>
      <c r="D2002" t="s">
        <v>30</v>
      </c>
      <c r="E2002">
        <v>24206</v>
      </c>
      <c r="F2002">
        <v>1</v>
      </c>
      <c r="G2002">
        <v>0</v>
      </c>
      <c r="H2002" t="s">
        <v>645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 s="1">
        <v>10757</v>
      </c>
      <c r="B2003">
        <v>1967</v>
      </c>
      <c r="C2003" t="s">
        <v>36</v>
      </c>
      <c r="D2003" t="s">
        <v>41</v>
      </c>
      <c r="E2003">
        <v>28420</v>
      </c>
      <c r="F2003">
        <v>1</v>
      </c>
      <c r="G2003">
        <v>0</v>
      </c>
      <c r="H2003" t="s">
        <v>578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 s="1">
        <v>4023</v>
      </c>
      <c r="B2004">
        <v>1970</v>
      </c>
      <c r="C2004" t="s">
        <v>29</v>
      </c>
      <c r="D2004" t="s">
        <v>37</v>
      </c>
      <c r="E2004">
        <v>22979</v>
      </c>
      <c r="F2004">
        <v>1</v>
      </c>
      <c r="G2004">
        <v>0</v>
      </c>
      <c r="H2004" t="s">
        <v>442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 s="1">
        <v>6679</v>
      </c>
      <c r="B2005">
        <v>1966</v>
      </c>
      <c r="C2005" t="s">
        <v>29</v>
      </c>
      <c r="D2005" t="s">
        <v>30</v>
      </c>
      <c r="E2005">
        <v>33279</v>
      </c>
      <c r="F2005">
        <v>0</v>
      </c>
      <c r="G2005">
        <v>0</v>
      </c>
      <c r="H2005" t="s">
        <v>689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 s="1">
        <v>9923</v>
      </c>
      <c r="B2006">
        <v>1972</v>
      </c>
      <c r="C2006" t="s">
        <v>39</v>
      </c>
      <c r="D2006" t="s">
        <v>30</v>
      </c>
      <c r="E2006">
        <v>46423</v>
      </c>
      <c r="F2006">
        <v>1</v>
      </c>
      <c r="G2006">
        <v>1</v>
      </c>
      <c r="H2006" t="s">
        <v>399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 s="1">
        <v>7181</v>
      </c>
      <c r="B2007">
        <v>1977</v>
      </c>
      <c r="C2007" t="s">
        <v>29</v>
      </c>
      <c r="D2007" t="s">
        <v>37</v>
      </c>
      <c r="E2007">
        <v>30368</v>
      </c>
      <c r="F2007">
        <v>0</v>
      </c>
      <c r="G2007">
        <v>1</v>
      </c>
      <c r="H2007" t="s">
        <v>290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 s="1">
        <v>3599</v>
      </c>
      <c r="B2008">
        <v>1970</v>
      </c>
      <c r="C2008" t="s">
        <v>29</v>
      </c>
      <c r="D2008" t="s">
        <v>37</v>
      </c>
      <c r="E2008">
        <v>63684</v>
      </c>
      <c r="F2008">
        <v>0</v>
      </c>
      <c r="G2008">
        <v>1</v>
      </c>
      <c r="H2008" t="s">
        <v>530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 s="1">
        <v>405</v>
      </c>
      <c r="B2009">
        <v>1964</v>
      </c>
      <c r="C2009" t="s">
        <v>29</v>
      </c>
      <c r="D2009" t="s">
        <v>41</v>
      </c>
      <c r="E2009">
        <v>41638</v>
      </c>
      <c r="F2009">
        <v>0</v>
      </c>
      <c r="G2009">
        <v>1</v>
      </c>
      <c r="H2009" t="s">
        <v>292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 s="1">
        <v>6870</v>
      </c>
      <c r="B2010">
        <v>1959</v>
      </c>
      <c r="C2010" t="s">
        <v>36</v>
      </c>
      <c r="D2010" t="s">
        <v>41</v>
      </c>
      <c r="E2010">
        <v>68805</v>
      </c>
      <c r="F2010">
        <v>0</v>
      </c>
      <c r="G2010">
        <v>1</v>
      </c>
      <c r="H2010" t="s">
        <v>429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 s="1">
        <v>832</v>
      </c>
      <c r="B2011">
        <v>1966</v>
      </c>
      <c r="C2011" t="s">
        <v>36</v>
      </c>
      <c r="D2011" t="s">
        <v>33</v>
      </c>
      <c r="E2011">
        <v>65814</v>
      </c>
      <c r="F2011">
        <v>0</v>
      </c>
      <c r="G2011">
        <v>1</v>
      </c>
      <c r="H2011" t="s">
        <v>621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 s="1">
        <v>2002</v>
      </c>
      <c r="B2012">
        <v>1958</v>
      </c>
      <c r="C2012" t="s">
        <v>29</v>
      </c>
      <c r="D2012" t="s">
        <v>41</v>
      </c>
      <c r="E2012">
        <v>71964</v>
      </c>
      <c r="F2012">
        <v>0</v>
      </c>
      <c r="G2012">
        <v>0</v>
      </c>
      <c r="H2012" t="s">
        <v>238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 s="1">
        <v>3657</v>
      </c>
      <c r="B2013">
        <v>1986</v>
      </c>
      <c r="C2013" t="s">
        <v>29</v>
      </c>
      <c r="D2013" t="s">
        <v>30</v>
      </c>
      <c r="E2013">
        <v>39146</v>
      </c>
      <c r="F2013">
        <v>1</v>
      </c>
      <c r="G2013">
        <v>0</v>
      </c>
      <c r="H2013" t="s">
        <v>516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 s="1">
        <v>500</v>
      </c>
      <c r="B2014">
        <v>1977</v>
      </c>
      <c r="C2014" t="s">
        <v>29</v>
      </c>
      <c r="D2014" t="s">
        <v>33</v>
      </c>
      <c r="E2014">
        <v>96876</v>
      </c>
      <c r="F2014">
        <v>0</v>
      </c>
      <c r="G2014">
        <v>0</v>
      </c>
      <c r="H2014" t="s">
        <v>354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 s="1">
        <v>1951</v>
      </c>
      <c r="B2015">
        <v>1981</v>
      </c>
      <c r="C2015" t="s">
        <v>47</v>
      </c>
      <c r="D2015" t="s">
        <v>37</v>
      </c>
      <c r="E2015">
        <v>34445</v>
      </c>
      <c r="F2015">
        <v>0</v>
      </c>
      <c r="G2015">
        <v>0</v>
      </c>
      <c r="H2015" t="s">
        <v>679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 s="1">
        <v>3262</v>
      </c>
      <c r="B2016">
        <v>1958</v>
      </c>
      <c r="C2016" t="s">
        <v>29</v>
      </c>
      <c r="D2016" t="s">
        <v>30</v>
      </c>
      <c r="E2016">
        <v>68281</v>
      </c>
      <c r="F2016">
        <v>0</v>
      </c>
      <c r="G2016">
        <v>0</v>
      </c>
      <c r="H2016" t="s">
        <v>481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 s="1">
        <v>4102</v>
      </c>
      <c r="B2017">
        <v>1975</v>
      </c>
      <c r="C2017" t="s">
        <v>53</v>
      </c>
      <c r="D2017" t="s">
        <v>37</v>
      </c>
      <c r="E2017">
        <v>37284</v>
      </c>
      <c r="F2017">
        <v>1</v>
      </c>
      <c r="G2017">
        <v>1</v>
      </c>
      <c r="H2017" t="s">
        <v>482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 s="1">
        <v>7042</v>
      </c>
      <c r="B2018">
        <v>1983</v>
      </c>
      <c r="C2018" t="s">
        <v>29</v>
      </c>
      <c r="D2018" t="s">
        <v>37</v>
      </c>
      <c r="E2018">
        <v>36790</v>
      </c>
      <c r="F2018">
        <v>0</v>
      </c>
      <c r="G2018">
        <v>0</v>
      </c>
      <c r="H2018" t="s">
        <v>413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 s="1">
        <v>10598</v>
      </c>
      <c r="B2019">
        <v>1967</v>
      </c>
      <c r="C2019" t="s">
        <v>29</v>
      </c>
      <c r="D2019" t="s">
        <v>33</v>
      </c>
      <c r="E2019">
        <v>27943</v>
      </c>
      <c r="F2019">
        <v>1</v>
      </c>
      <c r="G2019">
        <v>1</v>
      </c>
      <c r="H2019" t="s">
        <v>421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 s="1">
        <v>255</v>
      </c>
      <c r="B2020">
        <v>1951</v>
      </c>
      <c r="C2020" t="s">
        <v>29</v>
      </c>
      <c r="D2020" t="s">
        <v>41</v>
      </c>
      <c r="E2020">
        <v>22263</v>
      </c>
      <c r="F2020">
        <v>1</v>
      </c>
      <c r="G2020">
        <v>1</v>
      </c>
      <c r="H2020" t="s">
        <v>128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 s="1">
        <v>2375</v>
      </c>
      <c r="B2021">
        <v>1972</v>
      </c>
      <c r="C2021" t="s">
        <v>29</v>
      </c>
      <c r="D2021" t="s">
        <v>33</v>
      </c>
      <c r="E2021">
        <v>30261</v>
      </c>
      <c r="F2021">
        <v>1</v>
      </c>
      <c r="G2021">
        <v>2</v>
      </c>
      <c r="H2021" t="s">
        <v>363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 s="1">
        <v>9829</v>
      </c>
      <c r="B2022">
        <v>1978</v>
      </c>
      <c r="C2022" t="s">
        <v>29</v>
      </c>
      <c r="D2022" t="s">
        <v>33</v>
      </c>
      <c r="E2022">
        <v>28587</v>
      </c>
      <c r="F2022">
        <v>1</v>
      </c>
      <c r="G2022">
        <v>0</v>
      </c>
      <c r="H2022" t="s">
        <v>632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 s="1">
        <v>6214</v>
      </c>
      <c r="B2023">
        <v>1982</v>
      </c>
      <c r="C2023" t="s">
        <v>39</v>
      </c>
      <c r="D2023" t="s">
        <v>37</v>
      </c>
      <c r="E2023">
        <v>43815</v>
      </c>
      <c r="F2023">
        <v>1</v>
      </c>
      <c r="G2023">
        <v>0</v>
      </c>
      <c r="H2023" t="s">
        <v>105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 s="1">
        <v>4954</v>
      </c>
      <c r="B2024">
        <v>1956</v>
      </c>
      <c r="C2024" t="s">
        <v>29</v>
      </c>
      <c r="D2024" t="s">
        <v>37</v>
      </c>
      <c r="E2024">
        <v>48195</v>
      </c>
      <c r="F2024">
        <v>1</v>
      </c>
      <c r="G2024">
        <v>1</v>
      </c>
      <c r="H2024" t="s">
        <v>118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 s="1">
        <v>7861</v>
      </c>
      <c r="B2025">
        <v>1952</v>
      </c>
      <c r="C2025" t="s">
        <v>39</v>
      </c>
      <c r="D2025" t="s">
        <v>37</v>
      </c>
      <c r="E2025">
        <v>77027</v>
      </c>
      <c r="F2025">
        <v>0</v>
      </c>
      <c r="G2025">
        <v>1</v>
      </c>
      <c r="H2025" t="s">
        <v>680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 s="1">
        <v>4837</v>
      </c>
      <c r="B2026">
        <v>1965</v>
      </c>
      <c r="C2026" t="s">
        <v>36</v>
      </c>
      <c r="D2026" t="s">
        <v>37</v>
      </c>
      <c r="E2026">
        <v>71322</v>
      </c>
      <c r="F2026">
        <v>0</v>
      </c>
      <c r="G2026">
        <v>1</v>
      </c>
      <c r="H2026" t="s">
        <v>359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 s="1">
        <v>9423</v>
      </c>
      <c r="B2027">
        <v>1979</v>
      </c>
      <c r="C2027" t="s">
        <v>39</v>
      </c>
      <c r="D2027" t="s">
        <v>37</v>
      </c>
      <c r="E2027">
        <v>32765</v>
      </c>
      <c r="F2027">
        <v>1</v>
      </c>
      <c r="G2027">
        <v>0</v>
      </c>
      <c r="H2027" t="s">
        <v>625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 s="1">
        <v>4198</v>
      </c>
      <c r="B2028">
        <v>1965</v>
      </c>
      <c r="C2028" t="s">
        <v>29</v>
      </c>
      <c r="D2028" t="s">
        <v>33</v>
      </c>
      <c r="E2028">
        <v>29672</v>
      </c>
      <c r="F2028">
        <v>1</v>
      </c>
      <c r="G2028">
        <v>1</v>
      </c>
      <c r="H2028" t="s">
        <v>75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 s="1">
        <v>153</v>
      </c>
      <c r="B2029">
        <v>1953</v>
      </c>
      <c r="C2029" t="s">
        <v>29</v>
      </c>
      <c r="D2029" t="s">
        <v>41</v>
      </c>
      <c r="E2029">
        <v>23272</v>
      </c>
      <c r="F2029">
        <v>0</v>
      </c>
      <c r="G2029">
        <v>0</v>
      </c>
      <c r="H2029" t="s">
        <v>170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 s="1">
        <v>9323</v>
      </c>
      <c r="B2030">
        <v>1949</v>
      </c>
      <c r="C2030" t="s">
        <v>39</v>
      </c>
      <c r="D2030" t="s">
        <v>33</v>
      </c>
      <c r="E2030">
        <v>49912</v>
      </c>
      <c r="F2030">
        <v>0</v>
      </c>
      <c r="G2030">
        <v>1</v>
      </c>
      <c r="H2030" t="s">
        <v>93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 s="1">
        <v>10001</v>
      </c>
      <c r="B2031">
        <v>1985</v>
      </c>
      <c r="C2031" t="s">
        <v>53</v>
      </c>
      <c r="D2031" t="s">
        <v>33</v>
      </c>
      <c r="E2031">
        <v>7500</v>
      </c>
      <c r="F2031">
        <v>1</v>
      </c>
      <c r="G2031">
        <v>0</v>
      </c>
      <c r="H2031" t="s">
        <v>478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 s="1">
        <v>3945</v>
      </c>
      <c r="B2032">
        <v>1947</v>
      </c>
      <c r="C2032" t="s">
        <v>36</v>
      </c>
      <c r="D2032" t="s">
        <v>71</v>
      </c>
      <c r="E2032">
        <v>68117</v>
      </c>
      <c r="F2032">
        <v>0</v>
      </c>
      <c r="G2032">
        <v>1</v>
      </c>
      <c r="H2032" t="s">
        <v>151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 s="1">
        <v>3799</v>
      </c>
      <c r="B2033">
        <v>1955</v>
      </c>
      <c r="C2033" t="s">
        <v>29</v>
      </c>
      <c r="D2033" t="s">
        <v>37</v>
      </c>
      <c r="E2033">
        <v>67225</v>
      </c>
      <c r="F2033">
        <v>0</v>
      </c>
      <c r="G2033">
        <v>1</v>
      </c>
      <c r="H2033" t="s">
        <v>669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 s="1">
        <v>8625</v>
      </c>
      <c r="B2034">
        <v>1976</v>
      </c>
      <c r="C2034" t="s">
        <v>29</v>
      </c>
      <c r="D2034" t="s">
        <v>37</v>
      </c>
      <c r="E2034">
        <v>17649</v>
      </c>
      <c r="F2034">
        <v>1</v>
      </c>
      <c r="G2034">
        <v>0</v>
      </c>
      <c r="H2034" t="s">
        <v>582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 s="1">
        <v>3491</v>
      </c>
      <c r="B2035">
        <v>1975</v>
      </c>
      <c r="C2035" t="s">
        <v>29</v>
      </c>
      <c r="D2035" t="s">
        <v>33</v>
      </c>
      <c r="E2035">
        <v>55914</v>
      </c>
      <c r="F2035">
        <v>0</v>
      </c>
      <c r="G2035">
        <v>1</v>
      </c>
      <c r="H2035" t="s">
        <v>74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 s="1">
        <v>983</v>
      </c>
      <c r="B2036">
        <v>1984</v>
      </c>
      <c r="C2036" t="s">
        <v>29</v>
      </c>
      <c r="D2036" t="s">
        <v>37</v>
      </c>
      <c r="E2036">
        <v>40059</v>
      </c>
      <c r="F2036">
        <v>1</v>
      </c>
      <c r="G2036">
        <v>0</v>
      </c>
      <c r="H2036" t="s">
        <v>187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 s="1">
        <v>9119</v>
      </c>
      <c r="B2037">
        <v>1950</v>
      </c>
      <c r="C2037" t="s">
        <v>29</v>
      </c>
      <c r="D2037" t="s">
        <v>33</v>
      </c>
      <c r="E2037">
        <v>60905</v>
      </c>
      <c r="F2037">
        <v>0</v>
      </c>
      <c r="G2037">
        <v>1</v>
      </c>
      <c r="H2037" t="s">
        <v>597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 s="1">
        <v>4786</v>
      </c>
      <c r="B2038">
        <v>1977</v>
      </c>
      <c r="C2038" t="s">
        <v>29</v>
      </c>
      <c r="D2038" t="s">
        <v>37</v>
      </c>
      <c r="E2038">
        <v>75330</v>
      </c>
      <c r="F2038">
        <v>1</v>
      </c>
      <c r="G2038">
        <v>1</v>
      </c>
      <c r="H2038" t="s">
        <v>466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 s="1">
        <v>5872</v>
      </c>
      <c r="B2039">
        <v>1951</v>
      </c>
      <c r="C2039" t="s">
        <v>29</v>
      </c>
      <c r="D2039" t="s">
        <v>30</v>
      </c>
      <c r="E2039">
        <v>60689</v>
      </c>
      <c r="F2039">
        <v>0</v>
      </c>
      <c r="G2039">
        <v>1</v>
      </c>
      <c r="H2039" t="s">
        <v>650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 s="1">
        <v>6568</v>
      </c>
      <c r="B2040">
        <v>1984</v>
      </c>
      <c r="C2040" t="s">
        <v>29</v>
      </c>
      <c r="D2040" t="s">
        <v>37</v>
      </c>
      <c r="E2040">
        <v>38680</v>
      </c>
      <c r="F2040">
        <v>1</v>
      </c>
      <c r="G2040">
        <v>0</v>
      </c>
      <c r="H2040" t="s">
        <v>52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 s="1">
        <v>5628</v>
      </c>
      <c r="B2041">
        <v>1982</v>
      </c>
      <c r="C2041" t="s">
        <v>29</v>
      </c>
      <c r="D2041" t="s">
        <v>33</v>
      </c>
      <c r="E2041">
        <v>61416</v>
      </c>
      <c r="F2041">
        <v>0</v>
      </c>
      <c r="G2041">
        <v>0</v>
      </c>
      <c r="H2041" t="s">
        <v>598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 s="1">
        <v>5631</v>
      </c>
      <c r="B2042">
        <v>1991</v>
      </c>
      <c r="C2042" t="s">
        <v>29</v>
      </c>
      <c r="D2042" t="s">
        <v>30</v>
      </c>
      <c r="E2042">
        <v>49767</v>
      </c>
      <c r="F2042">
        <v>0</v>
      </c>
      <c r="G2042">
        <v>0</v>
      </c>
      <c r="H2042" t="s">
        <v>358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 s="1">
        <v>4974</v>
      </c>
      <c r="B2043">
        <v>1970</v>
      </c>
      <c r="C2043" t="s">
        <v>29</v>
      </c>
      <c r="D2043" t="s">
        <v>30</v>
      </c>
      <c r="E2043">
        <v>83273</v>
      </c>
      <c r="F2043">
        <v>1</v>
      </c>
      <c r="G2043">
        <v>2</v>
      </c>
      <c r="H2043" t="s">
        <v>363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 s="1">
        <v>8416</v>
      </c>
      <c r="B2044">
        <v>1981</v>
      </c>
      <c r="C2044" t="s">
        <v>29</v>
      </c>
      <c r="D2044" t="s">
        <v>37</v>
      </c>
      <c r="E2044">
        <v>29009</v>
      </c>
      <c r="F2044">
        <v>1</v>
      </c>
      <c r="G2044">
        <v>0</v>
      </c>
      <c r="H2044" t="s">
        <v>310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 s="1">
        <v>5454</v>
      </c>
      <c r="B2045">
        <v>1979</v>
      </c>
      <c r="C2045" t="s">
        <v>39</v>
      </c>
      <c r="D2045" t="s">
        <v>37</v>
      </c>
      <c r="E2045">
        <v>45057</v>
      </c>
      <c r="F2045">
        <v>1</v>
      </c>
      <c r="G2045">
        <v>0</v>
      </c>
      <c r="H2045" t="s">
        <v>125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 s="1">
        <v>4095</v>
      </c>
      <c r="B2046">
        <v>1971</v>
      </c>
      <c r="C2046" t="s">
        <v>29</v>
      </c>
      <c r="D2046" t="s">
        <v>37</v>
      </c>
      <c r="E2046">
        <v>37150</v>
      </c>
      <c r="F2046">
        <v>1</v>
      </c>
      <c r="G2046">
        <v>0</v>
      </c>
      <c r="H2046" t="s">
        <v>102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 s="1">
        <v>5474</v>
      </c>
      <c r="B2047">
        <v>1970</v>
      </c>
      <c r="C2047" t="s">
        <v>29</v>
      </c>
      <c r="D2047" t="s">
        <v>30</v>
      </c>
      <c r="E2047">
        <v>43020</v>
      </c>
      <c r="F2047">
        <v>1</v>
      </c>
      <c r="G2047">
        <v>0</v>
      </c>
      <c r="H2047" t="s">
        <v>690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 s="1">
        <v>4268</v>
      </c>
      <c r="B2048">
        <v>1959</v>
      </c>
      <c r="C2048" t="s">
        <v>29</v>
      </c>
      <c r="D2048" t="s">
        <v>37</v>
      </c>
      <c r="E2048">
        <v>53154</v>
      </c>
      <c r="F2048">
        <v>0</v>
      </c>
      <c r="G2048">
        <v>1</v>
      </c>
      <c r="H2048" t="s">
        <v>334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 s="1">
        <v>10701</v>
      </c>
      <c r="B2049">
        <v>1973</v>
      </c>
      <c r="C2049" t="s">
        <v>29</v>
      </c>
      <c r="D2049" t="s">
        <v>37</v>
      </c>
      <c r="E2049">
        <v>65308</v>
      </c>
      <c r="F2049">
        <v>0</v>
      </c>
      <c r="G2049">
        <v>0</v>
      </c>
      <c r="H2049" t="s">
        <v>294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 s="1">
        <v>3507</v>
      </c>
      <c r="B2050">
        <v>1970</v>
      </c>
      <c r="C2050" t="s">
        <v>29</v>
      </c>
      <c r="D2050" t="s">
        <v>30</v>
      </c>
      <c r="E2050">
        <v>76467</v>
      </c>
      <c r="F2050">
        <v>1</v>
      </c>
      <c r="G2050">
        <v>0</v>
      </c>
      <c r="H2050" t="s">
        <v>236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 s="1">
        <v>2079</v>
      </c>
      <c r="B2051">
        <v>1947</v>
      </c>
      <c r="C2051" t="s">
        <v>53</v>
      </c>
      <c r="D2051" t="s">
        <v>37</v>
      </c>
      <c r="E2051">
        <v>81044</v>
      </c>
      <c r="F2051">
        <v>0</v>
      </c>
      <c r="G2051">
        <v>0</v>
      </c>
      <c r="H2051" t="s">
        <v>265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 s="1">
        <v>626</v>
      </c>
      <c r="B2052">
        <v>1951</v>
      </c>
      <c r="C2052" t="s">
        <v>29</v>
      </c>
      <c r="D2052" t="s">
        <v>37</v>
      </c>
      <c r="E2052">
        <v>32871</v>
      </c>
      <c r="F2052">
        <v>1</v>
      </c>
      <c r="G2052">
        <v>1</v>
      </c>
      <c r="H2052" t="s">
        <v>691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 s="1">
        <v>4426</v>
      </c>
      <c r="B2053">
        <v>1975</v>
      </c>
      <c r="C2053" t="s">
        <v>29</v>
      </c>
      <c r="D2053" t="s">
        <v>30</v>
      </c>
      <c r="E2053">
        <v>55801</v>
      </c>
      <c r="F2053">
        <v>1</v>
      </c>
      <c r="G2053">
        <v>1</v>
      </c>
      <c r="H2053" t="s">
        <v>364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 s="1">
        <v>2591</v>
      </c>
      <c r="B2054">
        <v>1959</v>
      </c>
      <c r="C2054" t="s">
        <v>29</v>
      </c>
      <c r="D2054" t="s">
        <v>71</v>
      </c>
      <c r="E2054">
        <v>76320</v>
      </c>
      <c r="F2054">
        <v>0</v>
      </c>
      <c r="G2054">
        <v>1</v>
      </c>
      <c r="H2054" t="s">
        <v>550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 s="1">
        <v>10509</v>
      </c>
      <c r="B2055">
        <v>1955</v>
      </c>
      <c r="C2055" t="s">
        <v>39</v>
      </c>
      <c r="D2055" t="s">
        <v>30</v>
      </c>
      <c r="E2055">
        <v>36927</v>
      </c>
      <c r="F2055">
        <v>1</v>
      </c>
      <c r="G2055">
        <v>1</v>
      </c>
      <c r="H2055" t="s">
        <v>572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 s="1">
        <v>6382</v>
      </c>
      <c r="B2056">
        <v>1953</v>
      </c>
      <c r="C2056" t="s">
        <v>29</v>
      </c>
      <c r="D2056" t="s">
        <v>33</v>
      </c>
      <c r="E2056">
        <v>48794</v>
      </c>
      <c r="F2056">
        <v>1</v>
      </c>
      <c r="G2056">
        <v>1</v>
      </c>
      <c r="H2056" t="s">
        <v>252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 s="1">
        <v>6673</v>
      </c>
      <c r="B2057">
        <v>1965</v>
      </c>
      <c r="C2057" t="s">
        <v>29</v>
      </c>
      <c r="D2057" t="s">
        <v>30</v>
      </c>
      <c r="E2057">
        <v>23478</v>
      </c>
      <c r="F2057">
        <v>0</v>
      </c>
      <c r="G2057">
        <v>0</v>
      </c>
      <c r="H2057" t="s">
        <v>159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 s="1">
        <v>7441</v>
      </c>
      <c r="B2058">
        <v>1973</v>
      </c>
      <c r="C2058" t="s">
        <v>29</v>
      </c>
      <c r="D2058" t="s">
        <v>41</v>
      </c>
      <c r="E2058">
        <v>71128</v>
      </c>
      <c r="F2058">
        <v>1</v>
      </c>
      <c r="G2058">
        <v>0</v>
      </c>
      <c r="H2058" t="s">
        <v>620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 s="1">
        <v>1071</v>
      </c>
      <c r="B2059">
        <v>1976</v>
      </c>
      <c r="C2059" t="s">
        <v>36</v>
      </c>
      <c r="D2059" t="s">
        <v>41</v>
      </c>
      <c r="E2059">
        <v>70179</v>
      </c>
      <c r="F2059">
        <v>0</v>
      </c>
      <c r="G2059">
        <v>1</v>
      </c>
      <c r="H2059" t="s">
        <v>584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 s="1">
        <v>10061</v>
      </c>
      <c r="B2060">
        <v>1950</v>
      </c>
      <c r="C2060" t="s">
        <v>29</v>
      </c>
      <c r="D2060" t="s">
        <v>37</v>
      </c>
      <c r="E2060">
        <v>59462</v>
      </c>
      <c r="F2060">
        <v>0</v>
      </c>
      <c r="G2060">
        <v>1</v>
      </c>
      <c r="H2060" t="s">
        <v>219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 s="1">
        <v>7187</v>
      </c>
      <c r="B2061">
        <v>1969</v>
      </c>
      <c r="C2061" t="s">
        <v>39</v>
      </c>
      <c r="D2061" t="s">
        <v>33</v>
      </c>
      <c r="F2061">
        <v>1</v>
      </c>
      <c r="G2061">
        <v>1</v>
      </c>
      <c r="H2061" t="s">
        <v>538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 s="1">
        <v>8775</v>
      </c>
      <c r="B2062">
        <v>1969</v>
      </c>
      <c r="C2062" t="s">
        <v>29</v>
      </c>
      <c r="D2062" t="s">
        <v>33</v>
      </c>
      <c r="E2062">
        <v>38361</v>
      </c>
      <c r="F2062">
        <v>1</v>
      </c>
      <c r="G2062">
        <v>0</v>
      </c>
      <c r="H2062" t="s">
        <v>265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 s="1">
        <v>1612</v>
      </c>
      <c r="B2063">
        <v>1981</v>
      </c>
      <c r="C2063" t="s">
        <v>36</v>
      </c>
      <c r="D2063" t="s">
        <v>30</v>
      </c>
      <c r="F2063">
        <v>1</v>
      </c>
      <c r="G2063">
        <v>0</v>
      </c>
      <c r="H2063" t="s">
        <v>63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 s="1">
        <v>2345</v>
      </c>
      <c r="B2064">
        <v>1982</v>
      </c>
      <c r="C2064" t="s">
        <v>36</v>
      </c>
      <c r="D2064" t="s">
        <v>33</v>
      </c>
      <c r="E2064">
        <v>70038</v>
      </c>
      <c r="F2064">
        <v>0</v>
      </c>
      <c r="G2064">
        <v>0</v>
      </c>
      <c r="H2064" t="s">
        <v>551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 s="1">
        <v>322</v>
      </c>
      <c r="B2065">
        <v>1978</v>
      </c>
      <c r="C2065" t="s">
        <v>29</v>
      </c>
      <c r="D2065" t="s">
        <v>33</v>
      </c>
      <c r="E2065">
        <v>42554</v>
      </c>
      <c r="F2065">
        <v>1</v>
      </c>
      <c r="G2065">
        <v>1</v>
      </c>
      <c r="H2065" t="s">
        <v>271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 s="1">
        <v>10897</v>
      </c>
      <c r="B2066">
        <v>1974</v>
      </c>
      <c r="C2066" t="s">
        <v>29</v>
      </c>
      <c r="D2066" t="s">
        <v>37</v>
      </c>
      <c r="E2066">
        <v>67445</v>
      </c>
      <c r="F2066">
        <v>0</v>
      </c>
      <c r="G2066">
        <v>1</v>
      </c>
      <c r="H2066" t="s">
        <v>396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 s="1">
        <v>123</v>
      </c>
      <c r="B2067">
        <v>1951</v>
      </c>
      <c r="C2067" t="s">
        <v>29</v>
      </c>
      <c r="D2067" t="s">
        <v>71</v>
      </c>
      <c r="E2067">
        <v>67046</v>
      </c>
      <c r="F2067">
        <v>0</v>
      </c>
      <c r="G2067">
        <v>1</v>
      </c>
      <c r="H2067" t="s">
        <v>56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 s="1">
        <v>6103</v>
      </c>
      <c r="B2068">
        <v>1948</v>
      </c>
      <c r="C2068" t="s">
        <v>29</v>
      </c>
      <c r="D2068" t="s">
        <v>37</v>
      </c>
      <c r="E2068">
        <v>42192</v>
      </c>
      <c r="F2068">
        <v>0</v>
      </c>
      <c r="G2068">
        <v>0</v>
      </c>
      <c r="H2068" t="s">
        <v>677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 s="1">
        <v>7899</v>
      </c>
      <c r="B2069">
        <v>1952</v>
      </c>
      <c r="C2069" t="s">
        <v>36</v>
      </c>
      <c r="D2069" t="s">
        <v>37</v>
      </c>
      <c r="E2069">
        <v>77610</v>
      </c>
      <c r="F2069">
        <v>0</v>
      </c>
      <c r="G2069">
        <v>1</v>
      </c>
      <c r="H2069" t="s">
        <v>67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 s="1">
        <v>10500</v>
      </c>
      <c r="B2070">
        <v>1984</v>
      </c>
      <c r="C2070" t="s">
        <v>29</v>
      </c>
      <c r="D2070" t="s">
        <v>37</v>
      </c>
      <c r="E2070">
        <v>31761</v>
      </c>
      <c r="F2070">
        <v>1</v>
      </c>
      <c r="G2070">
        <v>0</v>
      </c>
      <c r="H2070" t="s">
        <v>345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 s="1">
        <v>1655</v>
      </c>
      <c r="B2071">
        <v>1979</v>
      </c>
      <c r="C2071" t="s">
        <v>29</v>
      </c>
      <c r="D2071" t="s">
        <v>33</v>
      </c>
      <c r="E2071">
        <v>34350</v>
      </c>
      <c r="F2071">
        <v>1</v>
      </c>
      <c r="G2071">
        <v>0</v>
      </c>
      <c r="H2071" t="s">
        <v>427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 s="1">
        <v>2406</v>
      </c>
      <c r="B2072">
        <v>1949</v>
      </c>
      <c r="C2072" t="s">
        <v>29</v>
      </c>
      <c r="D2072" t="s">
        <v>33</v>
      </c>
      <c r="E2072">
        <v>54591</v>
      </c>
      <c r="F2072">
        <v>0</v>
      </c>
      <c r="G2072">
        <v>1</v>
      </c>
      <c r="H2072" t="s">
        <v>518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 s="1">
        <v>2712</v>
      </c>
      <c r="B2073">
        <v>1956</v>
      </c>
      <c r="C2073" t="s">
        <v>29</v>
      </c>
      <c r="D2073" t="s">
        <v>37</v>
      </c>
      <c r="E2073">
        <v>71866</v>
      </c>
      <c r="F2073">
        <v>0</v>
      </c>
      <c r="G2073">
        <v>1</v>
      </c>
      <c r="H2073" t="s">
        <v>453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 s="1">
        <v>5517</v>
      </c>
      <c r="B2074">
        <v>1969</v>
      </c>
      <c r="C2074" t="s">
        <v>29</v>
      </c>
      <c r="D2074" t="s">
        <v>37</v>
      </c>
      <c r="E2074">
        <v>25293</v>
      </c>
      <c r="F2074">
        <v>1</v>
      </c>
      <c r="G2074">
        <v>0</v>
      </c>
      <c r="H2074" t="s">
        <v>488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 s="1">
        <v>10643</v>
      </c>
      <c r="B2075">
        <v>1987</v>
      </c>
      <c r="C2075" t="s">
        <v>36</v>
      </c>
      <c r="D2075" t="s">
        <v>30</v>
      </c>
      <c r="E2075">
        <v>42000</v>
      </c>
      <c r="F2075">
        <v>0</v>
      </c>
      <c r="G2075">
        <v>0</v>
      </c>
      <c r="H2075" t="s">
        <v>296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 s="1">
        <v>2254</v>
      </c>
      <c r="B2076">
        <v>1983</v>
      </c>
      <c r="C2076" t="s">
        <v>29</v>
      </c>
      <c r="D2076" t="s">
        <v>37</v>
      </c>
      <c r="E2076">
        <v>69520</v>
      </c>
      <c r="F2076">
        <v>0</v>
      </c>
      <c r="G2076">
        <v>0</v>
      </c>
      <c r="H2076" t="s">
        <v>153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 s="1">
        <v>10281</v>
      </c>
      <c r="B2077">
        <v>1970</v>
      </c>
      <c r="C2077" t="s">
        <v>29</v>
      </c>
      <c r="D2077" t="s">
        <v>41</v>
      </c>
      <c r="E2077">
        <v>64713</v>
      </c>
      <c r="F2077">
        <v>1</v>
      </c>
      <c r="G2077">
        <v>0</v>
      </c>
      <c r="H2077" t="s">
        <v>411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 s="1">
        <v>6958</v>
      </c>
      <c r="B2078">
        <v>1977</v>
      </c>
      <c r="C2078" t="s">
        <v>39</v>
      </c>
      <c r="D2078" t="s">
        <v>37</v>
      </c>
      <c r="E2078">
        <v>27889</v>
      </c>
      <c r="F2078">
        <v>1</v>
      </c>
      <c r="G2078">
        <v>0</v>
      </c>
      <c r="H2078" t="s">
        <v>288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 s="1">
        <v>954</v>
      </c>
      <c r="B2079">
        <v>1960</v>
      </c>
      <c r="C2079" t="s">
        <v>47</v>
      </c>
      <c r="D2079" t="s">
        <v>71</v>
      </c>
      <c r="E2079">
        <v>22123</v>
      </c>
      <c r="F2079">
        <v>0</v>
      </c>
      <c r="G2079">
        <v>0</v>
      </c>
      <c r="H2079" t="s">
        <v>692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 s="1">
        <v>5079</v>
      </c>
      <c r="B2080">
        <v>1971</v>
      </c>
      <c r="C2080" t="s">
        <v>29</v>
      </c>
      <c r="D2080" t="s">
        <v>37</v>
      </c>
      <c r="F2080">
        <v>1</v>
      </c>
      <c r="G2080">
        <v>1</v>
      </c>
      <c r="H2080" t="s">
        <v>300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 s="1">
        <v>10339</v>
      </c>
      <c r="B2081">
        <v>1954</v>
      </c>
      <c r="C2081" t="s">
        <v>39</v>
      </c>
      <c r="D2081" t="s">
        <v>33</v>
      </c>
      <c r="F2081">
        <v>0</v>
      </c>
      <c r="G2081">
        <v>1</v>
      </c>
      <c r="H2081" t="s">
        <v>112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 s="1">
        <v>4643</v>
      </c>
      <c r="B2082">
        <v>1973</v>
      </c>
      <c r="C2082" t="s">
        <v>29</v>
      </c>
      <c r="D2082" t="s">
        <v>37</v>
      </c>
      <c r="E2082">
        <v>27803</v>
      </c>
      <c r="F2082">
        <v>1</v>
      </c>
      <c r="G2082">
        <v>0</v>
      </c>
      <c r="H2082" t="s">
        <v>587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 s="1">
        <v>3117</v>
      </c>
      <c r="B2083">
        <v>1955</v>
      </c>
      <c r="C2083" t="s">
        <v>29</v>
      </c>
      <c r="D2083" t="s">
        <v>30</v>
      </c>
      <c r="F2083">
        <v>0</v>
      </c>
      <c r="G2083">
        <v>1</v>
      </c>
      <c r="H2083" t="s">
        <v>461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 s="1">
        <v>6497</v>
      </c>
      <c r="B2084">
        <v>1960</v>
      </c>
      <c r="C2084" t="s">
        <v>29</v>
      </c>
      <c r="D2084" t="s">
        <v>37</v>
      </c>
      <c r="E2084">
        <v>51651</v>
      </c>
      <c r="F2084">
        <v>0</v>
      </c>
      <c r="G2084">
        <v>1</v>
      </c>
      <c r="H2084" t="s">
        <v>386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 s="1">
        <v>5396</v>
      </c>
      <c r="B2085">
        <v>1988</v>
      </c>
      <c r="C2085" t="s">
        <v>29</v>
      </c>
      <c r="D2085" t="s">
        <v>37</v>
      </c>
      <c r="E2085">
        <v>68487</v>
      </c>
      <c r="F2085">
        <v>0</v>
      </c>
      <c r="G2085">
        <v>0</v>
      </c>
      <c r="H2085" t="s">
        <v>270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 s="1">
        <v>5250</v>
      </c>
      <c r="B2086">
        <v>1943</v>
      </c>
      <c r="C2086" t="s">
        <v>39</v>
      </c>
      <c r="D2086" t="s">
        <v>71</v>
      </c>
      <c r="F2086">
        <v>0</v>
      </c>
      <c r="G2086">
        <v>0</v>
      </c>
      <c r="H2086" t="s">
        <v>377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 s="1">
        <v>1052</v>
      </c>
      <c r="B2087">
        <v>1969</v>
      </c>
      <c r="C2087" t="s">
        <v>29</v>
      </c>
      <c r="D2087" t="s">
        <v>37</v>
      </c>
      <c r="E2087">
        <v>56796</v>
      </c>
      <c r="F2087">
        <v>0</v>
      </c>
      <c r="G2087">
        <v>1</v>
      </c>
      <c r="H2087" t="s">
        <v>359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 s="1">
        <v>2802</v>
      </c>
      <c r="B2088">
        <v>1992</v>
      </c>
      <c r="C2088" t="s">
        <v>53</v>
      </c>
      <c r="D2088" t="s">
        <v>37</v>
      </c>
      <c r="E2088">
        <v>87000</v>
      </c>
      <c r="F2088">
        <v>0</v>
      </c>
      <c r="G2088">
        <v>0</v>
      </c>
      <c r="H2088" t="s">
        <v>693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 s="1">
        <v>6343</v>
      </c>
      <c r="B2089">
        <v>1959</v>
      </c>
      <c r="C2089" t="s">
        <v>29</v>
      </c>
      <c r="D2089" t="s">
        <v>37</v>
      </c>
      <c r="E2089">
        <v>79823</v>
      </c>
      <c r="F2089">
        <v>0</v>
      </c>
      <c r="G2089">
        <v>1</v>
      </c>
      <c r="H2089" t="s">
        <v>200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 s="1">
        <v>6507</v>
      </c>
      <c r="B2090">
        <v>1980</v>
      </c>
      <c r="C2090" t="s">
        <v>29</v>
      </c>
      <c r="D2090" t="s">
        <v>30</v>
      </c>
      <c r="E2090">
        <v>30828</v>
      </c>
      <c r="F2090">
        <v>1</v>
      </c>
      <c r="G2090">
        <v>0</v>
      </c>
      <c r="H2090" t="s">
        <v>230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 s="1">
        <v>7901</v>
      </c>
      <c r="B2091">
        <v>1971</v>
      </c>
      <c r="C2091" t="s">
        <v>39</v>
      </c>
      <c r="D2091" t="s">
        <v>37</v>
      </c>
      <c r="E2091">
        <v>34109</v>
      </c>
      <c r="F2091">
        <v>0</v>
      </c>
      <c r="G2091">
        <v>1</v>
      </c>
      <c r="H2091" t="s">
        <v>412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 s="1">
        <v>4865</v>
      </c>
      <c r="B2092">
        <v>1974</v>
      </c>
      <c r="C2092" t="s">
        <v>39</v>
      </c>
      <c r="D2092" t="s">
        <v>41</v>
      </c>
      <c r="E2092">
        <v>53367</v>
      </c>
      <c r="F2092">
        <v>1</v>
      </c>
      <c r="G2092">
        <v>1</v>
      </c>
      <c r="H2092" t="s">
        <v>215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 s="1">
        <v>2686</v>
      </c>
      <c r="B2093">
        <v>1969</v>
      </c>
      <c r="C2093" t="s">
        <v>47</v>
      </c>
      <c r="D2093" t="s">
        <v>33</v>
      </c>
      <c r="E2093">
        <v>22390</v>
      </c>
      <c r="F2093">
        <v>0</v>
      </c>
      <c r="G2093">
        <v>0</v>
      </c>
      <c r="H2093" t="s">
        <v>452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 s="1">
        <v>3107</v>
      </c>
      <c r="B2094">
        <v>1976</v>
      </c>
      <c r="C2094" t="s">
        <v>29</v>
      </c>
      <c r="D2094" t="s">
        <v>33</v>
      </c>
      <c r="E2094">
        <v>71322</v>
      </c>
      <c r="F2094">
        <v>0</v>
      </c>
      <c r="G2094">
        <v>1</v>
      </c>
      <c r="H2094" t="s">
        <v>492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 s="1">
        <v>7734</v>
      </c>
      <c r="B2095">
        <v>1993</v>
      </c>
      <c r="C2095" t="s">
        <v>29</v>
      </c>
      <c r="D2095" t="s">
        <v>702</v>
      </c>
      <c r="E2095">
        <v>79244</v>
      </c>
      <c r="F2095">
        <v>0</v>
      </c>
      <c r="G2095">
        <v>0</v>
      </c>
      <c r="H2095" t="s">
        <v>107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 s="1">
        <v>1146</v>
      </c>
      <c r="B2096">
        <v>1949</v>
      </c>
      <c r="C2096" t="s">
        <v>39</v>
      </c>
      <c r="D2096" t="s">
        <v>33</v>
      </c>
      <c r="E2096">
        <v>49912</v>
      </c>
      <c r="F2096">
        <v>0</v>
      </c>
      <c r="G2096">
        <v>1</v>
      </c>
      <c r="H2096" t="s">
        <v>93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 s="1">
        <v>11031</v>
      </c>
      <c r="B2097">
        <v>1950</v>
      </c>
      <c r="C2097" t="s">
        <v>36</v>
      </c>
      <c r="D2097" t="s">
        <v>37</v>
      </c>
      <c r="E2097">
        <v>48699</v>
      </c>
      <c r="F2097">
        <v>1</v>
      </c>
      <c r="G2097">
        <v>1</v>
      </c>
      <c r="H2097" t="s">
        <v>97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 s="1">
        <v>7428</v>
      </c>
      <c r="B2098">
        <v>1975</v>
      </c>
      <c r="C2098" t="s">
        <v>29</v>
      </c>
      <c r="D2098" t="s">
        <v>33</v>
      </c>
      <c r="E2098">
        <v>80144</v>
      </c>
      <c r="F2098">
        <v>0</v>
      </c>
      <c r="G2098">
        <v>0</v>
      </c>
      <c r="H2098" t="s">
        <v>150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 s="1">
        <v>975</v>
      </c>
      <c r="B2099">
        <v>1956</v>
      </c>
      <c r="C2099" t="s">
        <v>29</v>
      </c>
      <c r="D2099" t="s">
        <v>30</v>
      </c>
      <c r="E2099">
        <v>54252</v>
      </c>
      <c r="F2099">
        <v>1</v>
      </c>
      <c r="G2099">
        <v>1</v>
      </c>
      <c r="H2099" t="s">
        <v>544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 s="1">
        <v>1103</v>
      </c>
      <c r="B2100">
        <v>1976</v>
      </c>
      <c r="C2100" t="s">
        <v>39</v>
      </c>
      <c r="D2100" t="s">
        <v>37</v>
      </c>
      <c r="E2100">
        <v>81929</v>
      </c>
      <c r="F2100">
        <v>1</v>
      </c>
      <c r="G2100">
        <v>0</v>
      </c>
      <c r="H2100" t="s">
        <v>522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 s="1">
        <v>3422</v>
      </c>
      <c r="B2101">
        <v>1975</v>
      </c>
      <c r="C2101" t="s">
        <v>29</v>
      </c>
      <c r="D2101" t="s">
        <v>37</v>
      </c>
      <c r="E2101">
        <v>76068</v>
      </c>
      <c r="F2101">
        <v>0</v>
      </c>
      <c r="G2101">
        <v>1</v>
      </c>
      <c r="H2101" t="s">
        <v>519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 s="1">
        <v>1055</v>
      </c>
      <c r="B2102">
        <v>1976</v>
      </c>
      <c r="C2102" t="s">
        <v>39</v>
      </c>
      <c r="D2102" t="s">
        <v>37</v>
      </c>
      <c r="E2102">
        <v>53204</v>
      </c>
      <c r="F2102">
        <v>1</v>
      </c>
      <c r="G2102">
        <v>1</v>
      </c>
      <c r="H2102" t="s">
        <v>255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 s="1">
        <v>6544</v>
      </c>
      <c r="B2103">
        <v>1949</v>
      </c>
      <c r="C2103" t="s">
        <v>36</v>
      </c>
      <c r="D2103" t="s">
        <v>33</v>
      </c>
      <c r="E2103">
        <v>67911</v>
      </c>
      <c r="F2103">
        <v>0</v>
      </c>
      <c r="G2103">
        <v>1</v>
      </c>
      <c r="H2103" t="s">
        <v>65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 s="1">
        <v>1241</v>
      </c>
      <c r="B2104">
        <v>1984</v>
      </c>
      <c r="C2104" t="s">
        <v>53</v>
      </c>
      <c r="D2104" t="s">
        <v>37</v>
      </c>
      <c r="E2104">
        <v>14796</v>
      </c>
      <c r="F2104">
        <v>1</v>
      </c>
      <c r="G2104">
        <v>0</v>
      </c>
      <c r="H2104" t="s">
        <v>694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 s="1">
        <v>2909</v>
      </c>
      <c r="B2105">
        <v>1974</v>
      </c>
      <c r="C2105" t="s">
        <v>36</v>
      </c>
      <c r="D2105" t="s">
        <v>37</v>
      </c>
      <c r="E2105">
        <v>78128</v>
      </c>
      <c r="F2105">
        <v>0</v>
      </c>
      <c r="G2105">
        <v>1</v>
      </c>
      <c r="H2105" t="s">
        <v>606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 s="1">
        <v>5802</v>
      </c>
      <c r="B2106">
        <v>1972</v>
      </c>
      <c r="C2106" t="s">
        <v>47</v>
      </c>
      <c r="D2106" t="s">
        <v>37</v>
      </c>
      <c r="E2106">
        <v>14188</v>
      </c>
      <c r="F2106">
        <v>0</v>
      </c>
      <c r="G2106">
        <v>0</v>
      </c>
      <c r="H2106" t="s">
        <v>491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 s="1">
        <v>1407</v>
      </c>
      <c r="B2107">
        <v>1986</v>
      </c>
      <c r="C2107" t="s">
        <v>47</v>
      </c>
      <c r="D2107" t="s">
        <v>37</v>
      </c>
      <c r="E2107">
        <v>20425</v>
      </c>
      <c r="F2107">
        <v>1</v>
      </c>
      <c r="G2107">
        <v>0</v>
      </c>
      <c r="H2107" t="s">
        <v>67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 s="1">
        <v>6183</v>
      </c>
      <c r="B2108">
        <v>1962</v>
      </c>
      <c r="C2108" t="s">
        <v>39</v>
      </c>
      <c r="D2108" t="s">
        <v>37</v>
      </c>
      <c r="E2108">
        <v>58646</v>
      </c>
      <c r="F2108">
        <v>0</v>
      </c>
      <c r="G2108">
        <v>1</v>
      </c>
      <c r="H2108" t="s">
        <v>542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 s="1">
        <v>340</v>
      </c>
      <c r="B2109">
        <v>1970</v>
      </c>
      <c r="C2109" t="s">
        <v>29</v>
      </c>
      <c r="D2109" t="s">
        <v>41</v>
      </c>
      <c r="E2109">
        <v>72967</v>
      </c>
      <c r="F2109">
        <v>0</v>
      </c>
      <c r="G2109">
        <v>1</v>
      </c>
      <c r="H2109" t="s">
        <v>693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 s="1">
        <v>5991</v>
      </c>
      <c r="B2110">
        <v>1949</v>
      </c>
      <c r="C2110" t="s">
        <v>39</v>
      </c>
      <c r="D2110" t="s">
        <v>37</v>
      </c>
      <c r="E2110">
        <v>48150</v>
      </c>
      <c r="F2110">
        <v>0</v>
      </c>
      <c r="G2110">
        <v>1</v>
      </c>
      <c r="H2110" t="s">
        <v>602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 s="1">
        <v>3104</v>
      </c>
      <c r="B2111">
        <v>1961</v>
      </c>
      <c r="C2111" t="s">
        <v>29</v>
      </c>
      <c r="D2111" t="s">
        <v>30</v>
      </c>
      <c r="E2111">
        <v>82332</v>
      </c>
      <c r="F2111">
        <v>0</v>
      </c>
      <c r="G2111">
        <v>0</v>
      </c>
      <c r="H2111" t="s">
        <v>694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 s="1">
        <v>9729</v>
      </c>
      <c r="B2112">
        <v>1955</v>
      </c>
      <c r="C2112" t="s">
        <v>29</v>
      </c>
      <c r="D2112" t="s">
        <v>71</v>
      </c>
      <c r="E2112">
        <v>58275</v>
      </c>
      <c r="F2112">
        <v>1</v>
      </c>
      <c r="G2112">
        <v>1</v>
      </c>
      <c r="H2112" t="s">
        <v>695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 s="1">
        <v>1008</v>
      </c>
      <c r="B2113">
        <v>1981</v>
      </c>
      <c r="C2113" t="s">
        <v>36</v>
      </c>
      <c r="D2113" t="s">
        <v>33</v>
      </c>
      <c r="E2113">
        <v>44953</v>
      </c>
      <c r="F2113">
        <v>0</v>
      </c>
      <c r="G2113">
        <v>0</v>
      </c>
      <c r="H2113" t="s">
        <v>696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 s="1">
        <v>11091</v>
      </c>
      <c r="B2114">
        <v>1953</v>
      </c>
      <c r="C2114" t="s">
        <v>29</v>
      </c>
      <c r="D2114" t="s">
        <v>33</v>
      </c>
      <c r="E2114">
        <v>34587</v>
      </c>
      <c r="F2114">
        <v>1</v>
      </c>
      <c r="G2114">
        <v>1</v>
      </c>
      <c r="H2114" t="s">
        <v>465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 s="1">
        <v>3969</v>
      </c>
      <c r="B2115">
        <v>1974</v>
      </c>
      <c r="C2115" t="s">
        <v>39</v>
      </c>
      <c r="D2115" t="s">
        <v>33</v>
      </c>
      <c r="E2115">
        <v>43018</v>
      </c>
      <c r="F2115">
        <v>0</v>
      </c>
      <c r="G2115">
        <v>1</v>
      </c>
      <c r="H2115" t="s">
        <v>697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 s="1">
        <v>1916</v>
      </c>
      <c r="B2116">
        <v>1954</v>
      </c>
      <c r="C2116" t="s">
        <v>39</v>
      </c>
      <c r="D2116" t="s">
        <v>37</v>
      </c>
      <c r="E2116">
        <v>45736</v>
      </c>
      <c r="F2116">
        <v>0</v>
      </c>
      <c r="G2116">
        <v>1</v>
      </c>
      <c r="H2116" t="s">
        <v>655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 s="1">
        <v>9907</v>
      </c>
      <c r="B2117">
        <v>1969</v>
      </c>
      <c r="C2117" t="s">
        <v>39</v>
      </c>
      <c r="D2117" t="s">
        <v>33</v>
      </c>
      <c r="E2117">
        <v>66476</v>
      </c>
      <c r="F2117">
        <v>0</v>
      </c>
      <c r="G2117">
        <v>1</v>
      </c>
      <c r="H2117" t="s">
        <v>229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 s="1">
        <v>87</v>
      </c>
      <c r="B2118">
        <v>1981</v>
      </c>
      <c r="C2118" t="s">
        <v>53</v>
      </c>
      <c r="D2118" t="s">
        <v>37</v>
      </c>
      <c r="E2118">
        <v>27733</v>
      </c>
      <c r="F2118">
        <v>1</v>
      </c>
      <c r="G2118">
        <v>0</v>
      </c>
      <c r="H2118" t="s">
        <v>611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 s="1">
        <v>8659</v>
      </c>
      <c r="B2119">
        <v>1952</v>
      </c>
      <c r="C2119" t="s">
        <v>36</v>
      </c>
      <c r="D2119" t="s">
        <v>33</v>
      </c>
      <c r="E2119">
        <v>69805</v>
      </c>
      <c r="F2119">
        <v>0</v>
      </c>
      <c r="G2119">
        <v>1</v>
      </c>
      <c r="H2119" t="s">
        <v>118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 s="1">
        <v>6262</v>
      </c>
      <c r="B2120">
        <v>1962</v>
      </c>
      <c r="C2120" t="s">
        <v>39</v>
      </c>
      <c r="D2120" t="s">
        <v>30</v>
      </c>
      <c r="E2120">
        <v>72217</v>
      </c>
      <c r="F2120">
        <v>0</v>
      </c>
      <c r="G2120">
        <v>0</v>
      </c>
      <c r="H2120" t="s">
        <v>474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 s="1">
        <v>6147</v>
      </c>
      <c r="B2121">
        <v>1971</v>
      </c>
      <c r="C2121" t="s">
        <v>29</v>
      </c>
      <c r="D2121" t="s">
        <v>41</v>
      </c>
      <c r="E2121">
        <v>25818</v>
      </c>
      <c r="F2121">
        <v>1</v>
      </c>
      <c r="G2121">
        <v>0</v>
      </c>
      <c r="H2121" t="s">
        <v>160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 s="1">
        <v>8832</v>
      </c>
      <c r="B2122">
        <v>1976</v>
      </c>
      <c r="C2122" t="s">
        <v>39</v>
      </c>
      <c r="D2122" t="s">
        <v>33</v>
      </c>
      <c r="E2122">
        <v>37509</v>
      </c>
      <c r="F2122">
        <v>1</v>
      </c>
      <c r="G2122">
        <v>0</v>
      </c>
      <c r="H2122" t="s">
        <v>183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 s="1">
        <v>10067</v>
      </c>
      <c r="B2123">
        <v>1976</v>
      </c>
      <c r="C2123" t="s">
        <v>53</v>
      </c>
      <c r="D2123" t="s">
        <v>33</v>
      </c>
      <c r="E2123">
        <v>25176</v>
      </c>
      <c r="F2123">
        <v>1</v>
      </c>
      <c r="G2123">
        <v>1</v>
      </c>
      <c r="H2123" t="s">
        <v>698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 s="1">
        <v>7532</v>
      </c>
      <c r="B2124">
        <v>1980</v>
      </c>
      <c r="C2124" t="s">
        <v>29</v>
      </c>
      <c r="D2124" t="s">
        <v>37</v>
      </c>
      <c r="E2124">
        <v>43586</v>
      </c>
      <c r="F2124">
        <v>0</v>
      </c>
      <c r="G2124">
        <v>1</v>
      </c>
      <c r="H2124" t="s">
        <v>326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 s="1">
        <v>4915</v>
      </c>
      <c r="B2125">
        <v>1956</v>
      </c>
      <c r="C2125" t="s">
        <v>53</v>
      </c>
      <c r="D2125" t="s">
        <v>37</v>
      </c>
      <c r="E2125">
        <v>53230</v>
      </c>
      <c r="F2125">
        <v>0</v>
      </c>
      <c r="G2125">
        <v>1</v>
      </c>
      <c r="H2125" t="s">
        <v>450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 s="1">
        <v>2115</v>
      </c>
      <c r="B2126">
        <v>1957</v>
      </c>
      <c r="C2126" t="s">
        <v>29</v>
      </c>
      <c r="D2126" t="s">
        <v>33</v>
      </c>
      <c r="E2126">
        <v>50116</v>
      </c>
      <c r="F2126">
        <v>1</v>
      </c>
      <c r="G2126">
        <v>1</v>
      </c>
      <c r="H2126" t="s">
        <v>684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 s="1">
        <v>2088</v>
      </c>
      <c r="B2127">
        <v>1972</v>
      </c>
      <c r="C2127" t="s">
        <v>29</v>
      </c>
      <c r="D2127" t="s">
        <v>33</v>
      </c>
      <c r="E2127">
        <v>84906</v>
      </c>
      <c r="F2127">
        <v>0</v>
      </c>
      <c r="G2127">
        <v>0</v>
      </c>
      <c r="H2127" t="s">
        <v>230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 s="1">
        <v>2493</v>
      </c>
      <c r="B2128">
        <v>1966</v>
      </c>
      <c r="C2128" t="s">
        <v>29</v>
      </c>
      <c r="D2128" t="s">
        <v>37</v>
      </c>
      <c r="E2128">
        <v>61286</v>
      </c>
      <c r="F2128">
        <v>0</v>
      </c>
      <c r="G2128">
        <v>1</v>
      </c>
      <c r="H2128" t="s">
        <v>191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 s="1">
        <v>6292</v>
      </c>
      <c r="B2129">
        <v>1986</v>
      </c>
      <c r="C2129" t="s">
        <v>36</v>
      </c>
      <c r="D2129" t="s">
        <v>37</v>
      </c>
      <c r="E2129">
        <v>82333</v>
      </c>
      <c r="F2129">
        <v>0</v>
      </c>
      <c r="G2129">
        <v>0</v>
      </c>
      <c r="H2129" t="s">
        <v>337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 s="1">
        <v>1631</v>
      </c>
      <c r="B2130">
        <v>1965</v>
      </c>
      <c r="C2130" t="s">
        <v>36</v>
      </c>
      <c r="D2130" t="s">
        <v>33</v>
      </c>
      <c r="E2130">
        <v>65220</v>
      </c>
      <c r="F2130">
        <v>0</v>
      </c>
      <c r="G2130">
        <v>0</v>
      </c>
      <c r="H2130" t="s">
        <v>615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 s="1">
        <v>10104</v>
      </c>
      <c r="B2131">
        <v>1974</v>
      </c>
      <c r="C2131" t="s">
        <v>29</v>
      </c>
      <c r="D2131" t="s">
        <v>33</v>
      </c>
      <c r="E2131">
        <v>33590</v>
      </c>
      <c r="F2131">
        <v>2</v>
      </c>
      <c r="G2131">
        <v>1</v>
      </c>
      <c r="H2131" t="s">
        <v>397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 s="1">
        <v>3006</v>
      </c>
      <c r="B2132">
        <v>1976</v>
      </c>
      <c r="C2132" t="s">
        <v>29</v>
      </c>
      <c r="D2132" t="s">
        <v>41</v>
      </c>
      <c r="E2132">
        <v>30992</v>
      </c>
      <c r="F2132">
        <v>1</v>
      </c>
      <c r="G2132">
        <v>0</v>
      </c>
      <c r="H2132" t="s">
        <v>146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 s="1">
        <v>3919</v>
      </c>
      <c r="B2133">
        <v>1976</v>
      </c>
      <c r="C2133" t="s">
        <v>39</v>
      </c>
      <c r="D2133" t="s">
        <v>30</v>
      </c>
      <c r="E2133">
        <v>72309</v>
      </c>
      <c r="F2133">
        <v>0</v>
      </c>
      <c r="G2133">
        <v>0</v>
      </c>
      <c r="H2133" t="s">
        <v>332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 s="1">
        <v>11181</v>
      </c>
      <c r="B2134">
        <v>1949</v>
      </c>
      <c r="C2134" t="s">
        <v>36</v>
      </c>
      <c r="D2134" t="s">
        <v>37</v>
      </c>
      <c r="E2134">
        <v>156924</v>
      </c>
      <c r="F2134">
        <v>0</v>
      </c>
      <c r="G2134">
        <v>0</v>
      </c>
      <c r="H2134" t="s">
        <v>68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2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 s="1">
        <v>642</v>
      </c>
      <c r="B2135">
        <v>1980</v>
      </c>
      <c r="C2135" t="s">
        <v>47</v>
      </c>
      <c r="D2135" t="s">
        <v>37</v>
      </c>
      <c r="E2135">
        <v>16005</v>
      </c>
      <c r="F2135">
        <v>1</v>
      </c>
      <c r="G2135">
        <v>0</v>
      </c>
      <c r="H2135" t="s">
        <v>283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 s="1">
        <v>4369</v>
      </c>
      <c r="B2136">
        <v>1957</v>
      </c>
      <c r="C2136" t="s">
        <v>39</v>
      </c>
      <c r="D2136" t="s">
        <v>702</v>
      </c>
      <c r="E2136">
        <v>65487</v>
      </c>
      <c r="F2136">
        <v>0</v>
      </c>
      <c r="G2136">
        <v>0</v>
      </c>
      <c r="H2136" t="s">
        <v>657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 s="1">
        <v>10127</v>
      </c>
      <c r="B2137">
        <v>1965</v>
      </c>
      <c r="C2137" t="s">
        <v>29</v>
      </c>
      <c r="D2137" t="s">
        <v>37</v>
      </c>
      <c r="E2137">
        <v>58692</v>
      </c>
      <c r="F2137">
        <v>0</v>
      </c>
      <c r="G2137">
        <v>1</v>
      </c>
      <c r="H2137" t="s">
        <v>257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 s="1">
        <v>271</v>
      </c>
      <c r="B2138">
        <v>1969</v>
      </c>
      <c r="C2138" t="s">
        <v>29</v>
      </c>
      <c r="D2138" t="s">
        <v>71</v>
      </c>
      <c r="E2138">
        <v>40590</v>
      </c>
      <c r="F2138">
        <v>1</v>
      </c>
      <c r="G2138">
        <v>1</v>
      </c>
      <c r="H2138" t="s">
        <v>77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 s="1">
        <v>4973</v>
      </c>
      <c r="B2139">
        <v>1970</v>
      </c>
      <c r="C2139" t="s">
        <v>29</v>
      </c>
      <c r="D2139" t="s">
        <v>30</v>
      </c>
      <c r="E2139">
        <v>20587</v>
      </c>
      <c r="F2139">
        <v>1</v>
      </c>
      <c r="G2139">
        <v>0</v>
      </c>
      <c r="H2139" t="s">
        <v>98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 s="1">
        <v>2948</v>
      </c>
      <c r="B2140">
        <v>1954</v>
      </c>
      <c r="C2140" t="s">
        <v>39</v>
      </c>
      <c r="D2140" t="s">
        <v>41</v>
      </c>
      <c r="E2140">
        <v>62637</v>
      </c>
      <c r="F2140">
        <v>0</v>
      </c>
      <c r="G2140">
        <v>1</v>
      </c>
      <c r="H2140" t="s">
        <v>176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 s="1">
        <v>2715</v>
      </c>
      <c r="B2141">
        <v>1966</v>
      </c>
      <c r="C2141" t="s">
        <v>39</v>
      </c>
      <c r="D2141" t="s">
        <v>41</v>
      </c>
      <c r="E2141">
        <v>29435</v>
      </c>
      <c r="F2141">
        <v>1</v>
      </c>
      <c r="G2141">
        <v>1</v>
      </c>
      <c r="H2141" t="s">
        <v>383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 s="1">
        <v>10432</v>
      </c>
      <c r="B2142">
        <v>1974</v>
      </c>
      <c r="C2142" t="s">
        <v>29</v>
      </c>
      <c r="D2142" t="s">
        <v>41</v>
      </c>
      <c r="E2142">
        <v>19346</v>
      </c>
      <c r="F2142">
        <v>1</v>
      </c>
      <c r="G2142">
        <v>0</v>
      </c>
      <c r="H2142" t="s">
        <v>181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 s="1">
        <v>9216</v>
      </c>
      <c r="B2143">
        <v>1971</v>
      </c>
      <c r="C2143" t="s">
        <v>29</v>
      </c>
      <c r="D2143" t="s">
        <v>37</v>
      </c>
      <c r="E2143">
        <v>35788</v>
      </c>
      <c r="F2143">
        <v>1</v>
      </c>
      <c r="G2143">
        <v>1</v>
      </c>
      <c r="H2143" t="s">
        <v>533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 s="1">
        <v>7124</v>
      </c>
      <c r="B2144">
        <v>1968</v>
      </c>
      <c r="C2144" t="s">
        <v>29</v>
      </c>
      <c r="D2144" t="s">
        <v>41</v>
      </c>
      <c r="E2144">
        <v>36997</v>
      </c>
      <c r="F2144">
        <v>1</v>
      </c>
      <c r="G2144">
        <v>1</v>
      </c>
      <c r="H2144" t="s">
        <v>73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 s="1">
        <v>9727</v>
      </c>
      <c r="B2145">
        <v>1957</v>
      </c>
      <c r="C2145" t="s">
        <v>29</v>
      </c>
      <c r="D2145" t="s">
        <v>37</v>
      </c>
      <c r="E2145">
        <v>23539</v>
      </c>
      <c r="F2145">
        <v>0</v>
      </c>
      <c r="G2145">
        <v>0</v>
      </c>
      <c r="H2145" t="s">
        <v>686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 s="1">
        <v>5136</v>
      </c>
      <c r="B2146">
        <v>1973</v>
      </c>
      <c r="C2146" t="s">
        <v>29</v>
      </c>
      <c r="D2146" t="s">
        <v>30</v>
      </c>
      <c r="E2146">
        <v>65333</v>
      </c>
      <c r="F2146">
        <v>0</v>
      </c>
      <c r="G2146">
        <v>1</v>
      </c>
      <c r="H2146" t="s">
        <v>659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 s="1">
        <v>9790</v>
      </c>
      <c r="B2147">
        <v>1957</v>
      </c>
      <c r="C2147" t="s">
        <v>29</v>
      </c>
      <c r="D2147" t="s">
        <v>30</v>
      </c>
      <c r="E2147">
        <v>78499</v>
      </c>
      <c r="F2147">
        <v>0</v>
      </c>
      <c r="G2147">
        <v>0</v>
      </c>
      <c r="H2147" t="s">
        <v>120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 s="1">
        <v>1818</v>
      </c>
      <c r="B2148">
        <v>1971</v>
      </c>
      <c r="C2148" t="s">
        <v>36</v>
      </c>
      <c r="D2148" t="s">
        <v>33</v>
      </c>
      <c r="E2148">
        <v>29732</v>
      </c>
      <c r="F2148">
        <v>1</v>
      </c>
      <c r="G2148">
        <v>0</v>
      </c>
      <c r="H2148" t="s">
        <v>661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 s="1">
        <v>1100</v>
      </c>
      <c r="B2149">
        <v>1960</v>
      </c>
      <c r="C2149" t="s">
        <v>39</v>
      </c>
      <c r="D2149" t="s">
        <v>33</v>
      </c>
      <c r="E2149">
        <v>41275</v>
      </c>
      <c r="F2149">
        <v>1</v>
      </c>
      <c r="G2149">
        <v>2</v>
      </c>
      <c r="H2149" t="s">
        <v>574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 s="1">
        <v>7873</v>
      </c>
      <c r="B2150">
        <v>1973</v>
      </c>
      <c r="C2150" t="s">
        <v>36</v>
      </c>
      <c r="D2150" t="s">
        <v>33</v>
      </c>
      <c r="E2150">
        <v>63516</v>
      </c>
      <c r="F2150">
        <v>1</v>
      </c>
      <c r="G2150">
        <v>1</v>
      </c>
      <c r="H2150" t="s">
        <v>583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 s="1">
        <v>10609</v>
      </c>
      <c r="B2151">
        <v>1962</v>
      </c>
      <c r="C2151" t="s">
        <v>36</v>
      </c>
      <c r="D2151" t="s">
        <v>37</v>
      </c>
      <c r="E2151">
        <v>42769</v>
      </c>
      <c r="F2151">
        <v>0</v>
      </c>
      <c r="G2151">
        <v>1</v>
      </c>
      <c r="H2151" t="s">
        <v>273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 s="1">
        <v>6950</v>
      </c>
      <c r="B2152">
        <v>1958</v>
      </c>
      <c r="C2152" t="s">
        <v>39</v>
      </c>
      <c r="D2152" t="s">
        <v>37</v>
      </c>
      <c r="E2152">
        <v>49572</v>
      </c>
      <c r="F2152">
        <v>1</v>
      </c>
      <c r="G2152">
        <v>1</v>
      </c>
      <c r="H2152" t="s">
        <v>675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 s="1">
        <v>7233</v>
      </c>
      <c r="B2153">
        <v>1972</v>
      </c>
      <c r="C2153" t="s">
        <v>29</v>
      </c>
      <c r="D2153" t="s">
        <v>37</v>
      </c>
      <c r="E2153">
        <v>69209</v>
      </c>
      <c r="F2153">
        <v>0</v>
      </c>
      <c r="G2153">
        <v>0</v>
      </c>
      <c r="H2153" t="s">
        <v>694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 s="1">
        <v>9481</v>
      </c>
      <c r="B2154">
        <v>1976</v>
      </c>
      <c r="C2154" t="s">
        <v>29</v>
      </c>
      <c r="D2154" t="s">
        <v>37</v>
      </c>
      <c r="E2154">
        <v>17148</v>
      </c>
      <c r="F2154">
        <v>1</v>
      </c>
      <c r="G2154">
        <v>0</v>
      </c>
      <c r="H2154" t="s">
        <v>365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 s="1">
        <v>7699</v>
      </c>
      <c r="B2155">
        <v>1969</v>
      </c>
      <c r="C2155" t="s">
        <v>29</v>
      </c>
      <c r="D2155" t="s">
        <v>71</v>
      </c>
      <c r="E2155">
        <v>40590</v>
      </c>
      <c r="F2155">
        <v>1</v>
      </c>
      <c r="G2155">
        <v>1</v>
      </c>
      <c r="H2155" t="s">
        <v>77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 s="1">
        <v>2711</v>
      </c>
      <c r="B2156">
        <v>1976</v>
      </c>
      <c r="C2156" t="s">
        <v>39</v>
      </c>
      <c r="D2156" t="s">
        <v>33</v>
      </c>
      <c r="E2156">
        <v>30560</v>
      </c>
      <c r="F2156">
        <v>1</v>
      </c>
      <c r="G2156">
        <v>0</v>
      </c>
      <c r="H2156" t="s">
        <v>649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 s="1">
        <v>8933</v>
      </c>
      <c r="B2157">
        <v>1983</v>
      </c>
      <c r="C2157" t="s">
        <v>53</v>
      </c>
      <c r="D2157" t="s">
        <v>37</v>
      </c>
      <c r="E2157">
        <v>32146</v>
      </c>
      <c r="F2157">
        <v>1</v>
      </c>
      <c r="G2157">
        <v>0</v>
      </c>
      <c r="H2157" t="s">
        <v>83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 s="1">
        <v>8726</v>
      </c>
      <c r="B2158">
        <v>1964</v>
      </c>
      <c r="C2158" t="s">
        <v>53</v>
      </c>
      <c r="D2158" t="s">
        <v>41</v>
      </c>
      <c r="E2158">
        <v>41713</v>
      </c>
      <c r="F2158">
        <v>1</v>
      </c>
      <c r="G2158">
        <v>1</v>
      </c>
      <c r="H2158" t="s">
        <v>472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 s="1">
        <v>1515</v>
      </c>
      <c r="B2159">
        <v>1975</v>
      </c>
      <c r="C2159" t="s">
        <v>39</v>
      </c>
      <c r="D2159" t="s">
        <v>33</v>
      </c>
      <c r="E2159">
        <v>34176</v>
      </c>
      <c r="F2159">
        <v>0</v>
      </c>
      <c r="G2159">
        <v>1</v>
      </c>
      <c r="H2159" t="s">
        <v>188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 s="1">
        <v>5186</v>
      </c>
      <c r="B2160">
        <v>1955</v>
      </c>
      <c r="C2160" t="s">
        <v>36</v>
      </c>
      <c r="D2160" t="s">
        <v>37</v>
      </c>
      <c r="E2160">
        <v>58482</v>
      </c>
      <c r="F2160">
        <v>0</v>
      </c>
      <c r="G2160">
        <v>1</v>
      </c>
      <c r="H2160" t="s">
        <v>471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 s="1">
        <v>10157</v>
      </c>
      <c r="B2161">
        <v>1965</v>
      </c>
      <c r="C2161" t="s">
        <v>29</v>
      </c>
      <c r="D2161" t="s">
        <v>30</v>
      </c>
      <c r="E2161">
        <v>59686</v>
      </c>
      <c r="F2161">
        <v>0</v>
      </c>
      <c r="G2161">
        <v>1</v>
      </c>
      <c r="H2161" t="s">
        <v>479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 s="1">
        <v>5667</v>
      </c>
      <c r="B2162">
        <v>1964</v>
      </c>
      <c r="C2162" t="s">
        <v>36</v>
      </c>
      <c r="D2162" t="s">
        <v>37</v>
      </c>
      <c r="E2162">
        <v>60896</v>
      </c>
      <c r="F2162">
        <v>0</v>
      </c>
      <c r="G2162">
        <v>1</v>
      </c>
      <c r="H2162" t="s">
        <v>699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 s="1">
        <v>902</v>
      </c>
      <c r="B2163">
        <v>1980</v>
      </c>
      <c r="C2163" t="s">
        <v>29</v>
      </c>
      <c r="D2163" t="s">
        <v>33</v>
      </c>
      <c r="E2163">
        <v>62994</v>
      </c>
      <c r="F2163">
        <v>1</v>
      </c>
      <c r="G2163">
        <v>0</v>
      </c>
      <c r="H2163" t="s">
        <v>526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 s="1">
        <v>977</v>
      </c>
      <c r="B2164">
        <v>1957</v>
      </c>
      <c r="C2164" t="s">
        <v>29</v>
      </c>
      <c r="D2164" t="s">
        <v>33</v>
      </c>
      <c r="E2164">
        <v>47320</v>
      </c>
      <c r="F2164">
        <v>0</v>
      </c>
      <c r="G2164">
        <v>1</v>
      </c>
      <c r="H2164" t="s">
        <v>418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 s="1">
        <v>7313</v>
      </c>
      <c r="B2165">
        <v>1949</v>
      </c>
      <c r="C2165" t="s">
        <v>53</v>
      </c>
      <c r="D2165" t="s">
        <v>71</v>
      </c>
      <c r="E2165">
        <v>74859</v>
      </c>
      <c r="F2165">
        <v>0</v>
      </c>
      <c r="G2165">
        <v>0</v>
      </c>
      <c r="H2165" t="s">
        <v>279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 s="1">
        <v>7600</v>
      </c>
      <c r="B2166">
        <v>1992</v>
      </c>
      <c r="C2166" t="s">
        <v>47</v>
      </c>
      <c r="D2166" t="s">
        <v>30</v>
      </c>
      <c r="E2166">
        <v>15253</v>
      </c>
      <c r="F2166">
        <v>1</v>
      </c>
      <c r="G2166">
        <v>0</v>
      </c>
      <c r="H2166" t="s">
        <v>233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 s="1">
        <v>9706</v>
      </c>
      <c r="B2167">
        <v>1974</v>
      </c>
      <c r="C2167" t="s">
        <v>36</v>
      </c>
      <c r="D2167" t="s">
        <v>30</v>
      </c>
      <c r="E2167">
        <v>31560</v>
      </c>
      <c r="F2167">
        <v>1</v>
      </c>
      <c r="G2167">
        <v>0</v>
      </c>
      <c r="H2167" t="s">
        <v>605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 s="1">
        <v>2429</v>
      </c>
      <c r="B2168">
        <v>1954</v>
      </c>
      <c r="C2168" t="s">
        <v>29</v>
      </c>
      <c r="D2168" t="s">
        <v>41</v>
      </c>
      <c r="E2168">
        <v>72071</v>
      </c>
      <c r="F2168">
        <v>0</v>
      </c>
      <c r="G2168">
        <v>1</v>
      </c>
      <c r="H2168" t="s">
        <v>516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 s="1">
        <v>3520</v>
      </c>
      <c r="B2169">
        <v>1990</v>
      </c>
      <c r="C2169" t="s">
        <v>39</v>
      </c>
      <c r="D2169" t="s">
        <v>30</v>
      </c>
      <c r="E2169">
        <v>91172</v>
      </c>
      <c r="F2169">
        <v>0</v>
      </c>
      <c r="G2169">
        <v>0</v>
      </c>
      <c r="H2169" t="s">
        <v>369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 s="1">
        <v>10394</v>
      </c>
      <c r="B2170">
        <v>1984</v>
      </c>
      <c r="C2170" t="s">
        <v>29</v>
      </c>
      <c r="D2170" t="s">
        <v>37</v>
      </c>
      <c r="E2170">
        <v>90000</v>
      </c>
      <c r="F2170">
        <v>0</v>
      </c>
      <c r="G2170">
        <v>0</v>
      </c>
      <c r="H2170" t="s">
        <v>404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 s="1">
        <v>4548</v>
      </c>
      <c r="B2171">
        <v>1981</v>
      </c>
      <c r="C2171" t="s">
        <v>29</v>
      </c>
      <c r="D2171" t="s">
        <v>30</v>
      </c>
      <c r="E2171">
        <v>41967</v>
      </c>
      <c r="F2171">
        <v>1</v>
      </c>
      <c r="G2171">
        <v>1</v>
      </c>
      <c r="H2171" t="s">
        <v>120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 s="1">
        <v>9362</v>
      </c>
      <c r="B2172">
        <v>1965</v>
      </c>
      <c r="C2172" t="s">
        <v>29</v>
      </c>
      <c r="D2172" t="s">
        <v>30</v>
      </c>
      <c r="E2172">
        <v>69263</v>
      </c>
      <c r="F2172">
        <v>0</v>
      </c>
      <c r="G2172">
        <v>1</v>
      </c>
      <c r="H2172" t="s">
        <v>276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 s="1">
        <v>3968</v>
      </c>
      <c r="B2173">
        <v>1970</v>
      </c>
      <c r="C2173" t="s">
        <v>53</v>
      </c>
      <c r="D2173" t="s">
        <v>41</v>
      </c>
      <c r="E2173">
        <v>65706</v>
      </c>
      <c r="F2173">
        <v>0</v>
      </c>
      <c r="G2173">
        <v>0</v>
      </c>
      <c r="H2173" t="s">
        <v>592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 s="1">
        <v>4084</v>
      </c>
      <c r="B2174">
        <v>1975</v>
      </c>
      <c r="C2174" t="s">
        <v>29</v>
      </c>
      <c r="D2174" t="s">
        <v>33</v>
      </c>
      <c r="E2174">
        <v>60934</v>
      </c>
      <c r="F2174">
        <v>0</v>
      </c>
      <c r="G2174">
        <v>1</v>
      </c>
      <c r="H2174" t="s">
        <v>659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 s="1">
        <v>6721</v>
      </c>
      <c r="B2175">
        <v>1951</v>
      </c>
      <c r="C2175" t="s">
        <v>29</v>
      </c>
      <c r="D2175" t="s">
        <v>37</v>
      </c>
      <c r="E2175">
        <v>71965</v>
      </c>
      <c r="F2175">
        <v>0</v>
      </c>
      <c r="G2175">
        <v>1</v>
      </c>
      <c r="H2175" t="s">
        <v>282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 s="1">
        <v>2829</v>
      </c>
      <c r="B2176">
        <v>1955</v>
      </c>
      <c r="C2176" t="s">
        <v>29</v>
      </c>
      <c r="D2176" t="s">
        <v>37</v>
      </c>
      <c r="E2176">
        <v>65210</v>
      </c>
      <c r="F2176">
        <v>0</v>
      </c>
      <c r="G2176">
        <v>1</v>
      </c>
      <c r="H2176" t="s">
        <v>438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 s="1">
        <v>1772</v>
      </c>
      <c r="B2177">
        <v>1975</v>
      </c>
      <c r="C2177" t="s">
        <v>36</v>
      </c>
      <c r="D2177" t="s">
        <v>37</v>
      </c>
      <c r="E2177">
        <v>79174</v>
      </c>
      <c r="F2177">
        <v>0</v>
      </c>
      <c r="G2177">
        <v>0</v>
      </c>
      <c r="H2177" t="s">
        <v>287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 s="1">
        <v>1544</v>
      </c>
      <c r="B2178">
        <v>1967</v>
      </c>
      <c r="C2178" t="s">
        <v>39</v>
      </c>
      <c r="D2178" t="s">
        <v>41</v>
      </c>
      <c r="E2178">
        <v>81380</v>
      </c>
      <c r="F2178">
        <v>0</v>
      </c>
      <c r="G2178">
        <v>0</v>
      </c>
      <c r="H2178" t="s">
        <v>309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 s="1">
        <v>492</v>
      </c>
      <c r="B2179">
        <v>1973</v>
      </c>
      <c r="C2179" t="s">
        <v>36</v>
      </c>
      <c r="D2179" t="s">
        <v>703</v>
      </c>
      <c r="E2179">
        <v>48432</v>
      </c>
      <c r="F2179">
        <v>0</v>
      </c>
      <c r="G2179">
        <v>1</v>
      </c>
      <c r="H2179" t="s">
        <v>160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 s="1">
        <v>4377</v>
      </c>
      <c r="B2180">
        <v>1971</v>
      </c>
      <c r="C2180" t="s">
        <v>29</v>
      </c>
      <c r="D2180" t="s">
        <v>37</v>
      </c>
      <c r="E2180">
        <v>52914</v>
      </c>
      <c r="F2180">
        <v>0</v>
      </c>
      <c r="G2180">
        <v>1</v>
      </c>
      <c r="H2180" t="s">
        <v>668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 s="1">
        <v>4541</v>
      </c>
      <c r="B2181">
        <v>1955</v>
      </c>
      <c r="C2181" t="s">
        <v>29</v>
      </c>
      <c r="D2181" t="s">
        <v>33</v>
      </c>
      <c r="E2181">
        <v>38946</v>
      </c>
      <c r="F2181">
        <v>0</v>
      </c>
      <c r="G2181">
        <v>1</v>
      </c>
      <c r="H2181" t="s">
        <v>463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 s="1">
        <v>1321</v>
      </c>
      <c r="B2182">
        <v>1974</v>
      </c>
      <c r="C2182" t="s">
        <v>29</v>
      </c>
      <c r="D2182" t="s">
        <v>37</v>
      </c>
      <c r="E2182">
        <v>26067</v>
      </c>
      <c r="F2182">
        <v>1</v>
      </c>
      <c r="G2182">
        <v>0</v>
      </c>
      <c r="H2182" t="s">
        <v>511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 s="1">
        <v>8858</v>
      </c>
      <c r="B2183">
        <v>1972</v>
      </c>
      <c r="C2183" t="s">
        <v>36</v>
      </c>
      <c r="D2183" t="s">
        <v>37</v>
      </c>
      <c r="E2183">
        <v>44325</v>
      </c>
      <c r="F2183">
        <v>0</v>
      </c>
      <c r="G2183">
        <v>1</v>
      </c>
      <c r="H2183" t="s">
        <v>269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 s="1">
        <v>3266</v>
      </c>
      <c r="B2184">
        <v>1964</v>
      </c>
      <c r="C2184" t="s">
        <v>29</v>
      </c>
      <c r="D2184" t="s">
        <v>37</v>
      </c>
      <c r="E2184">
        <v>42523</v>
      </c>
      <c r="F2184">
        <v>0</v>
      </c>
      <c r="G2184">
        <v>0</v>
      </c>
      <c r="H2184" t="s">
        <v>562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 s="1">
        <v>11187</v>
      </c>
      <c r="B2185">
        <v>1978</v>
      </c>
      <c r="C2185" t="s">
        <v>47</v>
      </c>
      <c r="D2185" t="s">
        <v>30</v>
      </c>
      <c r="E2185">
        <v>26487</v>
      </c>
      <c r="F2185">
        <v>1</v>
      </c>
      <c r="G2185">
        <v>0</v>
      </c>
      <c r="H2185" t="s">
        <v>238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 s="1">
        <v>8207</v>
      </c>
      <c r="B2186">
        <v>1957</v>
      </c>
      <c r="C2186" t="s">
        <v>53</v>
      </c>
      <c r="D2186" t="s">
        <v>37</v>
      </c>
      <c r="E2186">
        <v>53233</v>
      </c>
      <c r="F2186">
        <v>0</v>
      </c>
      <c r="G2186">
        <v>1</v>
      </c>
      <c r="H2186" t="s">
        <v>210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 s="1">
        <v>9723</v>
      </c>
      <c r="B2187">
        <v>1960</v>
      </c>
      <c r="C2187" t="s">
        <v>29</v>
      </c>
      <c r="D2187" t="s">
        <v>37</v>
      </c>
      <c r="E2187">
        <v>67716</v>
      </c>
      <c r="F2187">
        <v>0</v>
      </c>
      <c r="G2187">
        <v>1</v>
      </c>
      <c r="H2187" t="s">
        <v>296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 s="1">
        <v>2666</v>
      </c>
      <c r="B2188">
        <v>1972</v>
      </c>
      <c r="C2188" t="s">
        <v>39</v>
      </c>
      <c r="D2188" t="s">
        <v>37</v>
      </c>
      <c r="E2188">
        <v>76234</v>
      </c>
      <c r="F2188">
        <v>0</v>
      </c>
      <c r="G2188">
        <v>1</v>
      </c>
      <c r="H2188" t="s">
        <v>682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 s="1">
        <v>5721</v>
      </c>
      <c r="B2189">
        <v>1956</v>
      </c>
      <c r="C2189" t="s">
        <v>36</v>
      </c>
      <c r="D2189" t="s">
        <v>37</v>
      </c>
      <c r="E2189">
        <v>84117</v>
      </c>
      <c r="F2189">
        <v>0</v>
      </c>
      <c r="G2189">
        <v>0</v>
      </c>
      <c r="H2189" t="s">
        <v>98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 s="1">
        <v>10652</v>
      </c>
      <c r="B2190">
        <v>1957</v>
      </c>
      <c r="C2190" t="s">
        <v>39</v>
      </c>
      <c r="D2190" t="s">
        <v>33</v>
      </c>
      <c r="E2190">
        <v>65487</v>
      </c>
      <c r="F2190">
        <v>0</v>
      </c>
      <c r="G2190">
        <v>0</v>
      </c>
      <c r="H2190" t="s">
        <v>657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 s="1">
        <v>1646</v>
      </c>
      <c r="B2191">
        <v>1972</v>
      </c>
      <c r="C2191" t="s">
        <v>47</v>
      </c>
      <c r="D2191" t="s">
        <v>37</v>
      </c>
      <c r="E2191">
        <v>25224</v>
      </c>
      <c r="F2191">
        <v>1</v>
      </c>
      <c r="G2191">
        <v>0</v>
      </c>
      <c r="H2191" t="s">
        <v>626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 s="1">
        <v>4418</v>
      </c>
      <c r="B2192">
        <v>1983</v>
      </c>
      <c r="C2192" t="s">
        <v>39</v>
      </c>
      <c r="D2192" t="s">
        <v>30</v>
      </c>
      <c r="E2192">
        <v>89616</v>
      </c>
      <c r="F2192">
        <v>0</v>
      </c>
      <c r="G2192">
        <v>0</v>
      </c>
      <c r="H2192" t="s">
        <v>575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 s="1">
        <v>2656</v>
      </c>
      <c r="B2193">
        <v>1971</v>
      </c>
      <c r="C2193" t="s">
        <v>29</v>
      </c>
      <c r="D2193" t="s">
        <v>41</v>
      </c>
      <c r="E2193">
        <v>40851</v>
      </c>
      <c r="F2193">
        <v>1</v>
      </c>
      <c r="G2193">
        <v>1</v>
      </c>
      <c r="H2193" t="s">
        <v>428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 s="1">
        <v>7990</v>
      </c>
      <c r="B2194">
        <v>1947</v>
      </c>
      <c r="C2194" t="s">
        <v>29</v>
      </c>
      <c r="D2194" t="s">
        <v>37</v>
      </c>
      <c r="E2194">
        <v>27469</v>
      </c>
      <c r="F2194">
        <v>0</v>
      </c>
      <c r="G2194">
        <v>0</v>
      </c>
      <c r="H2194" t="s">
        <v>637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 s="1">
        <v>8722</v>
      </c>
      <c r="B2195">
        <v>1957</v>
      </c>
      <c r="C2195" t="s">
        <v>53</v>
      </c>
      <c r="D2195" t="s">
        <v>37</v>
      </c>
      <c r="E2195">
        <v>82347</v>
      </c>
      <c r="F2195">
        <v>0</v>
      </c>
      <c r="G2195">
        <v>0</v>
      </c>
      <c r="H2195" t="s">
        <v>524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 s="1">
        <v>7118</v>
      </c>
      <c r="B2196">
        <v>1957</v>
      </c>
      <c r="C2196" t="s">
        <v>29</v>
      </c>
      <c r="D2196" t="s">
        <v>37</v>
      </c>
      <c r="E2196">
        <v>73803</v>
      </c>
      <c r="F2196">
        <v>0</v>
      </c>
      <c r="G2196">
        <v>1</v>
      </c>
      <c r="H2196" t="s">
        <v>478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 s="1">
        <v>2980</v>
      </c>
      <c r="B2197">
        <v>1952</v>
      </c>
      <c r="C2197" t="s">
        <v>39</v>
      </c>
      <c r="D2197" t="s">
        <v>30</v>
      </c>
      <c r="E2197">
        <v>8820</v>
      </c>
      <c r="F2197">
        <v>1</v>
      </c>
      <c r="G2197">
        <v>1</v>
      </c>
      <c r="H2197" t="s">
        <v>512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 s="1">
        <v>1839</v>
      </c>
      <c r="B2198">
        <v>1974</v>
      </c>
      <c r="C2198" t="s">
        <v>29</v>
      </c>
      <c r="D2198" t="s">
        <v>30</v>
      </c>
      <c r="E2198">
        <v>43322</v>
      </c>
      <c r="F2198">
        <v>0</v>
      </c>
      <c r="G2198">
        <v>0</v>
      </c>
      <c r="H2198" t="s">
        <v>179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 s="1">
        <v>10722</v>
      </c>
      <c r="B2199">
        <v>1973</v>
      </c>
      <c r="C2199" t="s">
        <v>29</v>
      </c>
      <c r="D2199" t="s">
        <v>33</v>
      </c>
      <c r="E2199">
        <v>55593</v>
      </c>
      <c r="F2199">
        <v>0</v>
      </c>
      <c r="G2199">
        <v>1</v>
      </c>
      <c r="H2199" t="s">
        <v>34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 s="1">
        <v>2632</v>
      </c>
      <c r="B2200">
        <v>1954</v>
      </c>
      <c r="C2200" t="s">
        <v>29</v>
      </c>
      <c r="D2200" t="s">
        <v>37</v>
      </c>
      <c r="E2200">
        <v>50501</v>
      </c>
      <c r="F2200">
        <v>1</v>
      </c>
      <c r="G2200">
        <v>1</v>
      </c>
      <c r="H2200" t="s">
        <v>503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 s="1">
        <v>9014</v>
      </c>
      <c r="B2201">
        <v>1975</v>
      </c>
      <c r="C2201" t="s">
        <v>29</v>
      </c>
      <c r="D2201" t="s">
        <v>37</v>
      </c>
      <c r="E2201">
        <v>37085</v>
      </c>
      <c r="F2201">
        <v>1</v>
      </c>
      <c r="G2201">
        <v>1</v>
      </c>
      <c r="H2201" t="s">
        <v>252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 s="1">
        <v>7620</v>
      </c>
      <c r="B2202">
        <v>1990</v>
      </c>
      <c r="C2202" t="s">
        <v>47</v>
      </c>
      <c r="D2202" t="s">
        <v>30</v>
      </c>
      <c r="E2202">
        <v>16185</v>
      </c>
      <c r="F2202">
        <v>1</v>
      </c>
      <c r="G2202">
        <v>0</v>
      </c>
      <c r="H2202" t="s">
        <v>518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 s="1">
        <v>10968</v>
      </c>
      <c r="B2203">
        <v>1969</v>
      </c>
      <c r="C2203" t="s">
        <v>29</v>
      </c>
      <c r="D2203" t="s">
        <v>30</v>
      </c>
      <c r="E2203">
        <v>57731</v>
      </c>
      <c r="F2203">
        <v>0</v>
      </c>
      <c r="G2203">
        <v>1</v>
      </c>
      <c r="H2203" t="s">
        <v>249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 s="1">
        <v>11133</v>
      </c>
      <c r="B2204">
        <v>1973</v>
      </c>
      <c r="C2204" t="s">
        <v>36</v>
      </c>
      <c r="D2204" t="s">
        <v>703</v>
      </c>
      <c r="E2204">
        <v>48432</v>
      </c>
      <c r="F2204">
        <v>0</v>
      </c>
      <c r="G2204">
        <v>1</v>
      </c>
      <c r="H2204" t="s">
        <v>160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 s="1">
        <v>2736</v>
      </c>
      <c r="B2205">
        <v>1978</v>
      </c>
      <c r="C2205" t="s">
        <v>29</v>
      </c>
      <c r="D2205" t="s">
        <v>37</v>
      </c>
      <c r="E2205">
        <v>73807</v>
      </c>
      <c r="F2205">
        <v>0</v>
      </c>
      <c r="G2205">
        <v>1</v>
      </c>
      <c r="H2205" t="s">
        <v>60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 s="1">
        <v>1876</v>
      </c>
      <c r="B2206">
        <v>1990</v>
      </c>
      <c r="C2206" t="s">
        <v>29</v>
      </c>
      <c r="D2206" t="s">
        <v>37</v>
      </c>
      <c r="E2206">
        <v>18929</v>
      </c>
      <c r="F2206">
        <v>0</v>
      </c>
      <c r="G2206">
        <v>0</v>
      </c>
      <c r="H2206" t="s">
        <v>359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 s="1">
        <v>5959</v>
      </c>
      <c r="B2207">
        <v>1968</v>
      </c>
      <c r="C2207" t="s">
        <v>29</v>
      </c>
      <c r="D2207" t="s">
        <v>30</v>
      </c>
      <c r="E2207">
        <v>35893</v>
      </c>
      <c r="F2207">
        <v>1</v>
      </c>
      <c r="G2207">
        <v>1</v>
      </c>
      <c r="H2207" t="s">
        <v>253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 s="1">
        <v>1092</v>
      </c>
      <c r="B2208">
        <v>1980</v>
      </c>
      <c r="C2208" t="s">
        <v>29</v>
      </c>
      <c r="D2208" t="s">
        <v>37</v>
      </c>
      <c r="E2208">
        <v>61014</v>
      </c>
      <c r="F2208">
        <v>0</v>
      </c>
      <c r="G2208">
        <v>1</v>
      </c>
      <c r="H2208" t="s">
        <v>84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 s="1">
        <v>4333</v>
      </c>
      <c r="B2209">
        <v>1954</v>
      </c>
      <c r="C2209" t="s">
        <v>29</v>
      </c>
      <c r="D2209" t="s">
        <v>33</v>
      </c>
      <c r="E2209">
        <v>32144</v>
      </c>
      <c r="F2209">
        <v>1</v>
      </c>
      <c r="G2209">
        <v>1</v>
      </c>
      <c r="H2209" t="s">
        <v>121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 s="1">
        <v>3850</v>
      </c>
      <c r="B2210">
        <v>1963</v>
      </c>
      <c r="C2210" t="s">
        <v>47</v>
      </c>
      <c r="D2210" t="s">
        <v>33</v>
      </c>
      <c r="E2210">
        <v>14918</v>
      </c>
      <c r="F2210">
        <v>0</v>
      </c>
      <c r="G2210">
        <v>1</v>
      </c>
      <c r="H2210" t="s">
        <v>135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 s="1">
        <v>6168</v>
      </c>
      <c r="B2211">
        <v>1963</v>
      </c>
      <c r="C2211" t="s">
        <v>29</v>
      </c>
      <c r="D2211" t="s">
        <v>41</v>
      </c>
      <c r="E2211">
        <v>45146</v>
      </c>
      <c r="F2211">
        <v>1</v>
      </c>
      <c r="G2211">
        <v>1</v>
      </c>
      <c r="H2211" t="s">
        <v>678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 s="1">
        <v>607</v>
      </c>
      <c r="B2212">
        <v>1955</v>
      </c>
      <c r="C2212" t="s">
        <v>53</v>
      </c>
      <c r="D2212" t="s">
        <v>41</v>
      </c>
      <c r="E2212">
        <v>41769</v>
      </c>
      <c r="F2212">
        <v>0</v>
      </c>
      <c r="G2212">
        <v>1</v>
      </c>
      <c r="H2212" t="s">
        <v>292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 s="1">
        <v>10469</v>
      </c>
      <c r="B2213">
        <v>1981</v>
      </c>
      <c r="C2213" t="s">
        <v>29</v>
      </c>
      <c r="D2213" t="s">
        <v>33</v>
      </c>
      <c r="E2213">
        <v>88325</v>
      </c>
      <c r="F2213">
        <v>0</v>
      </c>
      <c r="G2213">
        <v>0</v>
      </c>
      <c r="H2213" t="s">
        <v>680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 s="1">
        <v>6983</v>
      </c>
      <c r="B2214">
        <v>1950</v>
      </c>
      <c r="C2214" t="s">
        <v>39</v>
      </c>
      <c r="D2214" t="s">
        <v>41</v>
      </c>
      <c r="E2214">
        <v>38054</v>
      </c>
      <c r="F2214">
        <v>1</v>
      </c>
      <c r="G2214">
        <v>1</v>
      </c>
      <c r="H2214" t="s">
        <v>566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 s="1">
        <v>3661</v>
      </c>
      <c r="B2215">
        <v>1995</v>
      </c>
      <c r="C2215" t="s">
        <v>53</v>
      </c>
      <c r="D2215" t="s">
        <v>30</v>
      </c>
      <c r="E2215">
        <v>80617</v>
      </c>
      <c r="F2215">
        <v>0</v>
      </c>
      <c r="G2215">
        <v>0</v>
      </c>
      <c r="H2215" t="s">
        <v>109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 s="1">
        <v>9303</v>
      </c>
      <c r="B2216">
        <v>1976</v>
      </c>
      <c r="C2216" t="s">
        <v>29</v>
      </c>
      <c r="D2216" t="s">
        <v>37</v>
      </c>
      <c r="E2216">
        <v>5305</v>
      </c>
      <c r="F2216">
        <v>0</v>
      </c>
      <c r="G2216">
        <v>1</v>
      </c>
      <c r="H2216" t="s">
        <v>563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 s="1">
        <v>692</v>
      </c>
      <c r="B2217">
        <v>1954</v>
      </c>
      <c r="C2217" t="s">
        <v>29</v>
      </c>
      <c r="D2217" t="s">
        <v>33</v>
      </c>
      <c r="E2217">
        <v>36807</v>
      </c>
      <c r="F2217">
        <v>1</v>
      </c>
      <c r="G2217">
        <v>1</v>
      </c>
      <c r="H2217" t="s">
        <v>700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 s="1">
        <v>736</v>
      </c>
      <c r="B2218">
        <v>1983</v>
      </c>
      <c r="C2218" t="s">
        <v>29</v>
      </c>
      <c r="D2218" t="s">
        <v>33</v>
      </c>
      <c r="E2218">
        <v>28427</v>
      </c>
      <c r="F2218">
        <v>1</v>
      </c>
      <c r="G2218">
        <v>0</v>
      </c>
      <c r="H2218" t="s">
        <v>594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 s="1">
        <v>9589</v>
      </c>
      <c r="B2219">
        <v>1948</v>
      </c>
      <c r="C2219" t="s">
        <v>36</v>
      </c>
      <c r="D2219" t="s">
        <v>71</v>
      </c>
      <c r="E2219">
        <v>82032</v>
      </c>
      <c r="F2219">
        <v>0</v>
      </c>
      <c r="G2219">
        <v>0</v>
      </c>
      <c r="H2219" t="s">
        <v>345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 s="1">
        <v>4838</v>
      </c>
      <c r="B2220">
        <v>1978</v>
      </c>
      <c r="C2220" t="s">
        <v>29</v>
      </c>
      <c r="D2220" t="s">
        <v>33</v>
      </c>
      <c r="E2220">
        <v>22775</v>
      </c>
      <c r="F2220">
        <v>1</v>
      </c>
      <c r="G2220">
        <v>0</v>
      </c>
      <c r="H2220" t="s">
        <v>254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 s="1">
        <v>9246</v>
      </c>
      <c r="B2221">
        <v>1985</v>
      </c>
      <c r="C2221" t="s">
        <v>39</v>
      </c>
      <c r="D2221" t="s">
        <v>33</v>
      </c>
      <c r="E2221">
        <v>40101</v>
      </c>
      <c r="F2221">
        <v>1</v>
      </c>
      <c r="G2221">
        <v>0</v>
      </c>
      <c r="H2221" t="s">
        <v>548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 s="1">
        <v>6261</v>
      </c>
      <c r="B2222">
        <v>1979</v>
      </c>
      <c r="C2222" t="s">
        <v>29</v>
      </c>
      <c r="D2222" t="s">
        <v>37</v>
      </c>
      <c r="E2222">
        <v>58025</v>
      </c>
      <c r="F2222">
        <v>0</v>
      </c>
      <c r="G2222">
        <v>1</v>
      </c>
      <c r="H2222" t="s">
        <v>669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 s="1">
        <v>7366</v>
      </c>
      <c r="B2223">
        <v>1982</v>
      </c>
      <c r="C2223" t="s">
        <v>39</v>
      </c>
      <c r="D2223" t="s">
        <v>30</v>
      </c>
      <c r="E2223">
        <v>75777</v>
      </c>
      <c r="F2223">
        <v>0</v>
      </c>
      <c r="G2223">
        <v>0</v>
      </c>
      <c r="H2223" t="s">
        <v>92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 s="1">
        <v>10659</v>
      </c>
      <c r="B2224">
        <v>1979</v>
      </c>
      <c r="C2224" t="s">
        <v>53</v>
      </c>
      <c r="D2224" t="s">
        <v>33</v>
      </c>
      <c r="E2224">
        <v>7500</v>
      </c>
      <c r="F2224">
        <v>1</v>
      </c>
      <c r="G2224">
        <v>0</v>
      </c>
      <c r="H2224" t="s">
        <v>446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 s="1">
        <v>1448</v>
      </c>
      <c r="B2225">
        <v>1963</v>
      </c>
      <c r="C2225" t="s">
        <v>39</v>
      </c>
      <c r="D2225" t="s">
        <v>37</v>
      </c>
      <c r="E2225">
        <v>33562</v>
      </c>
      <c r="F2225">
        <v>1</v>
      </c>
      <c r="G2225">
        <v>2</v>
      </c>
      <c r="H2225" t="s">
        <v>138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 s="1">
        <v>4286</v>
      </c>
      <c r="B2226">
        <v>1970</v>
      </c>
      <c r="C2226" t="s">
        <v>36</v>
      </c>
      <c r="D2226" t="s">
        <v>30</v>
      </c>
      <c r="E2226">
        <v>57642</v>
      </c>
      <c r="F2226">
        <v>0</v>
      </c>
      <c r="G2226">
        <v>1</v>
      </c>
      <c r="H2226" t="s">
        <v>701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 s="1">
        <v>4749</v>
      </c>
      <c r="B2227">
        <v>1968</v>
      </c>
      <c r="C2227" t="s">
        <v>29</v>
      </c>
      <c r="D2227" t="s">
        <v>33</v>
      </c>
      <c r="E2227">
        <v>58554</v>
      </c>
      <c r="F2227">
        <v>1</v>
      </c>
      <c r="G2227">
        <v>1</v>
      </c>
      <c r="H2227" t="s">
        <v>616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 s="1">
        <v>4478</v>
      </c>
      <c r="B2228">
        <v>1979</v>
      </c>
      <c r="C2228" t="s">
        <v>29</v>
      </c>
      <c r="D2228" t="s">
        <v>37</v>
      </c>
      <c r="E2228">
        <v>63777</v>
      </c>
      <c r="F2228">
        <v>1</v>
      </c>
      <c r="G2228">
        <v>1</v>
      </c>
      <c r="H2228" t="s">
        <v>534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 s="1">
        <v>4201</v>
      </c>
      <c r="B2229">
        <v>1962</v>
      </c>
      <c r="C2229" t="s">
        <v>29</v>
      </c>
      <c r="D2229" t="s">
        <v>30</v>
      </c>
      <c r="E2229">
        <v>57967</v>
      </c>
      <c r="F2229">
        <v>0</v>
      </c>
      <c r="G2229">
        <v>1</v>
      </c>
      <c r="H2229" t="s">
        <v>300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 s="1">
        <v>8720</v>
      </c>
      <c r="B2230">
        <v>1978</v>
      </c>
      <c r="C2230" t="s">
        <v>53</v>
      </c>
      <c r="D2230" t="s">
        <v>33</v>
      </c>
      <c r="F2230">
        <v>0</v>
      </c>
      <c r="G2230">
        <v>0</v>
      </c>
      <c r="H2230" t="s">
        <v>396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 s="1">
        <v>10084</v>
      </c>
      <c r="B2231">
        <v>1972</v>
      </c>
      <c r="C2231" t="s">
        <v>29</v>
      </c>
      <c r="D2231" t="s">
        <v>37</v>
      </c>
      <c r="E2231">
        <v>24434</v>
      </c>
      <c r="F2231">
        <v>2</v>
      </c>
      <c r="G2231">
        <v>0</v>
      </c>
      <c r="H2231" t="s">
        <v>372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 s="1">
        <v>7004</v>
      </c>
      <c r="B2232">
        <v>1984</v>
      </c>
      <c r="C2232" t="s">
        <v>29</v>
      </c>
      <c r="D2232" t="s">
        <v>30</v>
      </c>
      <c r="E2232">
        <v>11012</v>
      </c>
      <c r="F2232">
        <v>1</v>
      </c>
      <c r="G2232">
        <v>0</v>
      </c>
      <c r="H2232" t="s">
        <v>316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 s="1">
        <v>9817</v>
      </c>
      <c r="B2233">
        <v>1970</v>
      </c>
      <c r="C2233" t="s">
        <v>39</v>
      </c>
      <c r="D2233" t="s">
        <v>30</v>
      </c>
      <c r="E2233">
        <v>44802</v>
      </c>
      <c r="F2233">
        <v>0</v>
      </c>
      <c r="G2233">
        <v>0</v>
      </c>
      <c r="H2233" t="s">
        <v>315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 s="1">
        <v>8080</v>
      </c>
      <c r="B2234">
        <v>1986</v>
      </c>
      <c r="C2234" t="s">
        <v>29</v>
      </c>
      <c r="D2234" t="s">
        <v>30</v>
      </c>
      <c r="E2234">
        <v>26816</v>
      </c>
      <c r="F2234">
        <v>0</v>
      </c>
      <c r="G2234">
        <v>0</v>
      </c>
      <c r="H2234" t="s">
        <v>236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 s="1">
        <v>9432</v>
      </c>
      <c r="B2235">
        <v>1977</v>
      </c>
      <c r="C2235" t="s">
        <v>29</v>
      </c>
      <c r="D2235" t="s">
        <v>33</v>
      </c>
      <c r="E2235">
        <v>666666</v>
      </c>
      <c r="F2235">
        <v>1</v>
      </c>
      <c r="G2235">
        <v>0</v>
      </c>
      <c r="H2235" t="s">
        <v>695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 s="1">
        <v>8372</v>
      </c>
      <c r="B2236">
        <v>1974</v>
      </c>
      <c r="C2236" t="s">
        <v>29</v>
      </c>
      <c r="D2236" t="s">
        <v>37</v>
      </c>
      <c r="E2236">
        <v>34421</v>
      </c>
      <c r="F2236">
        <v>1</v>
      </c>
      <c r="G2236">
        <v>0</v>
      </c>
      <c r="H2236" t="s">
        <v>172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 s="1">
        <v>10870</v>
      </c>
      <c r="B2237">
        <v>1967</v>
      </c>
      <c r="C2237" t="s">
        <v>29</v>
      </c>
      <c r="D2237" t="s">
        <v>37</v>
      </c>
      <c r="E2237">
        <v>61223</v>
      </c>
      <c r="F2237">
        <v>0</v>
      </c>
      <c r="G2237">
        <v>1</v>
      </c>
      <c r="H2237" t="s">
        <v>264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 s="1">
        <v>4001</v>
      </c>
      <c r="B2238">
        <v>1946</v>
      </c>
      <c r="C2238" t="s">
        <v>36</v>
      </c>
      <c r="D2238" t="s">
        <v>33</v>
      </c>
      <c r="E2238">
        <v>64014</v>
      </c>
      <c r="F2238">
        <v>2</v>
      </c>
      <c r="G2238">
        <v>1</v>
      </c>
      <c r="H2238" t="s">
        <v>613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 s="1">
        <v>7270</v>
      </c>
      <c r="B2239">
        <v>1981</v>
      </c>
      <c r="C2239" t="s">
        <v>29</v>
      </c>
      <c r="D2239" t="s">
        <v>41</v>
      </c>
      <c r="E2239">
        <v>56981</v>
      </c>
      <c r="F2239">
        <v>0</v>
      </c>
      <c r="G2239">
        <v>0</v>
      </c>
      <c r="H2239" t="s">
        <v>479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 s="1">
        <v>8235</v>
      </c>
      <c r="B2240">
        <v>1956</v>
      </c>
      <c r="C2240" t="s">
        <v>39</v>
      </c>
      <c r="D2240" t="s">
        <v>33</v>
      </c>
      <c r="E2240">
        <v>69245</v>
      </c>
      <c r="F2240">
        <v>0</v>
      </c>
      <c r="G2240">
        <v>1</v>
      </c>
      <c r="H2240" t="s">
        <v>141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 s="1">
        <v>9405</v>
      </c>
      <c r="B2241">
        <v>1954</v>
      </c>
      <c r="C2241" t="s">
        <v>36</v>
      </c>
      <c r="D2241" t="s">
        <v>37</v>
      </c>
      <c r="E2241">
        <v>52869</v>
      </c>
      <c r="F2241">
        <v>1</v>
      </c>
      <c r="G2241">
        <v>1</v>
      </c>
      <c r="H2241" t="s">
        <v>253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AD8C-4F27-48A9-9E61-2719DFEBA8B7}">
  <dimension ref="A1:AJ2238"/>
  <sheetViews>
    <sheetView tabSelected="1" workbookViewId="0">
      <selection activeCell="F1" sqref="F1"/>
    </sheetView>
  </sheetViews>
  <sheetFormatPr defaultRowHeight="14.4" x14ac:dyDescent="0.3"/>
  <cols>
    <col min="1" max="1" width="6" bestFit="1" customWidth="1"/>
    <col min="2" max="2" width="6.44140625" style="9" bestFit="1" customWidth="1"/>
    <col min="3" max="3" width="11.6640625" bestFit="1" customWidth="1"/>
    <col min="4" max="4" width="15.5546875" style="29" bestFit="1" customWidth="1"/>
    <col min="5" max="5" width="9.5546875" bestFit="1" customWidth="1"/>
    <col min="6" max="6" width="12.44140625" style="30" bestFit="1" customWidth="1"/>
    <col min="7" max="7" width="14.21875" style="4" bestFit="1" customWidth="1"/>
    <col min="8" max="8" width="10.21875" bestFit="1" customWidth="1"/>
    <col min="9" max="9" width="11.88671875" bestFit="1" customWidth="1"/>
    <col min="10" max="10" width="11.33203125" bestFit="1" customWidth="1"/>
    <col min="11" max="11" width="18.77734375" bestFit="1" customWidth="1"/>
    <col min="12" max="12" width="17.5546875" bestFit="1" customWidth="1"/>
    <col min="13" max="13" width="19.5546875" bestFit="1" customWidth="1"/>
    <col min="14" max="14" width="15.5546875" bestFit="1" customWidth="1"/>
    <col min="15" max="15" width="24.33203125" bestFit="1" customWidth="1"/>
    <col min="16" max="16" width="13.77734375" style="5" bestFit="1" customWidth="1"/>
    <col min="17" max="17" width="20.44140625" style="5" bestFit="1" customWidth="1"/>
    <col min="18" max="18" width="19.88671875" style="5" bestFit="1" customWidth="1"/>
    <col min="19" max="19" width="22.33203125" style="5" bestFit="1" customWidth="1"/>
    <col min="20" max="20" width="20.44140625" style="5" bestFit="1" customWidth="1"/>
    <col min="21" max="21" width="12" style="5" bestFit="1" customWidth="1"/>
    <col min="22" max="22" width="21.5546875" bestFit="1" customWidth="1"/>
    <col min="23" max="23" width="11.21875" bestFit="1" customWidth="1"/>
    <col min="24" max="28" width="8.109375" bestFit="1" customWidth="1"/>
    <col min="29" max="29" width="16.109375" bestFit="1" customWidth="1"/>
    <col min="30" max="30" width="11.21875" bestFit="1" customWidth="1"/>
    <col min="31" max="31" width="9.109375" bestFit="1" customWidth="1"/>
    <col min="32" max="32" width="11.77734375" bestFit="1" customWidth="1"/>
    <col min="33" max="33" width="19.88671875" bestFit="1" customWidth="1"/>
    <col min="34" max="34" width="22.6640625" bestFit="1" customWidth="1"/>
    <col min="35" max="35" width="27.21875" bestFit="1" customWidth="1"/>
    <col min="36" max="36" width="22" customWidth="1"/>
    <col min="37" max="37" width="22" bestFit="1" customWidth="1"/>
    <col min="38" max="38" width="22.6640625" bestFit="1" customWidth="1"/>
    <col min="39" max="39" width="27.21875" bestFit="1" customWidth="1"/>
    <col min="40" max="40" width="22" bestFit="1" customWidth="1"/>
  </cols>
  <sheetData>
    <row r="1" spans="1:36" x14ac:dyDescent="0.3">
      <c r="A1" t="s">
        <v>0</v>
      </c>
      <c r="B1" s="9" t="s">
        <v>705</v>
      </c>
      <c r="C1" t="s">
        <v>2</v>
      </c>
      <c r="D1" s="29" t="s">
        <v>3</v>
      </c>
      <c r="E1" t="s">
        <v>4</v>
      </c>
      <c r="F1" s="30" t="s">
        <v>706</v>
      </c>
      <c r="G1" s="4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s="5" t="s">
        <v>707</v>
      </c>
      <c r="P1" s="5" t="s">
        <v>708</v>
      </c>
      <c r="Q1" s="5" t="s">
        <v>15</v>
      </c>
      <c r="R1" s="5" t="s">
        <v>16</v>
      </c>
      <c r="S1" s="5" t="s">
        <v>17</v>
      </c>
      <c r="T1" s="5" t="s">
        <v>18</v>
      </c>
      <c r="U1" t="s">
        <v>2966</v>
      </c>
      <c r="V1" t="s">
        <v>19</v>
      </c>
      <c r="W1" t="s">
        <v>25</v>
      </c>
      <c r="X1" t="s">
        <v>709</v>
      </c>
      <c r="Y1" t="s">
        <v>710</v>
      </c>
      <c r="Z1" t="s">
        <v>711</v>
      </c>
      <c r="AA1" t="s">
        <v>712</v>
      </c>
      <c r="AB1" t="s">
        <v>713</v>
      </c>
      <c r="AC1" t="s">
        <v>2996</v>
      </c>
      <c r="AD1" t="s">
        <v>28</v>
      </c>
      <c r="AE1" t="s">
        <v>2951</v>
      </c>
      <c r="AF1" t="s">
        <v>3027</v>
      </c>
      <c r="AG1" t="s">
        <v>2955</v>
      </c>
      <c r="AH1" t="s">
        <v>3008</v>
      </c>
      <c r="AI1" t="s">
        <v>3009</v>
      </c>
      <c r="AJ1" t="s">
        <v>3010</v>
      </c>
    </row>
    <row r="2" spans="1:36" x14ac:dyDescent="0.3">
      <c r="A2" t="s">
        <v>716</v>
      </c>
      <c r="B2" s="9">
        <v>29</v>
      </c>
      <c r="C2" t="s">
        <v>29</v>
      </c>
      <c r="D2" s="29" t="s">
        <v>37</v>
      </c>
      <c r="E2">
        <v>70951</v>
      </c>
      <c r="F2" s="13" t="s">
        <v>716</v>
      </c>
      <c r="G2" s="4">
        <v>41398</v>
      </c>
      <c r="H2">
        <v>66</v>
      </c>
      <c r="I2">
        <v>239</v>
      </c>
      <c r="J2">
        <v>10</v>
      </c>
      <c r="K2">
        <v>554</v>
      </c>
      <c r="L2">
        <v>254</v>
      </c>
      <c r="M2">
        <v>87</v>
      </c>
      <c r="N2">
        <v>54</v>
      </c>
      <c r="O2">
        <v>1144</v>
      </c>
      <c r="P2">
        <v>1198</v>
      </c>
      <c r="Q2">
        <v>1</v>
      </c>
      <c r="R2">
        <v>3</v>
      </c>
      <c r="S2">
        <v>4</v>
      </c>
      <c r="T2">
        <v>9</v>
      </c>
      <c r="U2">
        <v>17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716</v>
      </c>
      <c r="AD2" t="s">
        <v>716</v>
      </c>
      <c r="AE2">
        <v>2</v>
      </c>
      <c r="AF2" t="s">
        <v>3032</v>
      </c>
      <c r="AG2" t="s">
        <v>2957</v>
      </c>
      <c r="AH2" t="s">
        <v>3011</v>
      </c>
      <c r="AI2">
        <v>5</v>
      </c>
      <c r="AJ2" t="s">
        <v>3012</v>
      </c>
    </row>
    <row r="3" spans="1:36" x14ac:dyDescent="0.3">
      <c r="A3" t="s">
        <v>715</v>
      </c>
      <c r="B3" s="9">
        <v>53</v>
      </c>
      <c r="C3" t="s">
        <v>29</v>
      </c>
      <c r="D3" s="29" t="s">
        <v>30</v>
      </c>
      <c r="E3">
        <v>57091</v>
      </c>
      <c r="F3" s="13" t="s">
        <v>716</v>
      </c>
      <c r="G3" s="4">
        <v>41805</v>
      </c>
      <c r="H3">
        <v>1</v>
      </c>
      <c r="I3">
        <v>464</v>
      </c>
      <c r="J3">
        <v>5</v>
      </c>
      <c r="K3">
        <v>64</v>
      </c>
      <c r="L3">
        <v>7</v>
      </c>
      <c r="M3">
        <v>0</v>
      </c>
      <c r="N3">
        <v>37</v>
      </c>
      <c r="O3">
        <v>540</v>
      </c>
      <c r="P3">
        <v>577</v>
      </c>
      <c r="Q3">
        <v>1</v>
      </c>
      <c r="R3">
        <v>7</v>
      </c>
      <c r="S3">
        <v>3</v>
      </c>
      <c r="T3">
        <v>7</v>
      </c>
      <c r="U3">
        <v>18</v>
      </c>
      <c r="V3">
        <v>5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 t="s">
        <v>715</v>
      </c>
      <c r="AD3" t="s">
        <v>715</v>
      </c>
      <c r="AE3">
        <v>1</v>
      </c>
      <c r="AF3" t="s">
        <v>3030</v>
      </c>
      <c r="AG3" t="s">
        <v>2956</v>
      </c>
      <c r="AH3" t="s">
        <v>3011</v>
      </c>
      <c r="AI3">
        <v>6</v>
      </c>
      <c r="AJ3" t="s">
        <v>3013</v>
      </c>
    </row>
    <row r="4" spans="1:36" x14ac:dyDescent="0.3">
      <c r="A4" t="s">
        <v>769</v>
      </c>
      <c r="B4" s="9">
        <v>53</v>
      </c>
      <c r="C4" t="s">
        <v>39</v>
      </c>
      <c r="D4" s="29" t="s">
        <v>33</v>
      </c>
      <c r="E4">
        <v>74881</v>
      </c>
      <c r="F4" s="13" t="s">
        <v>2963</v>
      </c>
      <c r="G4" s="4">
        <v>41341</v>
      </c>
      <c r="H4">
        <v>48</v>
      </c>
      <c r="I4">
        <v>505</v>
      </c>
      <c r="J4">
        <v>72</v>
      </c>
      <c r="K4">
        <v>270</v>
      </c>
      <c r="L4">
        <v>36</v>
      </c>
      <c r="M4">
        <v>27</v>
      </c>
      <c r="N4">
        <v>54</v>
      </c>
      <c r="O4">
        <v>910</v>
      </c>
      <c r="P4">
        <v>964</v>
      </c>
      <c r="Q4">
        <v>4</v>
      </c>
      <c r="R4">
        <v>9</v>
      </c>
      <c r="S4">
        <v>2</v>
      </c>
      <c r="T4">
        <v>12</v>
      </c>
      <c r="U4">
        <v>27</v>
      </c>
      <c r="V4">
        <v>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716</v>
      </c>
      <c r="AD4" t="s">
        <v>716</v>
      </c>
      <c r="AE4">
        <v>2</v>
      </c>
      <c r="AF4" t="s">
        <v>3030</v>
      </c>
      <c r="AG4" t="s">
        <v>2957</v>
      </c>
      <c r="AH4" t="s">
        <v>3016</v>
      </c>
      <c r="AI4">
        <v>3</v>
      </c>
      <c r="AJ4" t="s">
        <v>3017</v>
      </c>
    </row>
    <row r="5" spans="1:36" x14ac:dyDescent="0.3">
      <c r="A5" t="s">
        <v>2134</v>
      </c>
      <c r="B5" s="9">
        <v>29</v>
      </c>
      <c r="C5" t="s">
        <v>47</v>
      </c>
      <c r="D5" s="29" t="s">
        <v>33</v>
      </c>
      <c r="E5">
        <v>7500</v>
      </c>
      <c r="F5" s="13" t="s">
        <v>715</v>
      </c>
      <c r="G5" s="4">
        <v>41122</v>
      </c>
      <c r="H5">
        <v>98</v>
      </c>
      <c r="I5">
        <v>5</v>
      </c>
      <c r="J5">
        <v>17</v>
      </c>
      <c r="K5">
        <v>17</v>
      </c>
      <c r="L5">
        <v>13</v>
      </c>
      <c r="M5">
        <v>14</v>
      </c>
      <c r="N5">
        <v>34</v>
      </c>
      <c r="O5">
        <v>66</v>
      </c>
      <c r="P5">
        <v>100</v>
      </c>
      <c r="Q5">
        <v>4</v>
      </c>
      <c r="R5">
        <v>2</v>
      </c>
      <c r="S5">
        <v>1</v>
      </c>
      <c r="T5">
        <v>3</v>
      </c>
      <c r="U5">
        <v>10</v>
      </c>
      <c r="V5">
        <v>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716</v>
      </c>
      <c r="AD5" t="s">
        <v>716</v>
      </c>
      <c r="AE5">
        <v>3</v>
      </c>
      <c r="AF5" t="s">
        <v>3032</v>
      </c>
      <c r="AG5" t="s">
        <v>2958</v>
      </c>
      <c r="AH5" t="s">
        <v>3014</v>
      </c>
      <c r="AI5">
        <v>8</v>
      </c>
      <c r="AJ5" t="s">
        <v>3026</v>
      </c>
    </row>
    <row r="6" spans="1:36" x14ac:dyDescent="0.3">
      <c r="A6" t="s">
        <v>2112</v>
      </c>
      <c r="B6" s="9">
        <v>61</v>
      </c>
      <c r="C6" t="s">
        <v>36</v>
      </c>
      <c r="D6" s="29" t="s">
        <v>41</v>
      </c>
      <c r="E6">
        <v>36957</v>
      </c>
      <c r="F6" s="13" t="s">
        <v>2963</v>
      </c>
      <c r="G6" s="4">
        <v>41158</v>
      </c>
      <c r="H6">
        <v>43</v>
      </c>
      <c r="I6">
        <v>100</v>
      </c>
      <c r="J6">
        <v>2</v>
      </c>
      <c r="K6">
        <v>16</v>
      </c>
      <c r="L6">
        <v>2</v>
      </c>
      <c r="M6">
        <v>1</v>
      </c>
      <c r="N6">
        <v>31</v>
      </c>
      <c r="O6">
        <v>121</v>
      </c>
      <c r="P6">
        <v>152</v>
      </c>
      <c r="Q6">
        <v>4</v>
      </c>
      <c r="R6">
        <v>3</v>
      </c>
      <c r="S6">
        <v>2</v>
      </c>
      <c r="T6">
        <v>2</v>
      </c>
      <c r="U6">
        <v>11</v>
      </c>
      <c r="V6">
        <v>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716</v>
      </c>
      <c r="AD6" t="s">
        <v>715</v>
      </c>
      <c r="AE6">
        <v>3</v>
      </c>
      <c r="AF6" t="s">
        <v>3029</v>
      </c>
      <c r="AG6" t="s">
        <v>2958</v>
      </c>
      <c r="AH6" t="s">
        <v>3014</v>
      </c>
      <c r="AI6">
        <v>9</v>
      </c>
      <c r="AJ6" t="s">
        <v>3025</v>
      </c>
    </row>
    <row r="7" spans="1:36" x14ac:dyDescent="0.3">
      <c r="A7" t="s">
        <v>764</v>
      </c>
      <c r="B7" s="9">
        <v>41</v>
      </c>
      <c r="C7" t="s">
        <v>36</v>
      </c>
      <c r="D7" s="29" t="s">
        <v>30</v>
      </c>
      <c r="E7">
        <v>54466</v>
      </c>
      <c r="F7" s="13" t="s">
        <v>2963</v>
      </c>
      <c r="G7" s="4">
        <v>41679</v>
      </c>
      <c r="H7">
        <v>78</v>
      </c>
      <c r="I7">
        <v>12</v>
      </c>
      <c r="J7">
        <v>0</v>
      </c>
      <c r="K7">
        <v>4</v>
      </c>
      <c r="L7">
        <v>0</v>
      </c>
      <c r="M7">
        <v>0</v>
      </c>
      <c r="N7">
        <v>0</v>
      </c>
      <c r="O7">
        <v>16</v>
      </c>
      <c r="P7">
        <v>16</v>
      </c>
      <c r="Q7">
        <v>1</v>
      </c>
      <c r="R7">
        <v>1</v>
      </c>
      <c r="S7">
        <v>0</v>
      </c>
      <c r="T7">
        <v>2</v>
      </c>
      <c r="U7">
        <v>4</v>
      </c>
      <c r="V7">
        <v>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716</v>
      </c>
      <c r="AD7" t="s">
        <v>716</v>
      </c>
      <c r="AE7">
        <v>1</v>
      </c>
      <c r="AF7" t="s">
        <v>3028</v>
      </c>
      <c r="AG7" t="s">
        <v>2956</v>
      </c>
      <c r="AH7" t="s">
        <v>3016</v>
      </c>
      <c r="AI7">
        <v>2</v>
      </c>
      <c r="AJ7" t="s">
        <v>3022</v>
      </c>
    </row>
    <row r="8" spans="1:36" x14ac:dyDescent="0.3">
      <c r="A8" t="s">
        <v>2203</v>
      </c>
      <c r="B8" s="9">
        <v>38</v>
      </c>
      <c r="C8" t="s">
        <v>36</v>
      </c>
      <c r="D8" s="29" t="s">
        <v>37</v>
      </c>
      <c r="E8">
        <v>16927</v>
      </c>
      <c r="F8" s="13" t="s">
        <v>2963</v>
      </c>
      <c r="G8" s="4">
        <v>41315</v>
      </c>
      <c r="H8">
        <v>50</v>
      </c>
      <c r="I8">
        <v>20</v>
      </c>
      <c r="J8">
        <v>2</v>
      </c>
      <c r="K8">
        <v>23</v>
      </c>
      <c r="L8">
        <v>3</v>
      </c>
      <c r="M8">
        <v>1</v>
      </c>
      <c r="N8">
        <v>4</v>
      </c>
      <c r="O8">
        <v>49</v>
      </c>
      <c r="P8">
        <v>53</v>
      </c>
      <c r="Q8">
        <v>5</v>
      </c>
      <c r="R8">
        <v>3</v>
      </c>
      <c r="S8">
        <v>0</v>
      </c>
      <c r="T8">
        <v>4</v>
      </c>
      <c r="U8">
        <v>12</v>
      </c>
      <c r="V8">
        <v>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716</v>
      </c>
      <c r="AD8" t="s">
        <v>716</v>
      </c>
      <c r="AE8">
        <v>2</v>
      </c>
      <c r="AF8" t="s">
        <v>3031</v>
      </c>
      <c r="AG8" t="s">
        <v>2957</v>
      </c>
      <c r="AH8" t="s">
        <v>3016</v>
      </c>
      <c r="AI8">
        <v>2</v>
      </c>
      <c r="AJ8" t="s">
        <v>3022</v>
      </c>
    </row>
    <row r="9" spans="1:36" x14ac:dyDescent="0.3">
      <c r="A9" t="s">
        <v>2384</v>
      </c>
      <c r="B9" s="9">
        <v>38</v>
      </c>
      <c r="C9" t="s">
        <v>29</v>
      </c>
      <c r="D9" s="29" t="s">
        <v>41</v>
      </c>
      <c r="E9">
        <v>12571</v>
      </c>
      <c r="F9" s="13" t="s">
        <v>715</v>
      </c>
      <c r="G9" s="4">
        <v>41657</v>
      </c>
      <c r="H9">
        <v>86</v>
      </c>
      <c r="I9">
        <v>3</v>
      </c>
      <c r="J9">
        <v>5</v>
      </c>
      <c r="K9">
        <v>14</v>
      </c>
      <c r="L9">
        <v>2</v>
      </c>
      <c r="M9">
        <v>12</v>
      </c>
      <c r="N9">
        <v>17</v>
      </c>
      <c r="O9">
        <v>36</v>
      </c>
      <c r="P9">
        <v>53</v>
      </c>
      <c r="Q9">
        <v>4</v>
      </c>
      <c r="R9">
        <v>3</v>
      </c>
      <c r="S9">
        <v>1</v>
      </c>
      <c r="T9">
        <v>3</v>
      </c>
      <c r="U9">
        <v>11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716</v>
      </c>
      <c r="AD9" t="s">
        <v>716</v>
      </c>
      <c r="AE9">
        <v>1</v>
      </c>
      <c r="AF9" t="s">
        <v>3031</v>
      </c>
      <c r="AG9" t="s">
        <v>2956</v>
      </c>
      <c r="AH9" t="s">
        <v>3016</v>
      </c>
      <c r="AI9">
        <v>1</v>
      </c>
      <c r="AJ9" t="s">
        <v>3023</v>
      </c>
    </row>
    <row r="10" spans="1:36" x14ac:dyDescent="0.3">
      <c r="A10" t="s">
        <v>1042</v>
      </c>
      <c r="B10" s="9">
        <v>41</v>
      </c>
      <c r="C10" t="s">
        <v>47</v>
      </c>
      <c r="D10" s="29" t="s">
        <v>41</v>
      </c>
      <c r="E10">
        <v>31163</v>
      </c>
      <c r="F10" s="13" t="s">
        <v>715</v>
      </c>
      <c r="G10" s="4">
        <v>41683</v>
      </c>
      <c r="H10">
        <v>54</v>
      </c>
      <c r="I10">
        <v>2</v>
      </c>
      <c r="J10">
        <v>3</v>
      </c>
      <c r="K10">
        <v>10</v>
      </c>
      <c r="L10">
        <v>11</v>
      </c>
      <c r="M10">
        <v>2</v>
      </c>
      <c r="N10">
        <v>10</v>
      </c>
      <c r="O10">
        <v>28</v>
      </c>
      <c r="P10">
        <v>38</v>
      </c>
      <c r="Q10">
        <v>1</v>
      </c>
      <c r="R10">
        <v>1</v>
      </c>
      <c r="S10">
        <v>0</v>
      </c>
      <c r="T10">
        <v>3</v>
      </c>
      <c r="U10">
        <v>5</v>
      </c>
      <c r="V10">
        <v>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716</v>
      </c>
      <c r="AD10" t="s">
        <v>716</v>
      </c>
      <c r="AE10">
        <v>1</v>
      </c>
      <c r="AF10" t="s">
        <v>3028</v>
      </c>
      <c r="AG10" t="s">
        <v>2956</v>
      </c>
      <c r="AH10" t="s">
        <v>3016</v>
      </c>
      <c r="AI10">
        <v>2</v>
      </c>
      <c r="AJ10" t="s">
        <v>3022</v>
      </c>
    </row>
    <row r="11" spans="1:36" x14ac:dyDescent="0.3">
      <c r="A11" t="s">
        <v>1554</v>
      </c>
      <c r="B11" s="9">
        <v>21</v>
      </c>
      <c r="C11" t="s">
        <v>29</v>
      </c>
      <c r="D11" s="29" t="s">
        <v>30</v>
      </c>
      <c r="E11">
        <v>74293</v>
      </c>
      <c r="F11" s="13" t="s">
        <v>716</v>
      </c>
      <c r="G11" s="4">
        <v>41763</v>
      </c>
      <c r="H11">
        <v>66</v>
      </c>
      <c r="I11">
        <v>375</v>
      </c>
      <c r="J11">
        <v>152</v>
      </c>
      <c r="K11">
        <v>335</v>
      </c>
      <c r="L11">
        <v>93</v>
      </c>
      <c r="M11">
        <v>91</v>
      </c>
      <c r="N11">
        <v>81</v>
      </c>
      <c r="O11">
        <v>1046</v>
      </c>
      <c r="P11">
        <v>1127</v>
      </c>
      <c r="Q11">
        <v>1</v>
      </c>
      <c r="R11">
        <v>5</v>
      </c>
      <c r="S11">
        <v>4</v>
      </c>
      <c r="T11">
        <v>6</v>
      </c>
      <c r="U11">
        <v>16</v>
      </c>
      <c r="V11">
        <v>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716</v>
      </c>
      <c r="AD11" t="s">
        <v>716</v>
      </c>
      <c r="AE11">
        <v>1</v>
      </c>
      <c r="AF11" t="s">
        <v>3032</v>
      </c>
      <c r="AG11" t="s">
        <v>2956</v>
      </c>
      <c r="AH11" t="s">
        <v>3011</v>
      </c>
      <c r="AI11">
        <v>5</v>
      </c>
      <c r="AJ11" t="s">
        <v>3012</v>
      </c>
    </row>
    <row r="12" spans="1:36" x14ac:dyDescent="0.3">
      <c r="A12" t="s">
        <v>1581</v>
      </c>
      <c r="B12" s="9">
        <v>63</v>
      </c>
      <c r="C12" t="s">
        <v>29</v>
      </c>
      <c r="D12" s="29" t="s">
        <v>30</v>
      </c>
      <c r="E12">
        <v>72282</v>
      </c>
      <c r="F12" s="13" t="s">
        <v>716</v>
      </c>
      <c r="G12" s="4">
        <v>41474</v>
      </c>
      <c r="H12">
        <v>70</v>
      </c>
      <c r="I12">
        <v>503</v>
      </c>
      <c r="J12">
        <v>27</v>
      </c>
      <c r="K12">
        <v>419</v>
      </c>
      <c r="L12">
        <v>90</v>
      </c>
      <c r="M12">
        <v>139</v>
      </c>
      <c r="N12">
        <v>153</v>
      </c>
      <c r="O12">
        <v>1178</v>
      </c>
      <c r="P12">
        <v>1331</v>
      </c>
      <c r="Q12">
        <v>1</v>
      </c>
      <c r="R12">
        <v>5</v>
      </c>
      <c r="S12">
        <v>7</v>
      </c>
      <c r="T12">
        <v>9</v>
      </c>
      <c r="U12">
        <v>22</v>
      </c>
      <c r="V12">
        <v>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716</v>
      </c>
      <c r="AD12" t="s">
        <v>715</v>
      </c>
      <c r="AE12">
        <v>2</v>
      </c>
      <c r="AF12" t="s">
        <v>3029</v>
      </c>
      <c r="AG12" t="s">
        <v>2957</v>
      </c>
      <c r="AH12" t="s">
        <v>3014</v>
      </c>
      <c r="AI12">
        <v>7</v>
      </c>
      <c r="AJ12" t="s">
        <v>3015</v>
      </c>
    </row>
    <row r="13" spans="1:36" x14ac:dyDescent="0.3">
      <c r="A13" t="s">
        <v>2747</v>
      </c>
      <c r="B13" s="9">
        <v>64</v>
      </c>
      <c r="C13" t="s">
        <v>29</v>
      </c>
      <c r="D13" s="29" t="s">
        <v>37</v>
      </c>
      <c r="E13">
        <v>59462</v>
      </c>
      <c r="F13" s="13" t="s">
        <v>715</v>
      </c>
      <c r="G13" s="4">
        <v>41279</v>
      </c>
      <c r="H13">
        <v>29</v>
      </c>
      <c r="I13">
        <v>724</v>
      </c>
      <c r="J13">
        <v>17</v>
      </c>
      <c r="K13">
        <v>143</v>
      </c>
      <c r="L13">
        <v>0</v>
      </c>
      <c r="M13">
        <v>8</v>
      </c>
      <c r="N13">
        <v>196</v>
      </c>
      <c r="O13">
        <v>892</v>
      </c>
      <c r="P13">
        <v>1088</v>
      </c>
      <c r="Q13">
        <v>2</v>
      </c>
      <c r="R13">
        <v>9</v>
      </c>
      <c r="S13">
        <v>2</v>
      </c>
      <c r="T13">
        <v>12</v>
      </c>
      <c r="U13">
        <v>25</v>
      </c>
      <c r="V13">
        <v>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716</v>
      </c>
      <c r="AD13" t="s">
        <v>716</v>
      </c>
      <c r="AE13">
        <v>2</v>
      </c>
      <c r="AF13" t="s">
        <v>3029</v>
      </c>
      <c r="AG13" t="s">
        <v>2957</v>
      </c>
      <c r="AH13" t="s">
        <v>3016</v>
      </c>
      <c r="AI13">
        <v>1</v>
      </c>
      <c r="AJ13" t="s">
        <v>3023</v>
      </c>
    </row>
    <row r="14" spans="1:36" x14ac:dyDescent="0.3">
      <c r="A14" t="s">
        <v>1933</v>
      </c>
      <c r="B14" s="9">
        <v>44</v>
      </c>
      <c r="C14" t="s">
        <v>47</v>
      </c>
      <c r="D14" s="29" t="s">
        <v>37</v>
      </c>
      <c r="E14">
        <v>15315</v>
      </c>
      <c r="F14" s="13" t="s">
        <v>716</v>
      </c>
      <c r="G14" s="4">
        <v>41489</v>
      </c>
      <c r="H14">
        <v>27</v>
      </c>
      <c r="I14">
        <v>7</v>
      </c>
      <c r="J14">
        <v>4</v>
      </c>
      <c r="K14">
        <v>13</v>
      </c>
      <c r="L14">
        <v>15</v>
      </c>
      <c r="M14">
        <v>8</v>
      </c>
      <c r="N14">
        <v>17</v>
      </c>
      <c r="O14">
        <v>47</v>
      </c>
      <c r="P14">
        <v>64</v>
      </c>
      <c r="Q14">
        <v>2</v>
      </c>
      <c r="R14">
        <v>2</v>
      </c>
      <c r="S14">
        <v>0</v>
      </c>
      <c r="T14">
        <v>4</v>
      </c>
      <c r="U14">
        <v>8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716</v>
      </c>
      <c r="AD14" t="s">
        <v>716</v>
      </c>
      <c r="AE14">
        <v>2</v>
      </c>
      <c r="AF14" t="s">
        <v>3028</v>
      </c>
      <c r="AG14" t="s">
        <v>2957</v>
      </c>
      <c r="AH14" t="s">
        <v>3014</v>
      </c>
      <c r="AI14">
        <v>8</v>
      </c>
      <c r="AJ14" t="s">
        <v>3026</v>
      </c>
    </row>
    <row r="15" spans="1:36" x14ac:dyDescent="0.3">
      <c r="A15" t="s">
        <v>797</v>
      </c>
      <c r="B15" s="9">
        <v>38</v>
      </c>
      <c r="C15" t="s">
        <v>47</v>
      </c>
      <c r="D15" s="29" t="s">
        <v>33</v>
      </c>
      <c r="E15">
        <v>25176</v>
      </c>
      <c r="F15" s="13" t="s">
        <v>2963</v>
      </c>
      <c r="G15" s="4">
        <v>41496</v>
      </c>
      <c r="H15">
        <v>79</v>
      </c>
      <c r="I15">
        <v>4</v>
      </c>
      <c r="J15">
        <v>0</v>
      </c>
      <c r="K15">
        <v>4</v>
      </c>
      <c r="L15">
        <v>0</v>
      </c>
      <c r="M15">
        <v>0</v>
      </c>
      <c r="N15">
        <v>5</v>
      </c>
      <c r="O15">
        <v>8</v>
      </c>
      <c r="P15">
        <v>13</v>
      </c>
      <c r="Q15">
        <v>1</v>
      </c>
      <c r="R15">
        <v>1</v>
      </c>
      <c r="S15">
        <v>0</v>
      </c>
      <c r="T15">
        <v>2</v>
      </c>
      <c r="U15">
        <v>4</v>
      </c>
      <c r="V15">
        <v>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716</v>
      </c>
      <c r="AD15" t="s">
        <v>716</v>
      </c>
      <c r="AE15">
        <v>2</v>
      </c>
      <c r="AF15" t="s">
        <v>3031</v>
      </c>
      <c r="AG15" t="s">
        <v>2957</v>
      </c>
      <c r="AH15" t="s">
        <v>3014</v>
      </c>
      <c r="AI15">
        <v>8</v>
      </c>
      <c r="AJ15" t="s">
        <v>3026</v>
      </c>
    </row>
    <row r="16" spans="1:36" x14ac:dyDescent="0.3">
      <c r="A16" t="s">
        <v>1049</v>
      </c>
      <c r="B16" s="9">
        <v>26</v>
      </c>
      <c r="C16" t="s">
        <v>47</v>
      </c>
      <c r="D16" s="29" t="s">
        <v>33</v>
      </c>
      <c r="E16">
        <v>13724</v>
      </c>
      <c r="F16" s="13" t="s">
        <v>715</v>
      </c>
      <c r="G16" s="4">
        <v>41152</v>
      </c>
      <c r="H16">
        <v>43</v>
      </c>
      <c r="I16">
        <v>2</v>
      </c>
      <c r="J16">
        <v>7</v>
      </c>
      <c r="K16">
        <v>5</v>
      </c>
      <c r="L16">
        <v>2</v>
      </c>
      <c r="M16">
        <v>15</v>
      </c>
      <c r="N16">
        <v>27</v>
      </c>
      <c r="O16">
        <v>31</v>
      </c>
      <c r="P16">
        <v>58</v>
      </c>
      <c r="Q16">
        <v>1</v>
      </c>
      <c r="R16">
        <v>2</v>
      </c>
      <c r="S16">
        <v>0</v>
      </c>
      <c r="T16">
        <v>2</v>
      </c>
      <c r="U16">
        <v>5</v>
      </c>
      <c r="V16">
        <v>9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 t="s">
        <v>715</v>
      </c>
      <c r="AD16" t="s">
        <v>716</v>
      </c>
      <c r="AE16">
        <v>3</v>
      </c>
      <c r="AF16" t="s">
        <v>3032</v>
      </c>
      <c r="AG16" t="s">
        <v>2958</v>
      </c>
      <c r="AH16" t="s">
        <v>3014</v>
      </c>
      <c r="AI16">
        <v>8</v>
      </c>
      <c r="AJ16" t="s">
        <v>3026</v>
      </c>
    </row>
    <row r="17" spans="1:36" x14ac:dyDescent="0.3">
      <c r="A17" t="s">
        <v>1171</v>
      </c>
      <c r="B17" s="9">
        <v>33</v>
      </c>
      <c r="C17" t="s">
        <v>36</v>
      </c>
      <c r="D17" s="29" t="s">
        <v>33</v>
      </c>
      <c r="E17">
        <v>44953</v>
      </c>
      <c r="F17" s="13" t="s">
        <v>716</v>
      </c>
      <c r="G17" s="4">
        <v>41264</v>
      </c>
      <c r="H17">
        <v>31</v>
      </c>
      <c r="I17">
        <v>728</v>
      </c>
      <c r="J17">
        <v>17</v>
      </c>
      <c r="K17">
        <v>133</v>
      </c>
      <c r="L17">
        <v>11</v>
      </c>
      <c r="M17">
        <v>8</v>
      </c>
      <c r="N17">
        <v>124</v>
      </c>
      <c r="O17">
        <v>897</v>
      </c>
      <c r="P17">
        <v>1021</v>
      </c>
      <c r="Q17">
        <v>1</v>
      </c>
      <c r="R17">
        <v>7</v>
      </c>
      <c r="S17">
        <v>3</v>
      </c>
      <c r="T17">
        <v>13</v>
      </c>
      <c r="U17">
        <v>24</v>
      </c>
      <c r="V17">
        <v>6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 t="s">
        <v>715</v>
      </c>
      <c r="AD17" t="s">
        <v>716</v>
      </c>
      <c r="AE17">
        <v>3</v>
      </c>
      <c r="AF17" t="s">
        <v>3031</v>
      </c>
      <c r="AG17" t="s">
        <v>2958</v>
      </c>
      <c r="AH17" t="s">
        <v>3018</v>
      </c>
      <c r="AI17">
        <v>12</v>
      </c>
      <c r="AJ17" t="s">
        <v>3019</v>
      </c>
    </row>
    <row r="18" spans="1:36" x14ac:dyDescent="0.3">
      <c r="A18" t="s">
        <v>2861</v>
      </c>
      <c r="B18" s="9">
        <v>42</v>
      </c>
      <c r="C18" t="s">
        <v>29</v>
      </c>
      <c r="D18" s="29" t="s">
        <v>37</v>
      </c>
      <c r="E18">
        <v>24434</v>
      </c>
      <c r="F18" s="13" t="s">
        <v>2963</v>
      </c>
      <c r="G18" s="4">
        <v>41777</v>
      </c>
      <c r="H18">
        <v>9</v>
      </c>
      <c r="I18">
        <v>3</v>
      </c>
      <c r="J18">
        <v>2</v>
      </c>
      <c r="K18">
        <v>8</v>
      </c>
      <c r="L18">
        <v>20</v>
      </c>
      <c r="M18">
        <v>0</v>
      </c>
      <c r="N18">
        <v>17</v>
      </c>
      <c r="O18">
        <v>33</v>
      </c>
      <c r="P18">
        <v>50</v>
      </c>
      <c r="Q18">
        <v>2</v>
      </c>
      <c r="R18">
        <v>2</v>
      </c>
      <c r="S18">
        <v>1</v>
      </c>
      <c r="T18">
        <v>2</v>
      </c>
      <c r="U18">
        <v>7</v>
      </c>
      <c r="V18">
        <v>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716</v>
      </c>
      <c r="AD18" t="s">
        <v>716</v>
      </c>
      <c r="AE18">
        <v>1</v>
      </c>
      <c r="AF18" t="s">
        <v>3028</v>
      </c>
      <c r="AG18" t="s">
        <v>2956</v>
      </c>
      <c r="AH18" t="s">
        <v>3011</v>
      </c>
      <c r="AI18">
        <v>5</v>
      </c>
      <c r="AJ18" t="s">
        <v>3012</v>
      </c>
    </row>
    <row r="19" spans="1:36" x14ac:dyDescent="0.3">
      <c r="A19" t="s">
        <v>1494</v>
      </c>
      <c r="B19" s="9">
        <v>40</v>
      </c>
      <c r="C19" t="s">
        <v>29</v>
      </c>
      <c r="D19" s="29" t="s">
        <v>41</v>
      </c>
      <c r="E19">
        <v>102692</v>
      </c>
      <c r="F19" s="13" t="s">
        <v>716</v>
      </c>
      <c r="G19" s="4">
        <v>41369</v>
      </c>
      <c r="H19">
        <v>5</v>
      </c>
      <c r="I19">
        <v>168</v>
      </c>
      <c r="J19">
        <v>148</v>
      </c>
      <c r="K19">
        <v>444</v>
      </c>
      <c r="L19">
        <v>32</v>
      </c>
      <c r="M19">
        <v>172</v>
      </c>
      <c r="N19">
        <v>148</v>
      </c>
      <c r="O19">
        <v>964</v>
      </c>
      <c r="P19">
        <v>1112</v>
      </c>
      <c r="Q19">
        <v>1</v>
      </c>
      <c r="R19">
        <v>6</v>
      </c>
      <c r="S19">
        <v>9</v>
      </c>
      <c r="T19">
        <v>13</v>
      </c>
      <c r="U19">
        <v>29</v>
      </c>
      <c r="V19">
        <v>2</v>
      </c>
      <c r="W19">
        <v>0</v>
      </c>
      <c r="X19">
        <v>1</v>
      </c>
      <c r="Y19">
        <v>1</v>
      </c>
      <c r="Z19">
        <v>0</v>
      </c>
      <c r="AA19">
        <v>1</v>
      </c>
      <c r="AB19">
        <v>1</v>
      </c>
      <c r="AC19" t="s">
        <v>2965</v>
      </c>
      <c r="AD19" t="s">
        <v>715</v>
      </c>
      <c r="AE19">
        <v>2</v>
      </c>
      <c r="AF19" t="s">
        <v>3031</v>
      </c>
      <c r="AG19" t="s">
        <v>2957</v>
      </c>
      <c r="AH19" t="s">
        <v>3011</v>
      </c>
      <c r="AI19">
        <v>4</v>
      </c>
      <c r="AJ19" t="s">
        <v>3021</v>
      </c>
    </row>
    <row r="20" spans="1:36" x14ac:dyDescent="0.3">
      <c r="A20" t="s">
        <v>2727</v>
      </c>
      <c r="B20" s="9">
        <v>58</v>
      </c>
      <c r="C20" t="s">
        <v>29</v>
      </c>
      <c r="D20" s="29" t="s">
        <v>30</v>
      </c>
      <c r="E20">
        <v>60230</v>
      </c>
      <c r="F20" s="13" t="s">
        <v>715</v>
      </c>
      <c r="G20" s="4">
        <v>41414</v>
      </c>
      <c r="H20">
        <v>78</v>
      </c>
      <c r="I20">
        <v>520</v>
      </c>
      <c r="J20">
        <v>20</v>
      </c>
      <c r="K20">
        <v>367</v>
      </c>
      <c r="L20">
        <v>39</v>
      </c>
      <c r="M20">
        <v>81</v>
      </c>
      <c r="N20">
        <v>40</v>
      </c>
      <c r="O20">
        <v>1027</v>
      </c>
      <c r="P20">
        <v>1067</v>
      </c>
      <c r="Q20">
        <v>2</v>
      </c>
      <c r="R20">
        <v>6</v>
      </c>
      <c r="S20">
        <v>3</v>
      </c>
      <c r="T20">
        <v>6</v>
      </c>
      <c r="U20">
        <v>17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716</v>
      </c>
      <c r="AD20" t="s">
        <v>716</v>
      </c>
      <c r="AE20">
        <v>2</v>
      </c>
      <c r="AF20" t="s">
        <v>3030</v>
      </c>
      <c r="AG20" t="s">
        <v>2957</v>
      </c>
      <c r="AH20" t="s">
        <v>3011</v>
      </c>
      <c r="AI20">
        <v>5</v>
      </c>
      <c r="AJ20" t="s">
        <v>3012</v>
      </c>
    </row>
    <row r="21" spans="1:36" x14ac:dyDescent="0.3">
      <c r="A21" t="s">
        <v>2438</v>
      </c>
      <c r="B21" s="9">
        <v>60</v>
      </c>
      <c r="C21" t="s">
        <v>29</v>
      </c>
      <c r="D21" s="29" t="s">
        <v>41</v>
      </c>
      <c r="E21">
        <v>70044</v>
      </c>
      <c r="F21" s="13" t="s">
        <v>715</v>
      </c>
      <c r="G21" s="4">
        <v>41323</v>
      </c>
      <c r="H21">
        <v>46</v>
      </c>
      <c r="I21">
        <v>1073</v>
      </c>
      <c r="J21">
        <v>0</v>
      </c>
      <c r="K21">
        <v>250</v>
      </c>
      <c r="L21">
        <v>153</v>
      </c>
      <c r="M21">
        <v>14</v>
      </c>
      <c r="N21">
        <v>14</v>
      </c>
      <c r="O21">
        <v>1490</v>
      </c>
      <c r="P21">
        <v>1504</v>
      </c>
      <c r="Q21">
        <v>4</v>
      </c>
      <c r="R21">
        <v>7</v>
      </c>
      <c r="S21">
        <v>10</v>
      </c>
      <c r="T21">
        <v>5</v>
      </c>
      <c r="U21">
        <v>26</v>
      </c>
      <c r="V21">
        <v>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716</v>
      </c>
      <c r="AD21" t="s">
        <v>716</v>
      </c>
      <c r="AE21">
        <v>2</v>
      </c>
      <c r="AF21" t="s">
        <v>3030</v>
      </c>
      <c r="AG21" t="s">
        <v>2957</v>
      </c>
      <c r="AH21" t="s">
        <v>3016</v>
      </c>
      <c r="AI21">
        <v>2</v>
      </c>
      <c r="AJ21" t="s">
        <v>3022</v>
      </c>
    </row>
    <row r="22" spans="1:36" x14ac:dyDescent="0.3">
      <c r="A22" t="s">
        <v>1238</v>
      </c>
      <c r="B22" s="9">
        <v>39</v>
      </c>
      <c r="C22" t="s">
        <v>36</v>
      </c>
      <c r="D22" s="29" t="s">
        <v>41</v>
      </c>
      <c r="E22">
        <v>74165</v>
      </c>
      <c r="F22" s="13" t="s">
        <v>716</v>
      </c>
      <c r="G22" s="4">
        <v>41395</v>
      </c>
      <c r="H22">
        <v>9</v>
      </c>
      <c r="I22">
        <v>1001</v>
      </c>
      <c r="J22">
        <v>12</v>
      </c>
      <c r="K22">
        <v>240</v>
      </c>
      <c r="L22">
        <v>16</v>
      </c>
      <c r="M22">
        <v>12</v>
      </c>
      <c r="N22">
        <v>12</v>
      </c>
      <c r="O22">
        <v>1281</v>
      </c>
      <c r="P22">
        <v>1293</v>
      </c>
      <c r="Q22">
        <v>1</v>
      </c>
      <c r="R22">
        <v>5</v>
      </c>
      <c r="S22">
        <v>4</v>
      </c>
      <c r="T22">
        <v>10</v>
      </c>
      <c r="U22">
        <v>20</v>
      </c>
      <c r="V22">
        <v>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716</v>
      </c>
      <c r="AD22" t="s">
        <v>716</v>
      </c>
      <c r="AE22">
        <v>2</v>
      </c>
      <c r="AF22" t="s">
        <v>3031</v>
      </c>
      <c r="AG22" t="s">
        <v>2957</v>
      </c>
      <c r="AH22" t="s">
        <v>3011</v>
      </c>
      <c r="AI22">
        <v>5</v>
      </c>
      <c r="AJ22" t="s">
        <v>3012</v>
      </c>
    </row>
    <row r="23" spans="1:36" x14ac:dyDescent="0.3">
      <c r="A23" t="s">
        <v>2542</v>
      </c>
      <c r="B23" s="9">
        <v>30</v>
      </c>
      <c r="C23" t="s">
        <v>29</v>
      </c>
      <c r="D23" s="29" t="s">
        <v>37</v>
      </c>
      <c r="E23">
        <v>55434</v>
      </c>
      <c r="F23" s="13" t="s">
        <v>715</v>
      </c>
      <c r="G23" s="4">
        <v>41552</v>
      </c>
      <c r="H23">
        <v>21</v>
      </c>
      <c r="I23">
        <v>238</v>
      </c>
      <c r="J23">
        <v>115</v>
      </c>
      <c r="K23">
        <v>215</v>
      </c>
      <c r="L23">
        <v>169</v>
      </c>
      <c r="M23">
        <v>69</v>
      </c>
      <c r="N23">
        <v>76</v>
      </c>
      <c r="O23">
        <v>806</v>
      </c>
      <c r="P23">
        <v>882</v>
      </c>
      <c r="Q23">
        <v>3</v>
      </c>
      <c r="R23">
        <v>5</v>
      </c>
      <c r="S23">
        <v>3</v>
      </c>
      <c r="T23">
        <v>13</v>
      </c>
      <c r="U23">
        <v>24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716</v>
      </c>
      <c r="AD23" t="s">
        <v>716</v>
      </c>
      <c r="AE23">
        <v>2</v>
      </c>
      <c r="AF23" t="s">
        <v>3032</v>
      </c>
      <c r="AG23" t="s">
        <v>2957</v>
      </c>
      <c r="AH23" t="s">
        <v>3018</v>
      </c>
      <c r="AI23">
        <v>10</v>
      </c>
      <c r="AJ23" t="s">
        <v>3020</v>
      </c>
    </row>
    <row r="24" spans="1:36" x14ac:dyDescent="0.3">
      <c r="A24" t="s">
        <v>2291</v>
      </c>
      <c r="B24" s="9">
        <v>37</v>
      </c>
      <c r="C24" t="s">
        <v>29</v>
      </c>
      <c r="D24" s="29" t="s">
        <v>33</v>
      </c>
      <c r="E24">
        <v>46931</v>
      </c>
      <c r="F24" s="13" t="s">
        <v>2964</v>
      </c>
      <c r="G24" s="4">
        <v>41753</v>
      </c>
      <c r="H24">
        <v>94</v>
      </c>
      <c r="I24">
        <v>41</v>
      </c>
      <c r="J24">
        <v>0</v>
      </c>
      <c r="K24">
        <v>17</v>
      </c>
      <c r="L24">
        <v>3</v>
      </c>
      <c r="M24">
        <v>1</v>
      </c>
      <c r="N24">
        <v>16</v>
      </c>
      <c r="O24">
        <v>62</v>
      </c>
      <c r="P24">
        <v>78</v>
      </c>
      <c r="Q24">
        <v>2</v>
      </c>
      <c r="R24">
        <v>1</v>
      </c>
      <c r="S24">
        <v>1</v>
      </c>
      <c r="T24">
        <v>3</v>
      </c>
      <c r="U24">
        <v>7</v>
      </c>
      <c r="V24">
        <v>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716</v>
      </c>
      <c r="AD24" t="s">
        <v>716</v>
      </c>
      <c r="AE24">
        <v>1</v>
      </c>
      <c r="AF24" t="s">
        <v>3031</v>
      </c>
      <c r="AG24" t="s">
        <v>2956</v>
      </c>
      <c r="AH24" t="s">
        <v>3011</v>
      </c>
      <c r="AI24">
        <v>4</v>
      </c>
      <c r="AJ24" t="s">
        <v>3021</v>
      </c>
    </row>
    <row r="25" spans="1:36" x14ac:dyDescent="0.3">
      <c r="A25" t="s">
        <v>1521</v>
      </c>
      <c r="B25" s="9">
        <v>48</v>
      </c>
      <c r="C25" t="s">
        <v>29</v>
      </c>
      <c r="D25" s="29" t="s">
        <v>71</v>
      </c>
      <c r="E25">
        <v>79946</v>
      </c>
      <c r="F25" s="13" t="s">
        <v>716</v>
      </c>
      <c r="G25" s="4">
        <v>41771</v>
      </c>
      <c r="H25">
        <v>19</v>
      </c>
      <c r="I25">
        <v>395</v>
      </c>
      <c r="J25">
        <v>183</v>
      </c>
      <c r="K25">
        <v>565</v>
      </c>
      <c r="L25">
        <v>166</v>
      </c>
      <c r="M25">
        <v>141</v>
      </c>
      <c r="N25">
        <v>28</v>
      </c>
      <c r="O25">
        <v>1450</v>
      </c>
      <c r="P25">
        <v>1478</v>
      </c>
      <c r="Q25">
        <v>1</v>
      </c>
      <c r="R25">
        <v>5</v>
      </c>
      <c r="S25">
        <v>11</v>
      </c>
      <c r="T25">
        <v>5</v>
      </c>
      <c r="U25">
        <v>22</v>
      </c>
      <c r="V25">
        <v>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716</v>
      </c>
      <c r="AD25" t="s">
        <v>716</v>
      </c>
      <c r="AE25">
        <v>1</v>
      </c>
      <c r="AF25" t="s">
        <v>3028</v>
      </c>
      <c r="AG25" t="s">
        <v>2956</v>
      </c>
      <c r="AH25" t="s">
        <v>3011</v>
      </c>
      <c r="AI25">
        <v>5</v>
      </c>
      <c r="AJ25" t="s">
        <v>3012</v>
      </c>
    </row>
    <row r="26" spans="1:36" x14ac:dyDescent="0.3">
      <c r="A26" t="s">
        <v>798</v>
      </c>
      <c r="B26" s="9">
        <v>40</v>
      </c>
      <c r="C26" t="s">
        <v>29</v>
      </c>
      <c r="D26" s="29" t="s">
        <v>33</v>
      </c>
      <c r="E26">
        <v>33590</v>
      </c>
      <c r="F26" s="13" t="s">
        <v>2964</v>
      </c>
      <c r="G26" s="4">
        <v>41581</v>
      </c>
      <c r="H26">
        <v>65</v>
      </c>
      <c r="I26">
        <v>4</v>
      </c>
      <c r="J26">
        <v>0</v>
      </c>
      <c r="K26">
        <v>2</v>
      </c>
      <c r="L26">
        <v>0</v>
      </c>
      <c r="M26">
        <v>0</v>
      </c>
      <c r="N26">
        <v>2</v>
      </c>
      <c r="O26">
        <v>6</v>
      </c>
      <c r="P26">
        <v>8</v>
      </c>
      <c r="Q26">
        <v>1</v>
      </c>
      <c r="R26">
        <v>1</v>
      </c>
      <c r="S26">
        <v>0</v>
      </c>
      <c r="T26">
        <v>2</v>
      </c>
      <c r="U26">
        <v>4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716</v>
      </c>
      <c r="AD26" t="s">
        <v>716</v>
      </c>
      <c r="AE26">
        <v>2</v>
      </c>
      <c r="AF26" t="s">
        <v>3031</v>
      </c>
      <c r="AG26" t="s">
        <v>2957</v>
      </c>
      <c r="AH26" t="s">
        <v>3018</v>
      </c>
      <c r="AI26">
        <v>11</v>
      </c>
      <c r="AJ26" t="s">
        <v>3024</v>
      </c>
    </row>
    <row r="27" spans="1:36" x14ac:dyDescent="0.3">
      <c r="A27" t="s">
        <v>1092</v>
      </c>
      <c r="B27" s="9">
        <v>62</v>
      </c>
      <c r="C27" t="s">
        <v>29</v>
      </c>
      <c r="D27" s="29" t="s">
        <v>30</v>
      </c>
      <c r="E27">
        <v>61823</v>
      </c>
      <c r="F27" s="13" t="s">
        <v>715</v>
      </c>
      <c r="G27" s="4">
        <v>41323</v>
      </c>
      <c r="H27">
        <v>26</v>
      </c>
      <c r="I27">
        <v>523</v>
      </c>
      <c r="J27">
        <v>7</v>
      </c>
      <c r="K27">
        <v>134</v>
      </c>
      <c r="L27">
        <v>37</v>
      </c>
      <c r="M27">
        <v>14</v>
      </c>
      <c r="N27">
        <v>169</v>
      </c>
      <c r="O27">
        <v>715</v>
      </c>
      <c r="P27">
        <v>884</v>
      </c>
      <c r="Q27">
        <v>4</v>
      </c>
      <c r="R27">
        <v>8</v>
      </c>
      <c r="S27">
        <v>2</v>
      </c>
      <c r="T27">
        <v>10</v>
      </c>
      <c r="U27">
        <v>24</v>
      </c>
      <c r="V27">
        <v>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716</v>
      </c>
      <c r="AD27" t="s">
        <v>716</v>
      </c>
      <c r="AE27">
        <v>2</v>
      </c>
      <c r="AF27" t="s">
        <v>3029</v>
      </c>
      <c r="AG27" t="s">
        <v>2957</v>
      </c>
      <c r="AH27" t="s">
        <v>3016</v>
      </c>
      <c r="AI27">
        <v>2</v>
      </c>
      <c r="AJ27" t="s">
        <v>3022</v>
      </c>
    </row>
    <row r="28" spans="1:36" x14ac:dyDescent="0.3">
      <c r="A28" t="s">
        <v>2681</v>
      </c>
      <c r="B28" s="9">
        <v>59</v>
      </c>
      <c r="C28" t="s">
        <v>29</v>
      </c>
      <c r="D28" s="29" t="s">
        <v>33</v>
      </c>
      <c r="E28">
        <v>38946</v>
      </c>
      <c r="F28" s="13" t="s">
        <v>715</v>
      </c>
      <c r="G28" s="4">
        <v>41571</v>
      </c>
      <c r="H28">
        <v>84</v>
      </c>
      <c r="I28">
        <v>116</v>
      </c>
      <c r="J28">
        <v>6</v>
      </c>
      <c r="K28">
        <v>82</v>
      </c>
      <c r="L28">
        <v>6</v>
      </c>
      <c r="M28">
        <v>6</v>
      </c>
      <c r="N28">
        <v>41</v>
      </c>
      <c r="O28">
        <v>216</v>
      </c>
      <c r="P28">
        <v>257</v>
      </c>
      <c r="Q28">
        <v>2</v>
      </c>
      <c r="R28">
        <v>3</v>
      </c>
      <c r="S28">
        <v>1</v>
      </c>
      <c r="T28">
        <v>6</v>
      </c>
      <c r="U28">
        <v>12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716</v>
      </c>
      <c r="AD28" t="s">
        <v>716</v>
      </c>
      <c r="AE28">
        <v>2</v>
      </c>
      <c r="AF28" t="s">
        <v>3030</v>
      </c>
      <c r="AG28" t="s">
        <v>2957</v>
      </c>
      <c r="AH28" t="s">
        <v>3018</v>
      </c>
      <c r="AI28">
        <v>10</v>
      </c>
      <c r="AJ28" t="s">
        <v>3020</v>
      </c>
    </row>
    <row r="29" spans="1:36" x14ac:dyDescent="0.3">
      <c r="A29" t="s">
        <v>1404</v>
      </c>
      <c r="B29" s="9">
        <v>49</v>
      </c>
      <c r="C29" t="s">
        <v>29</v>
      </c>
      <c r="D29" s="29" t="s">
        <v>37</v>
      </c>
      <c r="E29">
        <v>58692</v>
      </c>
      <c r="F29" s="13" t="s">
        <v>715</v>
      </c>
      <c r="G29" s="4">
        <v>41735</v>
      </c>
      <c r="H29">
        <v>21</v>
      </c>
      <c r="I29">
        <v>301</v>
      </c>
      <c r="J29">
        <v>11</v>
      </c>
      <c r="K29">
        <v>61</v>
      </c>
      <c r="L29">
        <v>4</v>
      </c>
      <c r="M29">
        <v>7</v>
      </c>
      <c r="N29">
        <v>11</v>
      </c>
      <c r="O29">
        <v>384</v>
      </c>
      <c r="P29">
        <v>395</v>
      </c>
      <c r="Q29">
        <v>1</v>
      </c>
      <c r="R29">
        <v>8</v>
      </c>
      <c r="S29">
        <v>2</v>
      </c>
      <c r="T29">
        <v>4</v>
      </c>
      <c r="U29">
        <v>15</v>
      </c>
      <c r="V29">
        <v>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716</v>
      </c>
      <c r="AD29" t="s">
        <v>716</v>
      </c>
      <c r="AE29">
        <v>1</v>
      </c>
      <c r="AF29" t="s">
        <v>3028</v>
      </c>
      <c r="AG29" t="s">
        <v>2956</v>
      </c>
      <c r="AH29" t="s">
        <v>3011</v>
      </c>
      <c r="AI29">
        <v>4</v>
      </c>
      <c r="AJ29" t="s">
        <v>3021</v>
      </c>
    </row>
    <row r="30" spans="1:36" x14ac:dyDescent="0.3">
      <c r="A30" t="s">
        <v>2330</v>
      </c>
      <c r="B30" s="9">
        <v>56</v>
      </c>
      <c r="C30" t="s">
        <v>29</v>
      </c>
      <c r="D30" s="29" t="s">
        <v>33</v>
      </c>
      <c r="E30">
        <v>53977</v>
      </c>
      <c r="F30" s="13" t="s">
        <v>715</v>
      </c>
      <c r="G30" s="4">
        <v>41433</v>
      </c>
      <c r="H30">
        <v>21</v>
      </c>
      <c r="I30">
        <v>620</v>
      </c>
      <c r="J30">
        <v>16</v>
      </c>
      <c r="K30">
        <v>165</v>
      </c>
      <c r="L30">
        <v>0</v>
      </c>
      <c r="M30">
        <v>24</v>
      </c>
      <c r="N30">
        <v>82</v>
      </c>
      <c r="O30">
        <v>825</v>
      </c>
      <c r="P30">
        <v>907</v>
      </c>
      <c r="Q30">
        <v>5</v>
      </c>
      <c r="R30">
        <v>5</v>
      </c>
      <c r="S30">
        <v>5</v>
      </c>
      <c r="T30">
        <v>12</v>
      </c>
      <c r="U30">
        <v>27</v>
      </c>
      <c r="V30">
        <v>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716</v>
      </c>
      <c r="AD30" t="s">
        <v>716</v>
      </c>
      <c r="AE30">
        <v>2</v>
      </c>
      <c r="AF30" t="s">
        <v>3030</v>
      </c>
      <c r="AG30" t="s">
        <v>2957</v>
      </c>
      <c r="AH30" t="s">
        <v>3011</v>
      </c>
      <c r="AI30">
        <v>6</v>
      </c>
      <c r="AJ30" t="s">
        <v>3013</v>
      </c>
    </row>
    <row r="31" spans="1:36" x14ac:dyDescent="0.3">
      <c r="A31" t="s">
        <v>1658</v>
      </c>
      <c r="B31" s="9">
        <v>48</v>
      </c>
      <c r="C31" t="s">
        <v>29</v>
      </c>
      <c r="D31" s="29" t="s">
        <v>33</v>
      </c>
      <c r="E31">
        <v>82427</v>
      </c>
      <c r="F31" s="13" t="s">
        <v>716</v>
      </c>
      <c r="G31" s="4">
        <v>41710</v>
      </c>
      <c r="H31">
        <v>35</v>
      </c>
      <c r="I31">
        <v>482</v>
      </c>
      <c r="J31">
        <v>147</v>
      </c>
      <c r="K31">
        <v>509</v>
      </c>
      <c r="L31">
        <v>104</v>
      </c>
      <c r="M31">
        <v>107</v>
      </c>
      <c r="N31">
        <v>107</v>
      </c>
      <c r="O31">
        <v>1349</v>
      </c>
      <c r="P31">
        <v>1456</v>
      </c>
      <c r="Q31">
        <v>1</v>
      </c>
      <c r="R31">
        <v>3</v>
      </c>
      <c r="S31">
        <v>5</v>
      </c>
      <c r="T31">
        <v>12</v>
      </c>
      <c r="U31">
        <v>21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 t="s">
        <v>715</v>
      </c>
      <c r="AD31" t="s">
        <v>716</v>
      </c>
      <c r="AE31">
        <v>1</v>
      </c>
      <c r="AF31" t="s">
        <v>3028</v>
      </c>
      <c r="AG31" t="s">
        <v>2956</v>
      </c>
      <c r="AH31" t="s">
        <v>3016</v>
      </c>
      <c r="AI31">
        <v>3</v>
      </c>
      <c r="AJ31" t="s">
        <v>3017</v>
      </c>
    </row>
    <row r="32" spans="1:36" x14ac:dyDescent="0.3">
      <c r="A32" t="s">
        <v>2325</v>
      </c>
      <c r="B32" s="9">
        <v>44</v>
      </c>
      <c r="C32" t="s">
        <v>29</v>
      </c>
      <c r="D32" s="29" t="s">
        <v>30</v>
      </c>
      <c r="E32">
        <v>93790</v>
      </c>
      <c r="F32" s="13" t="s">
        <v>716</v>
      </c>
      <c r="G32" s="4">
        <v>41682</v>
      </c>
      <c r="H32">
        <v>16</v>
      </c>
      <c r="I32">
        <v>1302</v>
      </c>
      <c r="J32">
        <v>68</v>
      </c>
      <c r="K32">
        <v>731</v>
      </c>
      <c r="L32">
        <v>89</v>
      </c>
      <c r="M32">
        <v>114</v>
      </c>
      <c r="N32">
        <v>45</v>
      </c>
      <c r="O32">
        <v>2304</v>
      </c>
      <c r="P32">
        <v>2349</v>
      </c>
      <c r="Q32">
        <v>0</v>
      </c>
      <c r="R32">
        <v>6</v>
      </c>
      <c r="S32">
        <v>7</v>
      </c>
      <c r="T32">
        <v>12</v>
      </c>
      <c r="U32">
        <v>25</v>
      </c>
      <c r="V32">
        <v>2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  <c r="AC32" t="s">
        <v>2964</v>
      </c>
      <c r="AD32" t="s">
        <v>715</v>
      </c>
      <c r="AE32">
        <v>1</v>
      </c>
      <c r="AF32" t="s">
        <v>3028</v>
      </c>
      <c r="AG32" t="s">
        <v>2956</v>
      </c>
      <c r="AH32" t="s">
        <v>3016</v>
      </c>
      <c r="AI32">
        <v>2</v>
      </c>
      <c r="AJ32" t="s">
        <v>3022</v>
      </c>
    </row>
    <row r="33" spans="1:36" x14ac:dyDescent="0.3">
      <c r="A33" t="s">
        <v>867</v>
      </c>
      <c r="B33" s="9">
        <v>31</v>
      </c>
      <c r="C33" t="s">
        <v>36</v>
      </c>
      <c r="D33" s="29" t="s">
        <v>33</v>
      </c>
      <c r="E33">
        <v>70123</v>
      </c>
      <c r="F33" s="13" t="s">
        <v>716</v>
      </c>
      <c r="G33" s="4">
        <v>41545</v>
      </c>
      <c r="H33">
        <v>27</v>
      </c>
      <c r="I33">
        <v>1308</v>
      </c>
      <c r="J33">
        <v>0</v>
      </c>
      <c r="K33">
        <v>396</v>
      </c>
      <c r="L33">
        <v>23</v>
      </c>
      <c r="M33">
        <v>0</v>
      </c>
      <c r="N33">
        <v>0</v>
      </c>
      <c r="O33">
        <v>1727</v>
      </c>
      <c r="P33">
        <v>1727</v>
      </c>
      <c r="Q33">
        <v>1</v>
      </c>
      <c r="R33">
        <v>5</v>
      </c>
      <c r="S33">
        <v>7</v>
      </c>
      <c r="T33">
        <v>4</v>
      </c>
      <c r="U33">
        <v>17</v>
      </c>
      <c r="V33">
        <v>3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 t="s">
        <v>2963</v>
      </c>
      <c r="AD33" t="s">
        <v>716</v>
      </c>
      <c r="AE33">
        <v>2</v>
      </c>
      <c r="AF33" t="s">
        <v>3031</v>
      </c>
      <c r="AG33" t="s">
        <v>2957</v>
      </c>
      <c r="AH33" t="s">
        <v>3014</v>
      </c>
      <c r="AI33">
        <v>9</v>
      </c>
      <c r="AJ33" t="s">
        <v>3025</v>
      </c>
    </row>
    <row r="34" spans="1:36" x14ac:dyDescent="0.3">
      <c r="A34" t="s">
        <v>1209</v>
      </c>
      <c r="B34" s="9">
        <v>54</v>
      </c>
      <c r="C34" t="s">
        <v>39</v>
      </c>
      <c r="D34" s="29" t="s">
        <v>41</v>
      </c>
      <c r="E34">
        <v>39228</v>
      </c>
      <c r="F34" s="13" t="s">
        <v>716</v>
      </c>
      <c r="G34" s="4">
        <v>41404</v>
      </c>
      <c r="H34">
        <v>1</v>
      </c>
      <c r="I34">
        <v>7</v>
      </c>
      <c r="J34">
        <v>1</v>
      </c>
      <c r="K34">
        <v>6</v>
      </c>
      <c r="L34">
        <v>0</v>
      </c>
      <c r="M34">
        <v>3</v>
      </c>
      <c r="N34">
        <v>3</v>
      </c>
      <c r="O34">
        <v>17</v>
      </c>
      <c r="P34">
        <v>20</v>
      </c>
      <c r="Q34">
        <v>1</v>
      </c>
      <c r="R34">
        <v>0</v>
      </c>
      <c r="S34">
        <v>0</v>
      </c>
      <c r="T34">
        <v>3</v>
      </c>
      <c r="U34">
        <v>4</v>
      </c>
      <c r="V34">
        <v>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716</v>
      </c>
      <c r="AD34" t="s">
        <v>716</v>
      </c>
      <c r="AE34">
        <v>2</v>
      </c>
      <c r="AF34" t="s">
        <v>3030</v>
      </c>
      <c r="AG34" t="s">
        <v>2957</v>
      </c>
      <c r="AH34" t="s">
        <v>3011</v>
      </c>
      <c r="AI34">
        <v>5</v>
      </c>
      <c r="AJ34" t="s">
        <v>3012</v>
      </c>
    </row>
    <row r="35" spans="1:36" x14ac:dyDescent="0.3">
      <c r="A35" t="s">
        <v>1830</v>
      </c>
      <c r="B35" s="9">
        <v>38</v>
      </c>
      <c r="C35" t="s">
        <v>36</v>
      </c>
      <c r="D35" s="29" t="s">
        <v>41</v>
      </c>
      <c r="E35">
        <v>66476</v>
      </c>
      <c r="F35" s="13" t="s">
        <v>715</v>
      </c>
      <c r="G35" s="4">
        <v>41340</v>
      </c>
      <c r="H35">
        <v>99</v>
      </c>
      <c r="I35">
        <v>372</v>
      </c>
      <c r="J35">
        <v>18</v>
      </c>
      <c r="K35">
        <v>126</v>
      </c>
      <c r="L35">
        <v>47</v>
      </c>
      <c r="M35">
        <v>48</v>
      </c>
      <c r="N35">
        <v>78</v>
      </c>
      <c r="O35">
        <v>611</v>
      </c>
      <c r="P35">
        <v>689</v>
      </c>
      <c r="Q35">
        <v>2</v>
      </c>
      <c r="R35">
        <v>5</v>
      </c>
      <c r="S35">
        <v>2</v>
      </c>
      <c r="T35">
        <v>11</v>
      </c>
      <c r="U35">
        <v>20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716</v>
      </c>
      <c r="AD35" t="s">
        <v>716</v>
      </c>
      <c r="AE35">
        <v>2</v>
      </c>
      <c r="AF35" t="s">
        <v>3031</v>
      </c>
      <c r="AG35" t="s">
        <v>2957</v>
      </c>
      <c r="AH35" t="s">
        <v>3016</v>
      </c>
      <c r="AI35">
        <v>3</v>
      </c>
      <c r="AJ35" t="s">
        <v>3017</v>
      </c>
    </row>
    <row r="36" spans="1:36" x14ac:dyDescent="0.3">
      <c r="A36" t="s">
        <v>2662</v>
      </c>
      <c r="B36" s="9">
        <v>38</v>
      </c>
      <c r="C36" t="s">
        <v>29</v>
      </c>
      <c r="D36" s="29" t="s">
        <v>33</v>
      </c>
      <c r="E36">
        <v>51369</v>
      </c>
      <c r="F36" s="13" t="s">
        <v>715</v>
      </c>
      <c r="G36" s="4">
        <v>41207</v>
      </c>
      <c r="H36">
        <v>84</v>
      </c>
      <c r="I36">
        <v>297</v>
      </c>
      <c r="J36">
        <v>7</v>
      </c>
      <c r="K36">
        <v>79</v>
      </c>
      <c r="L36">
        <v>0</v>
      </c>
      <c r="M36">
        <v>11</v>
      </c>
      <c r="N36">
        <v>182</v>
      </c>
      <c r="O36">
        <v>394</v>
      </c>
      <c r="P36">
        <v>576</v>
      </c>
      <c r="Q36">
        <v>2</v>
      </c>
      <c r="R36">
        <v>8</v>
      </c>
      <c r="S36">
        <v>2</v>
      </c>
      <c r="T36">
        <v>4</v>
      </c>
      <c r="U36">
        <v>16</v>
      </c>
      <c r="V36">
        <v>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716</v>
      </c>
      <c r="AD36" t="s">
        <v>716</v>
      </c>
      <c r="AE36">
        <v>3</v>
      </c>
      <c r="AF36" t="s">
        <v>3031</v>
      </c>
      <c r="AG36" t="s">
        <v>2958</v>
      </c>
      <c r="AH36" t="s">
        <v>3018</v>
      </c>
      <c r="AI36">
        <v>10</v>
      </c>
      <c r="AJ36" t="s">
        <v>3020</v>
      </c>
    </row>
    <row r="37" spans="1:36" x14ac:dyDescent="0.3">
      <c r="A37" t="s">
        <v>809</v>
      </c>
      <c r="B37" s="9">
        <v>42</v>
      </c>
      <c r="C37" t="s">
        <v>36</v>
      </c>
      <c r="D37" s="29" t="s">
        <v>33</v>
      </c>
      <c r="E37">
        <v>38887</v>
      </c>
      <c r="F37" s="13" t="s">
        <v>715</v>
      </c>
      <c r="G37" s="4">
        <v>41700</v>
      </c>
      <c r="H37">
        <v>17</v>
      </c>
      <c r="I37">
        <v>25</v>
      </c>
      <c r="J37">
        <v>1</v>
      </c>
      <c r="K37">
        <v>13</v>
      </c>
      <c r="L37">
        <v>0</v>
      </c>
      <c r="M37">
        <v>0</v>
      </c>
      <c r="N37">
        <v>3</v>
      </c>
      <c r="O37">
        <v>39</v>
      </c>
      <c r="P37">
        <v>42</v>
      </c>
      <c r="Q37">
        <v>1</v>
      </c>
      <c r="R37">
        <v>1</v>
      </c>
      <c r="S37">
        <v>0</v>
      </c>
      <c r="T37">
        <v>3</v>
      </c>
      <c r="U37">
        <v>5</v>
      </c>
      <c r="V37">
        <v>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716</v>
      </c>
      <c r="AD37" t="s">
        <v>716</v>
      </c>
      <c r="AE37">
        <v>1</v>
      </c>
      <c r="AF37" t="s">
        <v>3028</v>
      </c>
      <c r="AG37" t="s">
        <v>2956</v>
      </c>
      <c r="AH37" t="s">
        <v>3016</v>
      </c>
      <c r="AI37">
        <v>3</v>
      </c>
      <c r="AJ37" t="s">
        <v>3017</v>
      </c>
    </row>
    <row r="38" spans="1:36" x14ac:dyDescent="0.3">
      <c r="A38" t="s">
        <v>2294</v>
      </c>
      <c r="B38" s="9">
        <v>53</v>
      </c>
      <c r="C38" t="s">
        <v>29</v>
      </c>
      <c r="D38" s="29" t="s">
        <v>30</v>
      </c>
      <c r="E38">
        <v>86429</v>
      </c>
      <c r="F38" s="13" t="s">
        <v>716</v>
      </c>
      <c r="G38" s="4">
        <v>41599</v>
      </c>
      <c r="H38">
        <v>10</v>
      </c>
      <c r="I38">
        <v>464</v>
      </c>
      <c r="J38">
        <v>28</v>
      </c>
      <c r="K38">
        <v>873</v>
      </c>
      <c r="L38">
        <v>29</v>
      </c>
      <c r="M38">
        <v>18</v>
      </c>
      <c r="N38">
        <v>37</v>
      </c>
      <c r="O38">
        <v>1412</v>
      </c>
      <c r="P38">
        <v>1449</v>
      </c>
      <c r="Q38">
        <v>0</v>
      </c>
      <c r="R38">
        <v>7</v>
      </c>
      <c r="S38">
        <v>4</v>
      </c>
      <c r="T38">
        <v>7</v>
      </c>
      <c r="U38">
        <v>18</v>
      </c>
      <c r="V38">
        <v>2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 t="s">
        <v>715</v>
      </c>
      <c r="AD38" t="s">
        <v>715</v>
      </c>
      <c r="AE38">
        <v>2</v>
      </c>
      <c r="AF38" t="s">
        <v>3030</v>
      </c>
      <c r="AG38" t="s">
        <v>2957</v>
      </c>
      <c r="AH38" t="s">
        <v>3018</v>
      </c>
      <c r="AI38">
        <v>11</v>
      </c>
      <c r="AJ38" t="s">
        <v>3024</v>
      </c>
    </row>
    <row r="39" spans="1:36" x14ac:dyDescent="0.3">
      <c r="A39" t="s">
        <v>1410</v>
      </c>
      <c r="B39" s="9">
        <v>54</v>
      </c>
      <c r="C39" t="s">
        <v>29</v>
      </c>
      <c r="D39" s="29" t="s">
        <v>41</v>
      </c>
      <c r="E39">
        <v>62204</v>
      </c>
      <c r="F39" s="13" t="s">
        <v>2963</v>
      </c>
      <c r="G39" s="4">
        <v>41164</v>
      </c>
      <c r="H39">
        <v>38</v>
      </c>
      <c r="I39">
        <v>317</v>
      </c>
      <c r="J39">
        <v>46</v>
      </c>
      <c r="K39">
        <v>247</v>
      </c>
      <c r="L39">
        <v>151</v>
      </c>
      <c r="M39">
        <v>46</v>
      </c>
      <c r="N39">
        <v>139</v>
      </c>
      <c r="O39">
        <v>807</v>
      </c>
      <c r="P39">
        <v>946</v>
      </c>
      <c r="Q39">
        <v>1</v>
      </c>
      <c r="R39">
        <v>4</v>
      </c>
      <c r="S39">
        <v>5</v>
      </c>
      <c r="T39">
        <v>12</v>
      </c>
      <c r="U39">
        <v>22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716</v>
      </c>
      <c r="AD39" t="s">
        <v>716</v>
      </c>
      <c r="AE39">
        <v>3</v>
      </c>
      <c r="AF39" t="s">
        <v>3030</v>
      </c>
      <c r="AG39" t="s">
        <v>2958</v>
      </c>
      <c r="AH39" t="s">
        <v>3014</v>
      </c>
      <c r="AI39">
        <v>9</v>
      </c>
      <c r="AJ39" t="s">
        <v>3025</v>
      </c>
    </row>
    <row r="40" spans="1:36" x14ac:dyDescent="0.3">
      <c r="A40" t="s">
        <v>1351</v>
      </c>
      <c r="B40" s="9">
        <v>39</v>
      </c>
      <c r="C40" t="s">
        <v>29</v>
      </c>
      <c r="D40" s="29" t="s">
        <v>30</v>
      </c>
      <c r="E40">
        <v>84196</v>
      </c>
      <c r="F40" s="13" t="s">
        <v>715</v>
      </c>
      <c r="G40" s="4">
        <v>41428</v>
      </c>
      <c r="H40">
        <v>56</v>
      </c>
      <c r="I40">
        <v>215</v>
      </c>
      <c r="J40">
        <v>63</v>
      </c>
      <c r="K40">
        <v>507</v>
      </c>
      <c r="L40">
        <v>231</v>
      </c>
      <c r="M40">
        <v>31</v>
      </c>
      <c r="N40">
        <v>190</v>
      </c>
      <c r="O40">
        <v>1047</v>
      </c>
      <c r="P40">
        <v>1237</v>
      </c>
      <c r="Q40">
        <v>1</v>
      </c>
      <c r="R40">
        <v>8</v>
      </c>
      <c r="S40">
        <v>4</v>
      </c>
      <c r="T40">
        <v>7</v>
      </c>
      <c r="U40">
        <v>20</v>
      </c>
      <c r="V40">
        <v>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716</v>
      </c>
      <c r="AD40" t="s">
        <v>716</v>
      </c>
      <c r="AE40">
        <v>2</v>
      </c>
      <c r="AF40" t="s">
        <v>3031</v>
      </c>
      <c r="AG40" t="s">
        <v>2957</v>
      </c>
      <c r="AH40" t="s">
        <v>3011</v>
      </c>
      <c r="AI40">
        <v>6</v>
      </c>
      <c r="AJ40" t="s">
        <v>3013</v>
      </c>
    </row>
    <row r="41" spans="1:36" x14ac:dyDescent="0.3">
      <c r="A41" t="s">
        <v>1406</v>
      </c>
      <c r="B41" s="9">
        <v>49</v>
      </c>
      <c r="C41" t="s">
        <v>29</v>
      </c>
      <c r="D41" s="29" t="s">
        <v>30</v>
      </c>
      <c r="E41">
        <v>59686</v>
      </c>
      <c r="F41" s="13" t="s">
        <v>715</v>
      </c>
      <c r="G41" s="4">
        <v>41664</v>
      </c>
      <c r="H41">
        <v>78</v>
      </c>
      <c r="I41">
        <v>89</v>
      </c>
      <c r="J41">
        <v>15</v>
      </c>
      <c r="K41">
        <v>89</v>
      </c>
      <c r="L41">
        <v>34</v>
      </c>
      <c r="M41">
        <v>42</v>
      </c>
      <c r="N41">
        <v>5</v>
      </c>
      <c r="O41">
        <v>269</v>
      </c>
      <c r="P41">
        <v>274</v>
      </c>
      <c r="Q41">
        <v>1</v>
      </c>
      <c r="R41">
        <v>4</v>
      </c>
      <c r="S41">
        <v>1</v>
      </c>
      <c r="T41">
        <v>6</v>
      </c>
      <c r="U41">
        <v>12</v>
      </c>
      <c r="V41">
        <v>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716</v>
      </c>
      <c r="AD41" t="s">
        <v>716</v>
      </c>
      <c r="AE41">
        <v>1</v>
      </c>
      <c r="AF41" t="s">
        <v>3028</v>
      </c>
      <c r="AG41" t="s">
        <v>2956</v>
      </c>
      <c r="AH41" t="s">
        <v>3016</v>
      </c>
      <c r="AI41">
        <v>1</v>
      </c>
      <c r="AJ41" t="s">
        <v>3023</v>
      </c>
    </row>
    <row r="42" spans="1:36" x14ac:dyDescent="0.3">
      <c r="A42" t="s">
        <v>2285</v>
      </c>
      <c r="B42" s="9">
        <v>44</v>
      </c>
      <c r="C42" t="s">
        <v>29</v>
      </c>
      <c r="D42" s="29" t="s">
        <v>41</v>
      </c>
      <c r="E42">
        <v>58710</v>
      </c>
      <c r="F42" s="13" t="s">
        <v>715</v>
      </c>
      <c r="G42" s="4">
        <v>41364</v>
      </c>
      <c r="H42">
        <v>77</v>
      </c>
      <c r="I42">
        <v>440</v>
      </c>
      <c r="J42">
        <v>81</v>
      </c>
      <c r="K42">
        <v>368</v>
      </c>
      <c r="L42">
        <v>0</v>
      </c>
      <c r="M42">
        <v>122</v>
      </c>
      <c r="N42">
        <v>174</v>
      </c>
      <c r="O42">
        <v>1011</v>
      </c>
      <c r="P42">
        <v>1185</v>
      </c>
      <c r="Q42">
        <v>6</v>
      </c>
      <c r="R42">
        <v>11</v>
      </c>
      <c r="S42">
        <v>5</v>
      </c>
      <c r="T42">
        <v>9</v>
      </c>
      <c r="U42">
        <v>31</v>
      </c>
      <c r="V42">
        <v>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716</v>
      </c>
      <c r="AD42" t="s">
        <v>716</v>
      </c>
      <c r="AE42">
        <v>2</v>
      </c>
      <c r="AF42" t="s">
        <v>3028</v>
      </c>
      <c r="AG42" t="s">
        <v>2957</v>
      </c>
      <c r="AH42" t="s">
        <v>3016</v>
      </c>
      <c r="AI42">
        <v>3</v>
      </c>
      <c r="AJ42" t="s">
        <v>3017</v>
      </c>
    </row>
    <row r="43" spans="1:36" x14ac:dyDescent="0.3">
      <c r="A43" t="s">
        <v>2451</v>
      </c>
      <c r="B43" s="9">
        <v>55</v>
      </c>
      <c r="C43" t="s">
        <v>36</v>
      </c>
      <c r="D43" s="29" t="s">
        <v>30</v>
      </c>
      <c r="E43">
        <v>34554</v>
      </c>
      <c r="F43" s="13" t="s">
        <v>715</v>
      </c>
      <c r="G43" s="4">
        <v>41728</v>
      </c>
      <c r="H43">
        <v>43</v>
      </c>
      <c r="I43">
        <v>41</v>
      </c>
      <c r="J43">
        <v>1</v>
      </c>
      <c r="K43">
        <v>6</v>
      </c>
      <c r="L43">
        <v>2</v>
      </c>
      <c r="M43">
        <v>0</v>
      </c>
      <c r="N43">
        <v>5</v>
      </c>
      <c r="O43">
        <v>50</v>
      </c>
      <c r="P43">
        <v>55</v>
      </c>
      <c r="Q43">
        <v>2</v>
      </c>
      <c r="R43">
        <v>2</v>
      </c>
      <c r="S43">
        <v>0</v>
      </c>
      <c r="T43">
        <v>3</v>
      </c>
      <c r="U43">
        <v>7</v>
      </c>
      <c r="V43">
        <v>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716</v>
      </c>
      <c r="AD43" t="s">
        <v>716</v>
      </c>
      <c r="AE43">
        <v>1</v>
      </c>
      <c r="AF43" t="s">
        <v>3030</v>
      </c>
      <c r="AG43" t="s">
        <v>2956</v>
      </c>
      <c r="AH43" t="s">
        <v>3016</v>
      </c>
      <c r="AI43">
        <v>3</v>
      </c>
      <c r="AJ43" t="s">
        <v>3017</v>
      </c>
    </row>
    <row r="44" spans="1:36" x14ac:dyDescent="0.3">
      <c r="A44" t="s">
        <v>852</v>
      </c>
      <c r="B44" s="9">
        <v>58</v>
      </c>
      <c r="C44" t="s">
        <v>39</v>
      </c>
      <c r="D44" s="29" t="s">
        <v>33</v>
      </c>
      <c r="E44">
        <v>50943</v>
      </c>
      <c r="F44" s="13" t="s">
        <v>715</v>
      </c>
      <c r="G44" s="4">
        <v>41446</v>
      </c>
      <c r="H44">
        <v>49</v>
      </c>
      <c r="I44">
        <v>31</v>
      </c>
      <c r="J44">
        <v>0</v>
      </c>
      <c r="K44">
        <v>7</v>
      </c>
      <c r="L44">
        <v>2</v>
      </c>
      <c r="M44">
        <v>0</v>
      </c>
      <c r="N44">
        <v>6</v>
      </c>
      <c r="O44">
        <v>40</v>
      </c>
      <c r="P44">
        <v>46</v>
      </c>
      <c r="Q44">
        <v>1</v>
      </c>
      <c r="R44">
        <v>1</v>
      </c>
      <c r="S44">
        <v>0</v>
      </c>
      <c r="T44">
        <v>3</v>
      </c>
      <c r="U44">
        <v>5</v>
      </c>
      <c r="V44">
        <v>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716</v>
      </c>
      <c r="AD44" t="s">
        <v>716</v>
      </c>
      <c r="AE44">
        <v>2</v>
      </c>
      <c r="AF44" t="s">
        <v>3030</v>
      </c>
      <c r="AG44" t="s">
        <v>2957</v>
      </c>
      <c r="AH44" t="s">
        <v>3011</v>
      </c>
      <c r="AI44">
        <v>6</v>
      </c>
      <c r="AJ44" t="s">
        <v>3013</v>
      </c>
    </row>
    <row r="45" spans="1:36" x14ac:dyDescent="0.3">
      <c r="A45" t="s">
        <v>1316</v>
      </c>
      <c r="B45" s="9">
        <v>30</v>
      </c>
      <c r="C45" t="s">
        <v>36</v>
      </c>
      <c r="D45" s="29" t="s">
        <v>30</v>
      </c>
      <c r="E45">
        <v>82733</v>
      </c>
      <c r="F45" s="13" t="s">
        <v>716</v>
      </c>
      <c r="G45" s="4">
        <v>41527</v>
      </c>
      <c r="H45">
        <v>28</v>
      </c>
      <c r="I45">
        <v>712</v>
      </c>
      <c r="J45">
        <v>50</v>
      </c>
      <c r="K45">
        <v>420</v>
      </c>
      <c r="L45">
        <v>65</v>
      </c>
      <c r="M45">
        <v>38</v>
      </c>
      <c r="N45">
        <v>38</v>
      </c>
      <c r="O45">
        <v>1285</v>
      </c>
      <c r="P45">
        <v>1323</v>
      </c>
      <c r="Q45">
        <v>1</v>
      </c>
      <c r="R45">
        <v>8</v>
      </c>
      <c r="S45">
        <v>4</v>
      </c>
      <c r="T45">
        <v>7</v>
      </c>
      <c r="U45">
        <v>20</v>
      </c>
      <c r="V45">
        <v>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716</v>
      </c>
      <c r="AD45" t="s">
        <v>715</v>
      </c>
      <c r="AE45">
        <v>2</v>
      </c>
      <c r="AF45" t="s">
        <v>3032</v>
      </c>
      <c r="AG45" t="s">
        <v>2957</v>
      </c>
      <c r="AH45" t="s">
        <v>3014</v>
      </c>
      <c r="AI45">
        <v>9</v>
      </c>
      <c r="AJ45" t="s">
        <v>3025</v>
      </c>
    </row>
    <row r="46" spans="1:36" x14ac:dyDescent="0.3">
      <c r="A46" t="s">
        <v>1393</v>
      </c>
      <c r="B46" s="9">
        <v>56</v>
      </c>
      <c r="C46" t="s">
        <v>29</v>
      </c>
      <c r="D46" s="29" t="s">
        <v>30</v>
      </c>
      <c r="E46">
        <v>94472</v>
      </c>
      <c r="F46" s="13" t="s">
        <v>715</v>
      </c>
      <c r="G46" s="4">
        <v>41732</v>
      </c>
      <c r="H46">
        <v>75</v>
      </c>
      <c r="I46">
        <v>1017</v>
      </c>
      <c r="J46">
        <v>33</v>
      </c>
      <c r="K46">
        <v>417</v>
      </c>
      <c r="L46">
        <v>108</v>
      </c>
      <c r="M46">
        <v>100</v>
      </c>
      <c r="N46">
        <v>16</v>
      </c>
      <c r="O46">
        <v>1675</v>
      </c>
      <c r="P46">
        <v>1691</v>
      </c>
      <c r="Q46">
        <v>1</v>
      </c>
      <c r="R46">
        <v>5</v>
      </c>
      <c r="S46">
        <v>5</v>
      </c>
      <c r="T46">
        <v>5</v>
      </c>
      <c r="U46">
        <v>16</v>
      </c>
      <c r="V46">
        <v>5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 t="s">
        <v>2963</v>
      </c>
      <c r="AD46" t="s">
        <v>716</v>
      </c>
      <c r="AE46">
        <v>1</v>
      </c>
      <c r="AF46" t="s">
        <v>3030</v>
      </c>
      <c r="AG46" t="s">
        <v>2956</v>
      </c>
      <c r="AH46" t="s">
        <v>3011</v>
      </c>
      <c r="AI46">
        <v>4</v>
      </c>
      <c r="AJ46" t="s">
        <v>3021</v>
      </c>
    </row>
    <row r="47" spans="1:36" x14ac:dyDescent="0.3">
      <c r="A47" t="s">
        <v>1526</v>
      </c>
      <c r="B47" s="9">
        <v>26</v>
      </c>
      <c r="C47" t="s">
        <v>29</v>
      </c>
      <c r="D47" s="29" t="s">
        <v>30</v>
      </c>
      <c r="E47">
        <v>68655</v>
      </c>
      <c r="F47" s="13" t="s">
        <v>716</v>
      </c>
      <c r="G47" s="4">
        <v>41131</v>
      </c>
      <c r="H47">
        <v>95</v>
      </c>
      <c r="I47">
        <v>456</v>
      </c>
      <c r="J47">
        <v>19</v>
      </c>
      <c r="K47">
        <v>832</v>
      </c>
      <c r="L47">
        <v>75</v>
      </c>
      <c r="M47">
        <v>118</v>
      </c>
      <c r="N47">
        <v>38</v>
      </c>
      <c r="O47">
        <v>1500</v>
      </c>
      <c r="P47">
        <v>1538</v>
      </c>
      <c r="Q47">
        <v>1</v>
      </c>
      <c r="R47">
        <v>4</v>
      </c>
      <c r="S47">
        <v>5</v>
      </c>
      <c r="T47">
        <v>11</v>
      </c>
      <c r="U47">
        <v>21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716</v>
      </c>
      <c r="AD47" t="s">
        <v>716</v>
      </c>
      <c r="AE47">
        <v>3</v>
      </c>
      <c r="AF47" t="s">
        <v>3032</v>
      </c>
      <c r="AG47" t="s">
        <v>2958</v>
      </c>
      <c r="AH47" t="s">
        <v>3014</v>
      </c>
      <c r="AI47">
        <v>8</v>
      </c>
      <c r="AJ47" t="s">
        <v>3026</v>
      </c>
    </row>
    <row r="48" spans="1:36" x14ac:dyDescent="0.3">
      <c r="A48" t="s">
        <v>758</v>
      </c>
      <c r="B48" s="9">
        <v>56</v>
      </c>
      <c r="C48" t="s">
        <v>36</v>
      </c>
      <c r="D48" s="29" t="s">
        <v>41</v>
      </c>
      <c r="E48">
        <v>32173</v>
      </c>
      <c r="F48" s="13" t="s">
        <v>715</v>
      </c>
      <c r="G48" s="4">
        <v>41487</v>
      </c>
      <c r="H48">
        <v>1</v>
      </c>
      <c r="I48">
        <v>18</v>
      </c>
      <c r="J48">
        <v>0</v>
      </c>
      <c r="K48">
        <v>2</v>
      </c>
      <c r="L48">
        <v>0</v>
      </c>
      <c r="M48">
        <v>0</v>
      </c>
      <c r="N48">
        <v>2</v>
      </c>
      <c r="O48">
        <v>20</v>
      </c>
      <c r="P48">
        <v>22</v>
      </c>
      <c r="Q48">
        <v>1</v>
      </c>
      <c r="R48">
        <v>1</v>
      </c>
      <c r="S48">
        <v>0</v>
      </c>
      <c r="T48">
        <v>3</v>
      </c>
      <c r="U48">
        <v>5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716</v>
      </c>
      <c r="AD48" t="s">
        <v>716</v>
      </c>
      <c r="AE48">
        <v>2</v>
      </c>
      <c r="AF48" t="s">
        <v>3030</v>
      </c>
      <c r="AG48" t="s">
        <v>2957</v>
      </c>
      <c r="AH48" t="s">
        <v>3014</v>
      </c>
      <c r="AI48">
        <v>8</v>
      </c>
      <c r="AJ48" t="s">
        <v>3026</v>
      </c>
    </row>
    <row r="49" spans="1:36" x14ac:dyDescent="0.3">
      <c r="A49" t="s">
        <v>2940</v>
      </c>
      <c r="B49" s="9">
        <v>46</v>
      </c>
      <c r="C49" t="s">
        <v>29</v>
      </c>
      <c r="D49" s="29" t="s">
        <v>30</v>
      </c>
      <c r="E49">
        <v>57107</v>
      </c>
      <c r="F49" s="13" t="s">
        <v>715</v>
      </c>
      <c r="G49" s="4">
        <v>41145</v>
      </c>
      <c r="H49">
        <v>44</v>
      </c>
      <c r="I49">
        <v>159</v>
      </c>
      <c r="J49">
        <v>0</v>
      </c>
      <c r="K49">
        <v>120</v>
      </c>
      <c r="L49">
        <v>0</v>
      </c>
      <c r="M49">
        <v>0</v>
      </c>
      <c r="N49">
        <v>137</v>
      </c>
      <c r="O49">
        <v>279</v>
      </c>
      <c r="P49">
        <v>416</v>
      </c>
      <c r="Q49">
        <v>7</v>
      </c>
      <c r="R49">
        <v>4</v>
      </c>
      <c r="S49">
        <v>4</v>
      </c>
      <c r="T49">
        <v>8</v>
      </c>
      <c r="U49">
        <v>23</v>
      </c>
      <c r="V49">
        <v>8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 t="s">
        <v>2963</v>
      </c>
      <c r="AD49" t="s">
        <v>715</v>
      </c>
      <c r="AE49">
        <v>3</v>
      </c>
      <c r="AF49" t="s">
        <v>3028</v>
      </c>
      <c r="AG49" t="s">
        <v>2958</v>
      </c>
      <c r="AH49" t="s">
        <v>3014</v>
      </c>
      <c r="AI49">
        <v>8</v>
      </c>
      <c r="AJ49" t="s">
        <v>3026</v>
      </c>
    </row>
    <row r="50" spans="1:36" x14ac:dyDescent="0.3">
      <c r="A50" t="s">
        <v>2550</v>
      </c>
      <c r="B50" s="9">
        <v>60</v>
      </c>
      <c r="C50" t="s">
        <v>29</v>
      </c>
      <c r="D50" s="29" t="s">
        <v>41</v>
      </c>
      <c r="E50">
        <v>72071</v>
      </c>
      <c r="F50" s="13" t="s">
        <v>715</v>
      </c>
      <c r="G50" s="4">
        <v>41319</v>
      </c>
      <c r="H50">
        <v>4</v>
      </c>
      <c r="I50">
        <v>531</v>
      </c>
      <c r="J50">
        <v>69</v>
      </c>
      <c r="K50">
        <v>300</v>
      </c>
      <c r="L50">
        <v>150</v>
      </c>
      <c r="M50">
        <v>138</v>
      </c>
      <c r="N50">
        <v>150</v>
      </c>
      <c r="O50">
        <v>1188</v>
      </c>
      <c r="P50">
        <v>1338</v>
      </c>
      <c r="Q50">
        <v>3</v>
      </c>
      <c r="R50">
        <v>5</v>
      </c>
      <c r="S50">
        <v>4</v>
      </c>
      <c r="T50">
        <v>8</v>
      </c>
      <c r="U50">
        <v>20</v>
      </c>
      <c r="V50">
        <v>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716</v>
      </c>
      <c r="AD50" t="s">
        <v>716</v>
      </c>
      <c r="AE50">
        <v>2</v>
      </c>
      <c r="AF50" t="s">
        <v>3030</v>
      </c>
      <c r="AG50" t="s">
        <v>2957</v>
      </c>
      <c r="AH50" t="s">
        <v>3016</v>
      </c>
      <c r="AI50">
        <v>2</v>
      </c>
      <c r="AJ50" t="s">
        <v>3022</v>
      </c>
    </row>
    <row r="51" spans="1:36" x14ac:dyDescent="0.3">
      <c r="A51" t="s">
        <v>2588</v>
      </c>
      <c r="B51" s="9">
        <v>36</v>
      </c>
      <c r="C51" t="s">
        <v>29</v>
      </c>
      <c r="D51" s="29" t="s">
        <v>37</v>
      </c>
      <c r="E51">
        <v>71427</v>
      </c>
      <c r="F51" s="13" t="s">
        <v>2963</v>
      </c>
      <c r="G51" s="4">
        <v>41710</v>
      </c>
      <c r="H51">
        <v>26</v>
      </c>
      <c r="I51">
        <v>212</v>
      </c>
      <c r="J51">
        <v>123</v>
      </c>
      <c r="K51">
        <v>177</v>
      </c>
      <c r="L51">
        <v>15</v>
      </c>
      <c r="M51">
        <v>64</v>
      </c>
      <c r="N51">
        <v>23</v>
      </c>
      <c r="O51">
        <v>591</v>
      </c>
      <c r="P51">
        <v>614</v>
      </c>
      <c r="Q51">
        <v>2</v>
      </c>
      <c r="R51">
        <v>8</v>
      </c>
      <c r="S51">
        <v>2</v>
      </c>
      <c r="T51">
        <v>8</v>
      </c>
      <c r="U51">
        <v>20</v>
      </c>
      <c r="V51">
        <v>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716</v>
      </c>
      <c r="AD51" t="s">
        <v>716</v>
      </c>
      <c r="AE51">
        <v>1</v>
      </c>
      <c r="AF51" t="s">
        <v>3031</v>
      </c>
      <c r="AG51" t="s">
        <v>2956</v>
      </c>
      <c r="AH51" t="s">
        <v>3016</v>
      </c>
      <c r="AI51">
        <v>3</v>
      </c>
      <c r="AJ51" t="s">
        <v>3017</v>
      </c>
    </row>
    <row r="52" spans="1:36" x14ac:dyDescent="0.3">
      <c r="A52" t="s">
        <v>770</v>
      </c>
      <c r="B52" s="9">
        <v>41</v>
      </c>
      <c r="C52" t="s">
        <v>29</v>
      </c>
      <c r="D52" s="29" t="s">
        <v>37</v>
      </c>
      <c r="E52">
        <v>79593</v>
      </c>
      <c r="F52" s="13" t="s">
        <v>716</v>
      </c>
      <c r="G52" s="4">
        <v>41771</v>
      </c>
      <c r="H52">
        <v>70</v>
      </c>
      <c r="I52">
        <v>350</v>
      </c>
      <c r="J52">
        <v>60</v>
      </c>
      <c r="K52">
        <v>568</v>
      </c>
      <c r="L52">
        <v>110</v>
      </c>
      <c r="M52">
        <v>133</v>
      </c>
      <c r="N52">
        <v>145</v>
      </c>
      <c r="O52">
        <v>1221</v>
      </c>
      <c r="P52">
        <v>1366</v>
      </c>
      <c r="Q52">
        <v>1</v>
      </c>
      <c r="R52">
        <v>5</v>
      </c>
      <c r="S52">
        <v>6</v>
      </c>
      <c r="T52">
        <v>7</v>
      </c>
      <c r="U52">
        <v>19</v>
      </c>
      <c r="V52">
        <v>2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 t="s">
        <v>715</v>
      </c>
      <c r="AD52" t="s">
        <v>716</v>
      </c>
      <c r="AE52">
        <v>1</v>
      </c>
      <c r="AF52" t="s">
        <v>3028</v>
      </c>
      <c r="AG52" t="s">
        <v>2956</v>
      </c>
      <c r="AH52" t="s">
        <v>3011</v>
      </c>
      <c r="AI52">
        <v>5</v>
      </c>
      <c r="AJ52" t="s">
        <v>3012</v>
      </c>
    </row>
    <row r="53" spans="1:36" x14ac:dyDescent="0.3">
      <c r="A53" t="s">
        <v>1447</v>
      </c>
      <c r="B53" s="9">
        <v>24</v>
      </c>
      <c r="C53" t="s">
        <v>29</v>
      </c>
      <c r="D53" s="29" t="s">
        <v>30</v>
      </c>
      <c r="E53">
        <v>26095</v>
      </c>
      <c r="F53" s="13" t="s">
        <v>715</v>
      </c>
      <c r="G53" s="4">
        <v>41455</v>
      </c>
      <c r="H53">
        <v>77</v>
      </c>
      <c r="I53">
        <v>11</v>
      </c>
      <c r="J53">
        <v>7</v>
      </c>
      <c r="K53">
        <v>9</v>
      </c>
      <c r="L53">
        <v>3</v>
      </c>
      <c r="M53">
        <v>1</v>
      </c>
      <c r="N53">
        <v>11</v>
      </c>
      <c r="O53">
        <v>31</v>
      </c>
      <c r="P53">
        <v>42</v>
      </c>
      <c r="Q53">
        <v>1</v>
      </c>
      <c r="R53">
        <v>1</v>
      </c>
      <c r="S53">
        <v>0</v>
      </c>
      <c r="T53">
        <v>3</v>
      </c>
      <c r="U53">
        <v>5</v>
      </c>
      <c r="V53">
        <v>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716</v>
      </c>
      <c r="AD53" t="s">
        <v>716</v>
      </c>
      <c r="AE53">
        <v>2</v>
      </c>
      <c r="AF53" t="s">
        <v>3032</v>
      </c>
      <c r="AG53" t="s">
        <v>2957</v>
      </c>
      <c r="AH53" t="s">
        <v>3011</v>
      </c>
      <c r="AI53">
        <v>6</v>
      </c>
      <c r="AJ53" t="s">
        <v>3013</v>
      </c>
    </row>
    <row r="54" spans="1:36" x14ac:dyDescent="0.3">
      <c r="A54" t="s">
        <v>814</v>
      </c>
      <c r="B54" s="9">
        <v>36</v>
      </c>
      <c r="C54" t="s">
        <v>29</v>
      </c>
      <c r="D54" s="29" t="s">
        <v>33</v>
      </c>
      <c r="E54">
        <v>22775</v>
      </c>
      <c r="F54" s="13" t="s">
        <v>715</v>
      </c>
      <c r="G54" s="4">
        <v>41444</v>
      </c>
      <c r="H54">
        <v>40</v>
      </c>
      <c r="I54">
        <v>5</v>
      </c>
      <c r="J54">
        <v>1</v>
      </c>
      <c r="K54">
        <v>8</v>
      </c>
      <c r="L54">
        <v>0</v>
      </c>
      <c r="M54">
        <v>0</v>
      </c>
      <c r="N54">
        <v>1</v>
      </c>
      <c r="O54">
        <v>14</v>
      </c>
      <c r="P54">
        <v>15</v>
      </c>
      <c r="Q54">
        <v>1</v>
      </c>
      <c r="R54">
        <v>1</v>
      </c>
      <c r="S54">
        <v>0</v>
      </c>
      <c r="T54">
        <v>2</v>
      </c>
      <c r="U54">
        <v>4</v>
      </c>
      <c r="V54">
        <v>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716</v>
      </c>
      <c r="AD54" t="s">
        <v>716</v>
      </c>
      <c r="AE54">
        <v>2</v>
      </c>
      <c r="AF54" t="s">
        <v>3031</v>
      </c>
      <c r="AG54" t="s">
        <v>2957</v>
      </c>
      <c r="AH54" t="s">
        <v>3011</v>
      </c>
      <c r="AI54">
        <v>6</v>
      </c>
      <c r="AJ54" t="s">
        <v>3013</v>
      </c>
    </row>
    <row r="55" spans="1:36" x14ac:dyDescent="0.3">
      <c r="A55" t="s">
        <v>1047</v>
      </c>
      <c r="B55" s="9">
        <v>28</v>
      </c>
      <c r="C55" t="s">
        <v>39</v>
      </c>
      <c r="D55" s="29" t="s">
        <v>33</v>
      </c>
      <c r="E55">
        <v>42386</v>
      </c>
      <c r="F55" s="13" t="s">
        <v>715</v>
      </c>
      <c r="G55" s="4">
        <v>41287</v>
      </c>
      <c r="H55">
        <v>43</v>
      </c>
      <c r="I55">
        <v>65</v>
      </c>
      <c r="J55">
        <v>4</v>
      </c>
      <c r="K55">
        <v>16</v>
      </c>
      <c r="L55">
        <v>0</v>
      </c>
      <c r="M55">
        <v>4</v>
      </c>
      <c r="N55">
        <v>11</v>
      </c>
      <c r="O55">
        <v>89</v>
      </c>
      <c r="P55">
        <v>100</v>
      </c>
      <c r="Q55">
        <v>1</v>
      </c>
      <c r="R55">
        <v>3</v>
      </c>
      <c r="S55">
        <v>0</v>
      </c>
      <c r="T55">
        <v>3</v>
      </c>
      <c r="U55">
        <v>7</v>
      </c>
      <c r="V55">
        <v>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716</v>
      </c>
      <c r="AD55" t="s">
        <v>716</v>
      </c>
      <c r="AE55">
        <v>2</v>
      </c>
      <c r="AF55" t="s">
        <v>3032</v>
      </c>
      <c r="AG55" t="s">
        <v>2957</v>
      </c>
      <c r="AH55" t="s">
        <v>3016</v>
      </c>
      <c r="AI55">
        <v>1</v>
      </c>
      <c r="AJ55" t="s">
        <v>3023</v>
      </c>
    </row>
    <row r="56" spans="1:36" x14ac:dyDescent="0.3">
      <c r="A56" t="s">
        <v>1457</v>
      </c>
      <c r="B56" s="9">
        <v>42</v>
      </c>
      <c r="C56" t="s">
        <v>29</v>
      </c>
      <c r="D56" s="29" t="s">
        <v>33</v>
      </c>
      <c r="E56">
        <v>31590</v>
      </c>
      <c r="F56" s="13" t="s">
        <v>715</v>
      </c>
      <c r="G56" s="4">
        <v>41443</v>
      </c>
      <c r="H56">
        <v>40</v>
      </c>
      <c r="I56">
        <v>6</v>
      </c>
      <c r="J56">
        <v>2</v>
      </c>
      <c r="K56">
        <v>15</v>
      </c>
      <c r="L56">
        <v>6</v>
      </c>
      <c r="M56">
        <v>6</v>
      </c>
      <c r="N56">
        <v>3</v>
      </c>
      <c r="O56">
        <v>35</v>
      </c>
      <c r="P56">
        <v>38</v>
      </c>
      <c r="Q56">
        <v>1</v>
      </c>
      <c r="R56">
        <v>1</v>
      </c>
      <c r="S56">
        <v>0</v>
      </c>
      <c r="T56">
        <v>3</v>
      </c>
      <c r="U56">
        <v>5</v>
      </c>
      <c r="V56">
        <v>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t="s">
        <v>716</v>
      </c>
      <c r="AD56" t="s">
        <v>716</v>
      </c>
      <c r="AE56">
        <v>2</v>
      </c>
      <c r="AF56" t="s">
        <v>3028</v>
      </c>
      <c r="AG56" t="s">
        <v>2957</v>
      </c>
      <c r="AH56" t="s">
        <v>3011</v>
      </c>
      <c r="AI56">
        <v>6</v>
      </c>
      <c r="AJ56" t="s">
        <v>3013</v>
      </c>
    </row>
    <row r="57" spans="1:36" x14ac:dyDescent="0.3">
      <c r="A57" t="s">
        <v>1999</v>
      </c>
      <c r="B57" s="9">
        <v>51</v>
      </c>
      <c r="C57" t="s">
        <v>36</v>
      </c>
      <c r="D57" s="29" t="s">
        <v>41</v>
      </c>
      <c r="E57">
        <v>48799</v>
      </c>
      <c r="F57" s="13" t="s">
        <v>715</v>
      </c>
      <c r="G57" s="4">
        <v>41583</v>
      </c>
      <c r="H57">
        <v>9</v>
      </c>
      <c r="I57">
        <v>174</v>
      </c>
      <c r="J57">
        <v>18</v>
      </c>
      <c r="K57">
        <v>81</v>
      </c>
      <c r="L57">
        <v>28</v>
      </c>
      <c r="M57">
        <v>6</v>
      </c>
      <c r="N57">
        <v>24</v>
      </c>
      <c r="O57">
        <v>307</v>
      </c>
      <c r="P57">
        <v>331</v>
      </c>
      <c r="Q57">
        <v>3</v>
      </c>
      <c r="R57">
        <v>3</v>
      </c>
      <c r="S57">
        <v>2</v>
      </c>
      <c r="T57">
        <v>7</v>
      </c>
      <c r="U57">
        <v>15</v>
      </c>
      <c r="V57">
        <v>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716</v>
      </c>
      <c r="AD57" t="s">
        <v>716</v>
      </c>
      <c r="AE57">
        <v>2</v>
      </c>
      <c r="AF57" t="s">
        <v>3030</v>
      </c>
      <c r="AG57" t="s">
        <v>2957</v>
      </c>
      <c r="AH57" t="s">
        <v>3018</v>
      </c>
      <c r="AI57">
        <v>11</v>
      </c>
      <c r="AJ57" t="s">
        <v>3024</v>
      </c>
    </row>
    <row r="58" spans="1:36" x14ac:dyDescent="0.3">
      <c r="A58" t="s">
        <v>1802</v>
      </c>
      <c r="B58" s="9">
        <v>39</v>
      </c>
      <c r="C58" t="s">
        <v>39</v>
      </c>
      <c r="D58" s="29" t="s">
        <v>30</v>
      </c>
      <c r="E58">
        <v>31160</v>
      </c>
      <c r="F58" s="13" t="s">
        <v>715</v>
      </c>
      <c r="G58" s="4">
        <v>41533</v>
      </c>
      <c r="H58">
        <v>59</v>
      </c>
      <c r="I58">
        <v>16</v>
      </c>
      <c r="J58">
        <v>3</v>
      </c>
      <c r="K58">
        <v>25</v>
      </c>
      <c r="L58">
        <v>6</v>
      </c>
      <c r="M58">
        <v>1</v>
      </c>
      <c r="N58">
        <v>13</v>
      </c>
      <c r="O58">
        <v>51</v>
      </c>
      <c r="P58">
        <v>64</v>
      </c>
      <c r="Q58">
        <v>2</v>
      </c>
      <c r="R58">
        <v>2</v>
      </c>
      <c r="S58">
        <v>0</v>
      </c>
      <c r="T58">
        <v>3</v>
      </c>
      <c r="U58">
        <v>7</v>
      </c>
      <c r="V58">
        <v>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716</v>
      </c>
      <c r="AD58" t="s">
        <v>716</v>
      </c>
      <c r="AE58">
        <v>2</v>
      </c>
      <c r="AF58" t="s">
        <v>3031</v>
      </c>
      <c r="AG58" t="s">
        <v>2957</v>
      </c>
      <c r="AH58" t="s">
        <v>3014</v>
      </c>
      <c r="AI58">
        <v>9</v>
      </c>
      <c r="AJ58" t="s">
        <v>3025</v>
      </c>
    </row>
    <row r="59" spans="1:36" x14ac:dyDescent="0.3">
      <c r="A59" t="s">
        <v>1600</v>
      </c>
      <c r="B59" s="9">
        <v>65</v>
      </c>
      <c r="C59" t="s">
        <v>29</v>
      </c>
      <c r="D59" s="29" t="s">
        <v>33</v>
      </c>
      <c r="E59">
        <v>69372</v>
      </c>
      <c r="F59" s="13" t="s">
        <v>716</v>
      </c>
      <c r="G59" s="4">
        <v>41324</v>
      </c>
      <c r="H59">
        <v>10</v>
      </c>
      <c r="I59">
        <v>997</v>
      </c>
      <c r="J59">
        <v>26</v>
      </c>
      <c r="K59">
        <v>269</v>
      </c>
      <c r="L59">
        <v>34</v>
      </c>
      <c r="M59">
        <v>13</v>
      </c>
      <c r="N59">
        <v>42</v>
      </c>
      <c r="O59">
        <v>1339</v>
      </c>
      <c r="P59">
        <v>1381</v>
      </c>
      <c r="Q59">
        <v>1</v>
      </c>
      <c r="R59">
        <v>10</v>
      </c>
      <c r="S59">
        <v>4</v>
      </c>
      <c r="T59">
        <v>6</v>
      </c>
      <c r="U59">
        <v>21</v>
      </c>
      <c r="V59">
        <v>4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 t="s">
        <v>2963</v>
      </c>
      <c r="AD59" t="s">
        <v>715</v>
      </c>
      <c r="AE59">
        <v>2</v>
      </c>
      <c r="AF59" t="s">
        <v>3029</v>
      </c>
      <c r="AG59" t="s">
        <v>2957</v>
      </c>
      <c r="AH59" t="s">
        <v>3016</v>
      </c>
      <c r="AI59">
        <v>2</v>
      </c>
      <c r="AJ59" t="s">
        <v>3022</v>
      </c>
    </row>
    <row r="60" spans="1:36" x14ac:dyDescent="0.3">
      <c r="A60" t="s">
        <v>1127</v>
      </c>
      <c r="B60" s="9">
        <v>39</v>
      </c>
      <c r="C60" t="s">
        <v>47</v>
      </c>
      <c r="D60" s="29" t="s">
        <v>41</v>
      </c>
      <c r="E60">
        <v>11448</v>
      </c>
      <c r="F60" s="13" t="s">
        <v>716</v>
      </c>
      <c r="G60" s="4">
        <v>41623</v>
      </c>
      <c r="H60">
        <v>16</v>
      </c>
      <c r="I60">
        <v>0</v>
      </c>
      <c r="J60">
        <v>0</v>
      </c>
      <c r="K60">
        <v>0</v>
      </c>
      <c r="L60">
        <v>6</v>
      </c>
      <c r="M60">
        <v>2</v>
      </c>
      <c r="N60">
        <v>6</v>
      </c>
      <c r="O60">
        <v>8</v>
      </c>
      <c r="P60">
        <v>14</v>
      </c>
      <c r="Q60">
        <v>1</v>
      </c>
      <c r="R60">
        <v>1</v>
      </c>
      <c r="S60">
        <v>0</v>
      </c>
      <c r="T60">
        <v>2</v>
      </c>
      <c r="U60">
        <v>4</v>
      </c>
      <c r="V60">
        <v>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716</v>
      </c>
      <c r="AD60" t="s">
        <v>716</v>
      </c>
      <c r="AE60">
        <v>2</v>
      </c>
      <c r="AF60" t="s">
        <v>3031</v>
      </c>
      <c r="AG60" t="s">
        <v>2957</v>
      </c>
      <c r="AH60" t="s">
        <v>3018</v>
      </c>
      <c r="AI60">
        <v>12</v>
      </c>
      <c r="AJ60" t="s">
        <v>3019</v>
      </c>
    </row>
    <row r="61" spans="1:36" x14ac:dyDescent="0.3">
      <c r="A61" t="s">
        <v>2903</v>
      </c>
      <c r="B61" s="9">
        <v>48</v>
      </c>
      <c r="C61" t="s">
        <v>36</v>
      </c>
      <c r="D61" s="29" t="s">
        <v>33</v>
      </c>
      <c r="E61">
        <v>47472</v>
      </c>
      <c r="F61" s="13" t="s">
        <v>2963</v>
      </c>
      <c r="G61" s="4">
        <v>41533</v>
      </c>
      <c r="H61">
        <v>39</v>
      </c>
      <c r="I61">
        <v>56</v>
      </c>
      <c r="J61">
        <v>0</v>
      </c>
      <c r="K61">
        <v>11</v>
      </c>
      <c r="L61">
        <v>0</v>
      </c>
      <c r="M61">
        <v>0</v>
      </c>
      <c r="N61">
        <v>8</v>
      </c>
      <c r="O61">
        <v>67</v>
      </c>
      <c r="P61">
        <v>75</v>
      </c>
      <c r="Q61">
        <v>2</v>
      </c>
      <c r="R61">
        <v>2</v>
      </c>
      <c r="S61">
        <v>0</v>
      </c>
      <c r="T61">
        <v>4</v>
      </c>
      <c r="U61">
        <v>8</v>
      </c>
      <c r="V61">
        <v>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716</v>
      </c>
      <c r="AD61" t="s">
        <v>716</v>
      </c>
      <c r="AE61">
        <v>2</v>
      </c>
      <c r="AF61" t="s">
        <v>3028</v>
      </c>
      <c r="AG61" t="s">
        <v>2957</v>
      </c>
      <c r="AH61" t="s">
        <v>3014</v>
      </c>
      <c r="AI61">
        <v>9</v>
      </c>
      <c r="AJ61" t="s">
        <v>3025</v>
      </c>
    </row>
    <row r="62" spans="1:36" x14ac:dyDescent="0.3">
      <c r="A62" t="s">
        <v>1099</v>
      </c>
      <c r="B62" s="9">
        <v>28</v>
      </c>
      <c r="C62" t="s">
        <v>47</v>
      </c>
      <c r="D62" s="29" t="s">
        <v>30</v>
      </c>
      <c r="E62">
        <v>80910</v>
      </c>
      <c r="F62" s="13" t="s">
        <v>716</v>
      </c>
      <c r="G62" s="4">
        <v>41213</v>
      </c>
      <c r="H62">
        <v>71</v>
      </c>
      <c r="I62">
        <v>160</v>
      </c>
      <c r="J62">
        <v>80</v>
      </c>
      <c r="K62">
        <v>369</v>
      </c>
      <c r="L62">
        <v>67</v>
      </c>
      <c r="M62">
        <v>39</v>
      </c>
      <c r="N62">
        <v>41</v>
      </c>
      <c r="O62">
        <v>715</v>
      </c>
      <c r="P62">
        <v>756</v>
      </c>
      <c r="Q62">
        <v>1</v>
      </c>
      <c r="R62">
        <v>3</v>
      </c>
      <c r="S62">
        <v>3</v>
      </c>
      <c r="T62">
        <v>8</v>
      </c>
      <c r="U62">
        <v>15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716</v>
      </c>
      <c r="AD62" t="s">
        <v>716</v>
      </c>
      <c r="AE62">
        <v>3</v>
      </c>
      <c r="AF62" t="s">
        <v>3032</v>
      </c>
      <c r="AG62" t="s">
        <v>2958</v>
      </c>
      <c r="AH62" t="s">
        <v>3018</v>
      </c>
      <c r="AI62">
        <v>10</v>
      </c>
      <c r="AJ62" t="s">
        <v>3020</v>
      </c>
    </row>
    <row r="63" spans="1:36" x14ac:dyDescent="0.3">
      <c r="A63" t="s">
        <v>1122</v>
      </c>
      <c r="B63" s="9">
        <v>67</v>
      </c>
      <c r="C63" t="s">
        <v>47</v>
      </c>
      <c r="D63" s="29" t="s">
        <v>33</v>
      </c>
      <c r="E63">
        <v>28389</v>
      </c>
      <c r="F63" s="13" t="s">
        <v>716</v>
      </c>
      <c r="G63" s="4">
        <v>41233</v>
      </c>
      <c r="H63">
        <v>49</v>
      </c>
      <c r="I63">
        <v>1</v>
      </c>
      <c r="J63">
        <v>5</v>
      </c>
      <c r="K63">
        <v>3</v>
      </c>
      <c r="L63">
        <v>7</v>
      </c>
      <c r="M63">
        <v>4</v>
      </c>
      <c r="N63">
        <v>8</v>
      </c>
      <c r="O63">
        <v>20</v>
      </c>
      <c r="P63">
        <v>28</v>
      </c>
      <c r="Q63">
        <v>1</v>
      </c>
      <c r="R63">
        <v>1</v>
      </c>
      <c r="S63">
        <v>0</v>
      </c>
      <c r="T63">
        <v>2</v>
      </c>
      <c r="U63">
        <v>4</v>
      </c>
      <c r="V63">
        <v>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716</v>
      </c>
      <c r="AD63" t="s">
        <v>716</v>
      </c>
      <c r="AE63">
        <v>3</v>
      </c>
      <c r="AF63" t="s">
        <v>3029</v>
      </c>
      <c r="AG63" t="s">
        <v>2958</v>
      </c>
      <c r="AH63" t="s">
        <v>3018</v>
      </c>
      <c r="AI63">
        <v>11</v>
      </c>
      <c r="AJ63" t="s">
        <v>3024</v>
      </c>
    </row>
    <row r="64" spans="1:36" x14ac:dyDescent="0.3">
      <c r="A64" t="s">
        <v>2923</v>
      </c>
      <c r="B64" s="9">
        <v>49</v>
      </c>
      <c r="C64" t="s">
        <v>39</v>
      </c>
      <c r="D64" s="29" t="s">
        <v>30</v>
      </c>
      <c r="E64">
        <v>35791</v>
      </c>
      <c r="F64" s="13" t="s">
        <v>2964</v>
      </c>
      <c r="G64" s="4">
        <v>41400</v>
      </c>
      <c r="H64">
        <v>94</v>
      </c>
      <c r="I64">
        <v>27</v>
      </c>
      <c r="J64">
        <v>0</v>
      </c>
      <c r="K64">
        <v>5</v>
      </c>
      <c r="L64">
        <v>0</v>
      </c>
      <c r="M64">
        <v>0</v>
      </c>
      <c r="N64">
        <v>3</v>
      </c>
      <c r="O64">
        <v>32</v>
      </c>
      <c r="P64">
        <v>35</v>
      </c>
      <c r="Q64">
        <v>2</v>
      </c>
      <c r="R64">
        <v>1</v>
      </c>
      <c r="S64">
        <v>0</v>
      </c>
      <c r="T64">
        <v>3</v>
      </c>
      <c r="U64">
        <v>6</v>
      </c>
      <c r="V64">
        <v>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716</v>
      </c>
      <c r="AD64" t="s">
        <v>716</v>
      </c>
      <c r="AE64">
        <v>2</v>
      </c>
      <c r="AF64" t="s">
        <v>3028</v>
      </c>
      <c r="AG64" t="s">
        <v>2957</v>
      </c>
      <c r="AH64" t="s">
        <v>3011</v>
      </c>
      <c r="AI64">
        <v>5</v>
      </c>
      <c r="AJ64" t="s">
        <v>3012</v>
      </c>
    </row>
    <row r="65" spans="1:36" x14ac:dyDescent="0.3">
      <c r="A65" t="s">
        <v>2039</v>
      </c>
      <c r="B65" s="9">
        <v>49</v>
      </c>
      <c r="C65" t="s">
        <v>39</v>
      </c>
      <c r="D65" s="29" t="s">
        <v>33</v>
      </c>
      <c r="E65">
        <v>45143</v>
      </c>
      <c r="F65" s="13" t="s">
        <v>715</v>
      </c>
      <c r="G65" s="4">
        <v>41512</v>
      </c>
      <c r="H65">
        <v>74</v>
      </c>
      <c r="I65">
        <v>202</v>
      </c>
      <c r="J65">
        <v>5</v>
      </c>
      <c r="K65">
        <v>74</v>
      </c>
      <c r="L65">
        <v>11</v>
      </c>
      <c r="M65">
        <v>5</v>
      </c>
      <c r="N65">
        <v>14</v>
      </c>
      <c r="O65">
        <v>297</v>
      </c>
      <c r="P65">
        <v>311</v>
      </c>
      <c r="Q65">
        <v>3</v>
      </c>
      <c r="R65">
        <v>6</v>
      </c>
      <c r="S65">
        <v>1</v>
      </c>
      <c r="T65">
        <v>5</v>
      </c>
      <c r="U65">
        <v>15</v>
      </c>
      <c r="V65">
        <v>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716</v>
      </c>
      <c r="AD65" t="s">
        <v>716</v>
      </c>
      <c r="AE65">
        <v>2</v>
      </c>
      <c r="AF65" t="s">
        <v>3028</v>
      </c>
      <c r="AG65" t="s">
        <v>2957</v>
      </c>
      <c r="AH65" t="s">
        <v>3014</v>
      </c>
      <c r="AI65">
        <v>8</v>
      </c>
      <c r="AJ65" t="s">
        <v>3026</v>
      </c>
    </row>
    <row r="66" spans="1:36" x14ac:dyDescent="0.3">
      <c r="A66" t="s">
        <v>2402</v>
      </c>
      <c r="B66" s="9">
        <v>34</v>
      </c>
      <c r="C66" t="s">
        <v>29</v>
      </c>
      <c r="D66" s="29" t="s">
        <v>37</v>
      </c>
      <c r="E66">
        <v>15072</v>
      </c>
      <c r="F66" s="13" t="s">
        <v>2963</v>
      </c>
      <c r="G66" s="4">
        <v>41404</v>
      </c>
      <c r="H66">
        <v>96</v>
      </c>
      <c r="I66">
        <v>8</v>
      </c>
      <c r="J66">
        <v>2</v>
      </c>
      <c r="K66">
        <v>15</v>
      </c>
      <c r="L66">
        <v>0</v>
      </c>
      <c r="M66">
        <v>10</v>
      </c>
      <c r="N66">
        <v>18</v>
      </c>
      <c r="O66">
        <v>35</v>
      </c>
      <c r="P66">
        <v>53</v>
      </c>
      <c r="Q66">
        <v>4</v>
      </c>
      <c r="R66">
        <v>3</v>
      </c>
      <c r="S66">
        <v>1</v>
      </c>
      <c r="T66">
        <v>3</v>
      </c>
      <c r="U66">
        <v>11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716</v>
      </c>
      <c r="AD66" t="s">
        <v>716</v>
      </c>
      <c r="AE66">
        <v>2</v>
      </c>
      <c r="AF66" t="s">
        <v>3031</v>
      </c>
      <c r="AG66" t="s">
        <v>2957</v>
      </c>
      <c r="AH66" t="s">
        <v>3011</v>
      </c>
      <c r="AI66">
        <v>5</v>
      </c>
      <c r="AJ66" t="s">
        <v>3012</v>
      </c>
    </row>
    <row r="67" spans="1:36" x14ac:dyDescent="0.3">
      <c r="A67" t="s">
        <v>2626</v>
      </c>
      <c r="B67" s="9">
        <v>35</v>
      </c>
      <c r="C67" t="s">
        <v>29</v>
      </c>
      <c r="D67" s="29" t="s">
        <v>41</v>
      </c>
      <c r="E67">
        <v>15287</v>
      </c>
      <c r="F67" s="13" t="s">
        <v>715</v>
      </c>
      <c r="G67" s="4">
        <v>41192</v>
      </c>
      <c r="H67">
        <v>60</v>
      </c>
      <c r="I67">
        <v>1</v>
      </c>
      <c r="J67">
        <v>2</v>
      </c>
      <c r="K67">
        <v>8</v>
      </c>
      <c r="L67">
        <v>4</v>
      </c>
      <c r="M67">
        <v>3</v>
      </c>
      <c r="N67">
        <v>13</v>
      </c>
      <c r="O67">
        <v>18</v>
      </c>
      <c r="P67">
        <v>31</v>
      </c>
      <c r="Q67">
        <v>2</v>
      </c>
      <c r="R67">
        <v>1</v>
      </c>
      <c r="S67">
        <v>1</v>
      </c>
      <c r="T67">
        <v>2</v>
      </c>
      <c r="U67">
        <v>6</v>
      </c>
      <c r="V67">
        <v>7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 t="s">
        <v>715</v>
      </c>
      <c r="AD67" t="s">
        <v>715</v>
      </c>
      <c r="AE67">
        <v>3</v>
      </c>
      <c r="AF67" t="s">
        <v>3031</v>
      </c>
      <c r="AG67" t="s">
        <v>2958</v>
      </c>
      <c r="AH67" t="s">
        <v>3018</v>
      </c>
      <c r="AI67">
        <v>10</v>
      </c>
      <c r="AJ67" t="s">
        <v>3020</v>
      </c>
    </row>
    <row r="68" spans="1:36" x14ac:dyDescent="0.3">
      <c r="A68" t="s">
        <v>1837</v>
      </c>
      <c r="B68" s="9">
        <v>33</v>
      </c>
      <c r="C68" t="s">
        <v>47</v>
      </c>
      <c r="D68" s="29" t="s">
        <v>37</v>
      </c>
      <c r="E68">
        <v>35523</v>
      </c>
      <c r="F68" s="13" t="s">
        <v>715</v>
      </c>
      <c r="G68" s="4">
        <v>41550</v>
      </c>
      <c r="H68">
        <v>8</v>
      </c>
      <c r="I68">
        <v>11</v>
      </c>
      <c r="J68">
        <v>5</v>
      </c>
      <c r="K68">
        <v>22</v>
      </c>
      <c r="L68">
        <v>12</v>
      </c>
      <c r="M68">
        <v>5</v>
      </c>
      <c r="N68">
        <v>11</v>
      </c>
      <c r="O68">
        <v>55</v>
      </c>
      <c r="P68">
        <v>66</v>
      </c>
      <c r="Q68">
        <v>2</v>
      </c>
      <c r="R68">
        <v>3</v>
      </c>
      <c r="S68">
        <v>0</v>
      </c>
      <c r="T68">
        <v>3</v>
      </c>
      <c r="U68">
        <v>8</v>
      </c>
      <c r="V68">
        <v>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716</v>
      </c>
      <c r="AD68" t="s">
        <v>716</v>
      </c>
      <c r="AE68">
        <v>2</v>
      </c>
      <c r="AF68" t="s">
        <v>3031</v>
      </c>
      <c r="AG68" t="s">
        <v>2957</v>
      </c>
      <c r="AH68" t="s">
        <v>3018</v>
      </c>
      <c r="AI68">
        <v>10</v>
      </c>
      <c r="AJ68" t="s">
        <v>3020</v>
      </c>
    </row>
    <row r="69" spans="1:36" x14ac:dyDescent="0.3">
      <c r="A69" t="s">
        <v>740</v>
      </c>
      <c r="B69" s="9">
        <v>53</v>
      </c>
      <c r="C69" t="s">
        <v>29</v>
      </c>
      <c r="D69" s="29" t="s">
        <v>30</v>
      </c>
      <c r="E69">
        <v>30081</v>
      </c>
      <c r="F69" s="13" t="s">
        <v>715</v>
      </c>
      <c r="G69" s="4">
        <v>41326</v>
      </c>
      <c r="H69">
        <v>27</v>
      </c>
      <c r="I69">
        <v>36</v>
      </c>
      <c r="J69">
        <v>0</v>
      </c>
      <c r="K69">
        <v>2</v>
      </c>
      <c r="L69">
        <v>0</v>
      </c>
      <c r="M69">
        <v>0</v>
      </c>
      <c r="N69">
        <v>4</v>
      </c>
      <c r="O69">
        <v>38</v>
      </c>
      <c r="P69">
        <v>42</v>
      </c>
      <c r="Q69">
        <v>1</v>
      </c>
      <c r="R69">
        <v>1</v>
      </c>
      <c r="S69">
        <v>0</v>
      </c>
      <c r="T69">
        <v>3</v>
      </c>
      <c r="U69">
        <v>5</v>
      </c>
      <c r="V69">
        <v>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716</v>
      </c>
      <c r="AD69" t="s">
        <v>716</v>
      </c>
      <c r="AE69">
        <v>2</v>
      </c>
      <c r="AF69" t="s">
        <v>3030</v>
      </c>
      <c r="AG69" t="s">
        <v>2957</v>
      </c>
      <c r="AH69" t="s">
        <v>3016</v>
      </c>
      <c r="AI69">
        <v>2</v>
      </c>
      <c r="AJ69" t="s">
        <v>3022</v>
      </c>
    </row>
    <row r="70" spans="1:36" x14ac:dyDescent="0.3">
      <c r="A70" t="s">
        <v>2635</v>
      </c>
      <c r="B70" s="9">
        <v>44</v>
      </c>
      <c r="C70" t="s">
        <v>29</v>
      </c>
      <c r="D70" s="29" t="s">
        <v>41</v>
      </c>
      <c r="E70">
        <v>64713</v>
      </c>
      <c r="F70" s="13" t="s">
        <v>715</v>
      </c>
      <c r="G70" s="4">
        <v>41677</v>
      </c>
      <c r="H70">
        <v>11</v>
      </c>
      <c r="I70">
        <v>180</v>
      </c>
      <c r="J70">
        <v>60</v>
      </c>
      <c r="K70">
        <v>241</v>
      </c>
      <c r="L70">
        <v>13</v>
      </c>
      <c r="M70">
        <v>54</v>
      </c>
      <c r="N70">
        <v>54</v>
      </c>
      <c r="O70">
        <v>548</v>
      </c>
      <c r="P70">
        <v>602</v>
      </c>
      <c r="Q70">
        <v>2</v>
      </c>
      <c r="R70">
        <v>5</v>
      </c>
      <c r="S70">
        <v>5</v>
      </c>
      <c r="T70">
        <v>7</v>
      </c>
      <c r="U70">
        <v>19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716</v>
      </c>
      <c r="AD70" t="s">
        <v>715</v>
      </c>
      <c r="AE70">
        <v>1</v>
      </c>
      <c r="AF70" t="s">
        <v>3028</v>
      </c>
      <c r="AG70" t="s">
        <v>2956</v>
      </c>
      <c r="AH70" t="s">
        <v>3016</v>
      </c>
      <c r="AI70">
        <v>2</v>
      </c>
      <c r="AJ70" t="s">
        <v>3022</v>
      </c>
    </row>
    <row r="71" spans="1:36" x14ac:dyDescent="0.3">
      <c r="A71" t="s">
        <v>1723</v>
      </c>
      <c r="B71" s="9">
        <v>52</v>
      </c>
      <c r="C71" t="s">
        <v>29</v>
      </c>
      <c r="D71" s="29" t="s">
        <v>37</v>
      </c>
      <c r="E71">
        <v>83715</v>
      </c>
      <c r="F71" s="13" t="s">
        <v>716</v>
      </c>
      <c r="G71" s="4">
        <v>41673</v>
      </c>
      <c r="H71">
        <v>2</v>
      </c>
      <c r="I71">
        <v>318</v>
      </c>
      <c r="J71">
        <v>8</v>
      </c>
      <c r="K71">
        <v>407</v>
      </c>
      <c r="L71">
        <v>150</v>
      </c>
      <c r="M71">
        <v>35</v>
      </c>
      <c r="N71">
        <v>8</v>
      </c>
      <c r="O71">
        <v>918</v>
      </c>
      <c r="P71">
        <v>926</v>
      </c>
      <c r="Q71">
        <v>1</v>
      </c>
      <c r="R71">
        <v>2</v>
      </c>
      <c r="S71">
        <v>8</v>
      </c>
      <c r="T71">
        <v>13</v>
      </c>
      <c r="U71">
        <v>24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716</v>
      </c>
      <c r="AD71" t="s">
        <v>716</v>
      </c>
      <c r="AE71">
        <v>1</v>
      </c>
      <c r="AF71" t="s">
        <v>3030</v>
      </c>
      <c r="AG71" t="s">
        <v>2956</v>
      </c>
      <c r="AH71" t="s">
        <v>3016</v>
      </c>
      <c r="AI71">
        <v>2</v>
      </c>
      <c r="AJ71" t="s">
        <v>3022</v>
      </c>
    </row>
    <row r="72" spans="1:36" x14ac:dyDescent="0.3">
      <c r="A72" t="s">
        <v>951</v>
      </c>
      <c r="B72" s="9">
        <v>44</v>
      </c>
      <c r="C72" t="s">
        <v>36</v>
      </c>
      <c r="D72" s="29" t="s">
        <v>33</v>
      </c>
      <c r="E72">
        <v>64413</v>
      </c>
      <c r="F72" s="13" t="s">
        <v>715</v>
      </c>
      <c r="G72" s="4">
        <v>41487</v>
      </c>
      <c r="H72">
        <v>27</v>
      </c>
      <c r="I72">
        <v>200</v>
      </c>
      <c r="J72">
        <v>5</v>
      </c>
      <c r="K72">
        <v>44</v>
      </c>
      <c r="L72">
        <v>0</v>
      </c>
      <c r="M72">
        <v>10</v>
      </c>
      <c r="N72">
        <v>20</v>
      </c>
      <c r="O72">
        <v>259</v>
      </c>
      <c r="P72">
        <v>279</v>
      </c>
      <c r="Q72">
        <v>1</v>
      </c>
      <c r="R72">
        <v>5</v>
      </c>
      <c r="S72">
        <v>1</v>
      </c>
      <c r="T72">
        <v>5</v>
      </c>
      <c r="U72">
        <v>12</v>
      </c>
      <c r="V72">
        <v>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716</v>
      </c>
      <c r="AD72" t="s">
        <v>716</v>
      </c>
      <c r="AE72">
        <v>2</v>
      </c>
      <c r="AF72" t="s">
        <v>3028</v>
      </c>
      <c r="AG72" t="s">
        <v>2957</v>
      </c>
      <c r="AH72" t="s">
        <v>3014</v>
      </c>
      <c r="AI72">
        <v>8</v>
      </c>
      <c r="AJ72" t="s">
        <v>3026</v>
      </c>
    </row>
    <row r="73" spans="1:36" x14ac:dyDescent="0.3">
      <c r="A73" t="s">
        <v>2003</v>
      </c>
      <c r="B73" s="9">
        <v>45</v>
      </c>
      <c r="C73" t="s">
        <v>36</v>
      </c>
      <c r="D73" s="29" t="s">
        <v>30</v>
      </c>
      <c r="E73">
        <v>48240</v>
      </c>
      <c r="F73" s="13" t="s">
        <v>716</v>
      </c>
      <c r="G73" s="4">
        <v>41222</v>
      </c>
      <c r="H73">
        <v>73</v>
      </c>
      <c r="I73">
        <v>389</v>
      </c>
      <c r="J73">
        <v>91</v>
      </c>
      <c r="K73">
        <v>248</v>
      </c>
      <c r="L73">
        <v>64</v>
      </c>
      <c r="M73">
        <v>49</v>
      </c>
      <c r="N73">
        <v>41</v>
      </c>
      <c r="O73">
        <v>841</v>
      </c>
      <c r="P73">
        <v>882</v>
      </c>
      <c r="Q73">
        <v>3</v>
      </c>
      <c r="R73">
        <v>6</v>
      </c>
      <c r="S73">
        <v>3</v>
      </c>
      <c r="T73">
        <v>13</v>
      </c>
      <c r="U73">
        <v>25</v>
      </c>
      <c r="V73">
        <v>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716</v>
      </c>
      <c r="AD73" t="s">
        <v>715</v>
      </c>
      <c r="AE73">
        <v>3</v>
      </c>
      <c r="AF73" t="s">
        <v>3028</v>
      </c>
      <c r="AG73" t="s">
        <v>2958</v>
      </c>
      <c r="AH73" t="s">
        <v>3018</v>
      </c>
      <c r="AI73">
        <v>11</v>
      </c>
      <c r="AJ73" t="s">
        <v>3024</v>
      </c>
    </row>
    <row r="74" spans="1:36" x14ac:dyDescent="0.3">
      <c r="A74" t="s">
        <v>1935</v>
      </c>
      <c r="B74" s="9">
        <v>49</v>
      </c>
      <c r="C74" t="s">
        <v>36</v>
      </c>
      <c r="D74" s="29" t="s">
        <v>30</v>
      </c>
      <c r="E74">
        <v>40637</v>
      </c>
      <c r="F74" s="13" t="s">
        <v>2963</v>
      </c>
      <c r="G74" s="4">
        <v>41472</v>
      </c>
      <c r="H74">
        <v>72</v>
      </c>
      <c r="I74">
        <v>22</v>
      </c>
      <c r="J74">
        <v>0</v>
      </c>
      <c r="K74">
        <v>13</v>
      </c>
      <c r="L74">
        <v>0</v>
      </c>
      <c r="M74">
        <v>0</v>
      </c>
      <c r="N74">
        <v>3</v>
      </c>
      <c r="O74">
        <v>35</v>
      </c>
      <c r="P74">
        <v>38</v>
      </c>
      <c r="Q74">
        <v>2</v>
      </c>
      <c r="R74">
        <v>1</v>
      </c>
      <c r="S74">
        <v>0</v>
      </c>
      <c r="T74">
        <v>3</v>
      </c>
      <c r="U74">
        <v>6</v>
      </c>
      <c r="V74">
        <v>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716</v>
      </c>
      <c r="AD74" t="s">
        <v>716</v>
      </c>
      <c r="AE74">
        <v>2</v>
      </c>
      <c r="AF74" t="s">
        <v>3028</v>
      </c>
      <c r="AG74" t="s">
        <v>2957</v>
      </c>
      <c r="AH74" t="s">
        <v>3014</v>
      </c>
      <c r="AI74">
        <v>7</v>
      </c>
      <c r="AJ74" t="s">
        <v>3015</v>
      </c>
    </row>
    <row r="75" spans="1:36" x14ac:dyDescent="0.3">
      <c r="A75" t="s">
        <v>1755</v>
      </c>
      <c r="B75" s="9">
        <v>55</v>
      </c>
      <c r="C75" t="s">
        <v>29</v>
      </c>
      <c r="D75" s="29" t="s">
        <v>37</v>
      </c>
      <c r="E75">
        <v>18690</v>
      </c>
      <c r="F75" s="13" t="s">
        <v>716</v>
      </c>
      <c r="G75" s="4">
        <v>41271</v>
      </c>
      <c r="H75">
        <v>77</v>
      </c>
      <c r="I75">
        <v>6</v>
      </c>
      <c r="J75">
        <v>1</v>
      </c>
      <c r="K75">
        <v>7</v>
      </c>
      <c r="L75">
        <v>23</v>
      </c>
      <c r="M75">
        <v>4</v>
      </c>
      <c r="N75">
        <v>19</v>
      </c>
      <c r="O75">
        <v>41</v>
      </c>
      <c r="P75">
        <v>60</v>
      </c>
      <c r="Q75">
        <v>1</v>
      </c>
      <c r="R75">
        <v>1</v>
      </c>
      <c r="S75">
        <v>1</v>
      </c>
      <c r="T75">
        <v>2</v>
      </c>
      <c r="U75">
        <v>5</v>
      </c>
      <c r="V75">
        <v>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716</v>
      </c>
      <c r="AD75" t="s">
        <v>716</v>
      </c>
      <c r="AE75">
        <v>3</v>
      </c>
      <c r="AF75" t="s">
        <v>3030</v>
      </c>
      <c r="AG75" t="s">
        <v>2958</v>
      </c>
      <c r="AH75" t="s">
        <v>3018</v>
      </c>
      <c r="AI75">
        <v>12</v>
      </c>
      <c r="AJ75" t="s">
        <v>3019</v>
      </c>
    </row>
    <row r="76" spans="1:36" x14ac:dyDescent="0.3">
      <c r="A76" t="s">
        <v>2484</v>
      </c>
      <c r="B76" s="9">
        <v>58</v>
      </c>
      <c r="C76" t="s">
        <v>29</v>
      </c>
      <c r="D76" s="29" t="s">
        <v>37</v>
      </c>
      <c r="E76">
        <v>50387</v>
      </c>
      <c r="F76" s="13" t="s">
        <v>2963</v>
      </c>
      <c r="G76" s="4">
        <v>41517</v>
      </c>
      <c r="H76">
        <v>91</v>
      </c>
      <c r="I76">
        <v>369</v>
      </c>
      <c r="J76">
        <v>9</v>
      </c>
      <c r="K76">
        <v>87</v>
      </c>
      <c r="L76">
        <v>12</v>
      </c>
      <c r="M76">
        <v>14</v>
      </c>
      <c r="N76">
        <v>34</v>
      </c>
      <c r="O76">
        <v>491</v>
      </c>
      <c r="P76">
        <v>525</v>
      </c>
      <c r="Q76">
        <v>3</v>
      </c>
      <c r="R76">
        <v>6</v>
      </c>
      <c r="S76">
        <v>2</v>
      </c>
      <c r="T76">
        <v>8</v>
      </c>
      <c r="U76">
        <v>19</v>
      </c>
      <c r="V76">
        <v>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716</v>
      </c>
      <c r="AD76" t="s">
        <v>716</v>
      </c>
      <c r="AE76">
        <v>2</v>
      </c>
      <c r="AF76" t="s">
        <v>3030</v>
      </c>
      <c r="AG76" t="s">
        <v>2957</v>
      </c>
      <c r="AH76" t="s">
        <v>3014</v>
      </c>
      <c r="AI76">
        <v>8</v>
      </c>
      <c r="AJ76" t="s">
        <v>3026</v>
      </c>
    </row>
    <row r="77" spans="1:36" x14ac:dyDescent="0.3">
      <c r="A77" t="s">
        <v>1094</v>
      </c>
      <c r="B77" s="9">
        <v>25</v>
      </c>
      <c r="C77" t="s">
        <v>47</v>
      </c>
      <c r="D77" s="29" t="s">
        <v>37</v>
      </c>
      <c r="E77">
        <v>85710</v>
      </c>
      <c r="F77" s="13" t="s">
        <v>716</v>
      </c>
      <c r="G77" s="4">
        <v>41399</v>
      </c>
      <c r="H77">
        <v>5</v>
      </c>
      <c r="I77">
        <v>600</v>
      </c>
      <c r="J77">
        <v>20</v>
      </c>
      <c r="K77">
        <v>350</v>
      </c>
      <c r="L77">
        <v>29</v>
      </c>
      <c r="M77">
        <v>30</v>
      </c>
      <c r="N77">
        <v>33</v>
      </c>
      <c r="O77">
        <v>1029</v>
      </c>
      <c r="P77">
        <v>1062</v>
      </c>
      <c r="Q77">
        <v>1</v>
      </c>
      <c r="R77">
        <v>6</v>
      </c>
      <c r="S77">
        <v>9</v>
      </c>
      <c r="T77">
        <v>10</v>
      </c>
      <c r="U77">
        <v>26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 t="s">
        <v>715</v>
      </c>
      <c r="AD77" t="s">
        <v>716</v>
      </c>
      <c r="AE77">
        <v>2</v>
      </c>
      <c r="AF77" t="s">
        <v>3032</v>
      </c>
      <c r="AG77" t="s">
        <v>2957</v>
      </c>
      <c r="AH77" t="s">
        <v>3011</v>
      </c>
      <c r="AI77">
        <v>5</v>
      </c>
      <c r="AJ77" t="s">
        <v>3012</v>
      </c>
    </row>
    <row r="78" spans="1:36" x14ac:dyDescent="0.3">
      <c r="A78" t="s">
        <v>2353</v>
      </c>
      <c r="B78" s="9">
        <v>45</v>
      </c>
      <c r="C78" t="s">
        <v>29</v>
      </c>
      <c r="D78" s="29" t="s">
        <v>37</v>
      </c>
      <c r="E78">
        <v>4428</v>
      </c>
      <c r="F78" s="13" t="s">
        <v>715</v>
      </c>
      <c r="G78" s="4">
        <v>41552</v>
      </c>
      <c r="H78">
        <v>1</v>
      </c>
      <c r="I78">
        <v>16</v>
      </c>
      <c r="J78">
        <v>4</v>
      </c>
      <c r="K78">
        <v>12</v>
      </c>
      <c r="L78">
        <v>2</v>
      </c>
      <c r="M78">
        <v>4</v>
      </c>
      <c r="N78">
        <v>321</v>
      </c>
      <c r="O78">
        <v>38</v>
      </c>
      <c r="P78">
        <v>359</v>
      </c>
      <c r="Q78">
        <v>0</v>
      </c>
      <c r="R78">
        <v>25</v>
      </c>
      <c r="S78">
        <v>0</v>
      </c>
      <c r="T78">
        <v>0</v>
      </c>
      <c r="U78">
        <v>25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716</v>
      </c>
      <c r="AD78" t="s">
        <v>716</v>
      </c>
      <c r="AE78">
        <v>2</v>
      </c>
      <c r="AF78" t="s">
        <v>3028</v>
      </c>
      <c r="AG78" t="s">
        <v>2957</v>
      </c>
      <c r="AH78" t="s">
        <v>3018</v>
      </c>
      <c r="AI78">
        <v>10</v>
      </c>
      <c r="AJ78" t="s">
        <v>3020</v>
      </c>
    </row>
    <row r="79" spans="1:36" x14ac:dyDescent="0.3">
      <c r="A79" t="s">
        <v>2269</v>
      </c>
      <c r="B79" s="9">
        <v>39</v>
      </c>
      <c r="C79" t="s">
        <v>29</v>
      </c>
      <c r="D79" s="29" t="s">
        <v>37</v>
      </c>
      <c r="E79">
        <v>48178</v>
      </c>
      <c r="F79" s="13" t="s">
        <v>2963</v>
      </c>
      <c r="G79" s="4">
        <v>41210</v>
      </c>
      <c r="H79">
        <v>69</v>
      </c>
      <c r="I79">
        <v>159</v>
      </c>
      <c r="J79">
        <v>4</v>
      </c>
      <c r="K79">
        <v>45</v>
      </c>
      <c r="L79">
        <v>6</v>
      </c>
      <c r="M79">
        <v>2</v>
      </c>
      <c r="N79">
        <v>38</v>
      </c>
      <c r="O79">
        <v>216</v>
      </c>
      <c r="P79">
        <v>254</v>
      </c>
      <c r="Q79">
        <v>6</v>
      </c>
      <c r="R79">
        <v>5</v>
      </c>
      <c r="S79">
        <v>1</v>
      </c>
      <c r="T79">
        <v>4</v>
      </c>
      <c r="U79">
        <v>16</v>
      </c>
      <c r="V79">
        <v>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716</v>
      </c>
      <c r="AD79" t="s">
        <v>716</v>
      </c>
      <c r="AE79">
        <v>3</v>
      </c>
      <c r="AF79" t="s">
        <v>3031</v>
      </c>
      <c r="AG79" t="s">
        <v>2958</v>
      </c>
      <c r="AH79" t="s">
        <v>3018</v>
      </c>
      <c r="AI79">
        <v>10</v>
      </c>
      <c r="AJ79" t="s">
        <v>3020</v>
      </c>
    </row>
    <row r="80" spans="1:36" x14ac:dyDescent="0.3">
      <c r="A80" t="s">
        <v>1239</v>
      </c>
      <c r="B80" s="9">
        <v>66</v>
      </c>
      <c r="C80" t="s">
        <v>36</v>
      </c>
      <c r="D80" s="29" t="s">
        <v>37</v>
      </c>
      <c r="E80">
        <v>83837</v>
      </c>
      <c r="F80" s="13" t="s">
        <v>716</v>
      </c>
      <c r="G80" s="4">
        <v>41259</v>
      </c>
      <c r="H80">
        <v>79</v>
      </c>
      <c r="I80">
        <v>847</v>
      </c>
      <c r="J80">
        <v>66</v>
      </c>
      <c r="K80">
        <v>119</v>
      </c>
      <c r="L80">
        <v>86</v>
      </c>
      <c r="M80">
        <v>89</v>
      </c>
      <c r="N80">
        <v>111</v>
      </c>
      <c r="O80">
        <v>1207</v>
      </c>
      <c r="P80">
        <v>1318</v>
      </c>
      <c r="Q80">
        <v>1</v>
      </c>
      <c r="R80">
        <v>9</v>
      </c>
      <c r="S80">
        <v>10</v>
      </c>
      <c r="T80">
        <v>5</v>
      </c>
      <c r="U80">
        <v>25</v>
      </c>
      <c r="V80">
        <v>4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 t="s">
        <v>2963</v>
      </c>
      <c r="AD80" t="s">
        <v>715</v>
      </c>
      <c r="AE80">
        <v>3</v>
      </c>
      <c r="AF80" t="s">
        <v>3029</v>
      </c>
      <c r="AG80" t="s">
        <v>2958</v>
      </c>
      <c r="AH80" t="s">
        <v>3018</v>
      </c>
      <c r="AI80">
        <v>12</v>
      </c>
      <c r="AJ80" t="s">
        <v>3019</v>
      </c>
    </row>
    <row r="81" spans="1:36" x14ac:dyDescent="0.3">
      <c r="A81" t="s">
        <v>2416</v>
      </c>
      <c r="B81" s="9">
        <v>43</v>
      </c>
      <c r="C81" t="s">
        <v>29</v>
      </c>
      <c r="D81" s="29" t="s">
        <v>37</v>
      </c>
      <c r="E81">
        <v>66303</v>
      </c>
      <c r="F81" s="13" t="s">
        <v>715</v>
      </c>
      <c r="G81" s="4">
        <v>41331</v>
      </c>
      <c r="H81">
        <v>56</v>
      </c>
      <c r="I81">
        <v>1090</v>
      </c>
      <c r="J81">
        <v>12</v>
      </c>
      <c r="K81">
        <v>96</v>
      </c>
      <c r="L81">
        <v>16</v>
      </c>
      <c r="M81">
        <v>12</v>
      </c>
      <c r="N81">
        <v>60</v>
      </c>
      <c r="O81">
        <v>1226</v>
      </c>
      <c r="P81">
        <v>1286</v>
      </c>
      <c r="Q81">
        <v>4</v>
      </c>
      <c r="R81">
        <v>3</v>
      </c>
      <c r="S81">
        <v>4</v>
      </c>
      <c r="T81">
        <v>11</v>
      </c>
      <c r="U81">
        <v>22</v>
      </c>
      <c r="V81">
        <v>8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 t="s">
        <v>715</v>
      </c>
      <c r="AD81" t="s">
        <v>716</v>
      </c>
      <c r="AE81">
        <v>2</v>
      </c>
      <c r="AF81" t="s">
        <v>3028</v>
      </c>
      <c r="AG81" t="s">
        <v>2957</v>
      </c>
      <c r="AH81" t="s">
        <v>3016</v>
      </c>
      <c r="AI81">
        <v>2</v>
      </c>
      <c r="AJ81" t="s">
        <v>3022</v>
      </c>
    </row>
    <row r="82" spans="1:36" x14ac:dyDescent="0.3">
      <c r="A82" t="s">
        <v>2726</v>
      </c>
      <c r="B82" s="9">
        <v>62</v>
      </c>
      <c r="C82" t="s">
        <v>29</v>
      </c>
      <c r="D82" s="29" t="s">
        <v>37</v>
      </c>
      <c r="E82">
        <v>49413</v>
      </c>
      <c r="F82" s="13" t="s">
        <v>715</v>
      </c>
      <c r="G82" s="4">
        <v>41572</v>
      </c>
      <c r="H82">
        <v>88</v>
      </c>
      <c r="I82">
        <v>205</v>
      </c>
      <c r="J82">
        <v>7</v>
      </c>
      <c r="K82">
        <v>41</v>
      </c>
      <c r="L82">
        <v>3</v>
      </c>
      <c r="M82">
        <v>2</v>
      </c>
      <c r="N82">
        <v>46</v>
      </c>
      <c r="O82">
        <v>258</v>
      </c>
      <c r="P82">
        <v>304</v>
      </c>
      <c r="Q82">
        <v>2</v>
      </c>
      <c r="R82">
        <v>4</v>
      </c>
      <c r="S82">
        <v>2</v>
      </c>
      <c r="T82">
        <v>5</v>
      </c>
      <c r="U82">
        <v>13</v>
      </c>
      <c r="V82">
        <v>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716</v>
      </c>
      <c r="AD82" t="s">
        <v>716</v>
      </c>
      <c r="AE82">
        <v>2</v>
      </c>
      <c r="AF82" t="s">
        <v>3029</v>
      </c>
      <c r="AG82" t="s">
        <v>2957</v>
      </c>
      <c r="AH82" t="s">
        <v>3018</v>
      </c>
      <c r="AI82">
        <v>10</v>
      </c>
      <c r="AJ82" t="s">
        <v>3020</v>
      </c>
    </row>
    <row r="83" spans="1:36" x14ac:dyDescent="0.3">
      <c r="A83" t="s">
        <v>2944</v>
      </c>
      <c r="B83" s="9">
        <v>60</v>
      </c>
      <c r="C83" t="s">
        <v>39</v>
      </c>
      <c r="D83" s="29" t="s">
        <v>33</v>
      </c>
      <c r="E83">
        <v>52247</v>
      </c>
      <c r="F83" s="13" t="s">
        <v>715</v>
      </c>
      <c r="G83" s="4">
        <v>41448</v>
      </c>
      <c r="H83">
        <v>83</v>
      </c>
      <c r="I83">
        <v>161</v>
      </c>
      <c r="J83">
        <v>0</v>
      </c>
      <c r="K83">
        <v>22</v>
      </c>
      <c r="L83">
        <v>0</v>
      </c>
      <c r="M83">
        <v>0</v>
      </c>
      <c r="N83">
        <v>24</v>
      </c>
      <c r="O83">
        <v>183</v>
      </c>
      <c r="P83">
        <v>207</v>
      </c>
      <c r="Q83">
        <v>2</v>
      </c>
      <c r="R83">
        <v>4</v>
      </c>
      <c r="S83">
        <v>1</v>
      </c>
      <c r="T83">
        <v>4</v>
      </c>
      <c r="U83">
        <v>11</v>
      </c>
      <c r="V83">
        <v>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716</v>
      </c>
      <c r="AD83" t="s">
        <v>716</v>
      </c>
      <c r="AE83">
        <v>2</v>
      </c>
      <c r="AF83" t="s">
        <v>3030</v>
      </c>
      <c r="AG83" t="s">
        <v>2957</v>
      </c>
      <c r="AH83" t="s">
        <v>3011</v>
      </c>
      <c r="AI83">
        <v>6</v>
      </c>
      <c r="AJ83" t="s">
        <v>3013</v>
      </c>
    </row>
    <row r="84" spans="1:36" x14ac:dyDescent="0.3">
      <c r="A84" t="s">
        <v>2340</v>
      </c>
      <c r="B84" s="9">
        <v>30</v>
      </c>
      <c r="C84" t="s">
        <v>29</v>
      </c>
      <c r="D84" s="29" t="s">
        <v>33</v>
      </c>
      <c r="E84">
        <v>35196</v>
      </c>
      <c r="F84" s="13" t="s">
        <v>715</v>
      </c>
      <c r="G84" s="4">
        <v>41226</v>
      </c>
      <c r="H84">
        <v>68</v>
      </c>
      <c r="I84">
        <v>75</v>
      </c>
      <c r="J84">
        <v>12</v>
      </c>
      <c r="K84">
        <v>141</v>
      </c>
      <c r="L84">
        <v>43</v>
      </c>
      <c r="M84">
        <v>39</v>
      </c>
      <c r="N84">
        <v>187</v>
      </c>
      <c r="O84">
        <v>310</v>
      </c>
      <c r="P84">
        <v>497</v>
      </c>
      <c r="Q84">
        <v>6</v>
      </c>
      <c r="R84">
        <v>6</v>
      </c>
      <c r="S84">
        <v>1</v>
      </c>
      <c r="T84">
        <v>5</v>
      </c>
      <c r="U84">
        <v>18</v>
      </c>
      <c r="V84">
        <v>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716</v>
      </c>
      <c r="AD84" t="s">
        <v>716</v>
      </c>
      <c r="AE84">
        <v>3</v>
      </c>
      <c r="AF84" t="s">
        <v>3032</v>
      </c>
      <c r="AG84" t="s">
        <v>2958</v>
      </c>
      <c r="AH84" t="s">
        <v>3018</v>
      </c>
      <c r="AI84">
        <v>11</v>
      </c>
      <c r="AJ84" t="s">
        <v>3024</v>
      </c>
    </row>
    <row r="85" spans="1:36" x14ac:dyDescent="0.3">
      <c r="A85" t="s">
        <v>1650</v>
      </c>
      <c r="B85" s="9">
        <v>66</v>
      </c>
      <c r="C85" t="s">
        <v>29</v>
      </c>
      <c r="D85" s="29" t="s">
        <v>33</v>
      </c>
      <c r="E85">
        <v>51315</v>
      </c>
      <c r="F85" s="13" t="s">
        <v>716</v>
      </c>
      <c r="G85" s="4">
        <v>41693</v>
      </c>
      <c r="H85">
        <v>45</v>
      </c>
      <c r="I85">
        <v>68</v>
      </c>
      <c r="J85">
        <v>28</v>
      </c>
      <c r="K85">
        <v>39</v>
      </c>
      <c r="L85">
        <v>16</v>
      </c>
      <c r="M85">
        <v>30</v>
      </c>
      <c r="N85">
        <v>41</v>
      </c>
      <c r="O85">
        <v>181</v>
      </c>
      <c r="P85">
        <v>222</v>
      </c>
      <c r="Q85">
        <v>1</v>
      </c>
      <c r="R85">
        <v>2</v>
      </c>
      <c r="S85">
        <v>2</v>
      </c>
      <c r="T85">
        <v>5</v>
      </c>
      <c r="U85">
        <v>10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716</v>
      </c>
      <c r="AD85" t="s">
        <v>716</v>
      </c>
      <c r="AE85">
        <v>1</v>
      </c>
      <c r="AF85" t="s">
        <v>3029</v>
      </c>
      <c r="AG85" t="s">
        <v>2956</v>
      </c>
      <c r="AH85" t="s">
        <v>3016</v>
      </c>
      <c r="AI85">
        <v>2</v>
      </c>
      <c r="AJ85" t="s">
        <v>3022</v>
      </c>
    </row>
    <row r="86" spans="1:36" x14ac:dyDescent="0.3">
      <c r="A86" t="s">
        <v>1925</v>
      </c>
      <c r="B86" s="9">
        <v>23</v>
      </c>
      <c r="C86" t="s">
        <v>47</v>
      </c>
      <c r="D86" s="29" t="s">
        <v>30</v>
      </c>
      <c r="E86">
        <v>61618</v>
      </c>
      <c r="F86" s="13" t="s">
        <v>716</v>
      </c>
      <c r="G86" s="4">
        <v>41181</v>
      </c>
      <c r="H86">
        <v>27</v>
      </c>
      <c r="I86">
        <v>605</v>
      </c>
      <c r="J86">
        <v>91</v>
      </c>
      <c r="K86">
        <v>399</v>
      </c>
      <c r="L86">
        <v>0</v>
      </c>
      <c r="M86">
        <v>45</v>
      </c>
      <c r="N86">
        <v>205</v>
      </c>
      <c r="O86">
        <v>1140</v>
      </c>
      <c r="P86">
        <v>1345</v>
      </c>
      <c r="Q86">
        <v>2</v>
      </c>
      <c r="R86">
        <v>3</v>
      </c>
      <c r="S86">
        <v>6</v>
      </c>
      <c r="T86">
        <v>8</v>
      </c>
      <c r="U86">
        <v>19</v>
      </c>
      <c r="V86">
        <v>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716</v>
      </c>
      <c r="AD86" t="s">
        <v>716</v>
      </c>
      <c r="AE86">
        <v>3</v>
      </c>
      <c r="AF86" t="s">
        <v>3032</v>
      </c>
      <c r="AG86" t="s">
        <v>2958</v>
      </c>
      <c r="AH86" t="s">
        <v>3014</v>
      </c>
      <c r="AI86">
        <v>9</v>
      </c>
      <c r="AJ86" t="s">
        <v>3025</v>
      </c>
    </row>
    <row r="87" spans="1:36" x14ac:dyDescent="0.3">
      <c r="A87" t="s">
        <v>729</v>
      </c>
      <c r="B87" s="9">
        <v>64</v>
      </c>
      <c r="C87" t="s">
        <v>36</v>
      </c>
      <c r="D87" s="29" t="s">
        <v>37</v>
      </c>
      <c r="E87">
        <v>54432</v>
      </c>
      <c r="F87" s="13" t="s">
        <v>2964</v>
      </c>
      <c r="G87" s="4">
        <v>41403</v>
      </c>
      <c r="H87">
        <v>37</v>
      </c>
      <c r="I87">
        <v>33</v>
      </c>
      <c r="J87">
        <v>0</v>
      </c>
      <c r="K87">
        <v>5</v>
      </c>
      <c r="L87">
        <v>0</v>
      </c>
      <c r="M87">
        <v>0</v>
      </c>
      <c r="N87">
        <v>0</v>
      </c>
      <c r="O87">
        <v>38</v>
      </c>
      <c r="P87">
        <v>38</v>
      </c>
      <c r="Q87">
        <v>1</v>
      </c>
      <c r="R87">
        <v>1</v>
      </c>
      <c r="S87">
        <v>0</v>
      </c>
      <c r="T87">
        <v>3</v>
      </c>
      <c r="U87">
        <v>5</v>
      </c>
      <c r="V87">
        <v>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716</v>
      </c>
      <c r="AD87" t="s">
        <v>716</v>
      </c>
      <c r="AE87">
        <v>2</v>
      </c>
      <c r="AF87" t="s">
        <v>3029</v>
      </c>
      <c r="AG87" t="s">
        <v>2957</v>
      </c>
      <c r="AH87" t="s">
        <v>3011</v>
      </c>
      <c r="AI87">
        <v>5</v>
      </c>
      <c r="AJ87" t="s">
        <v>3012</v>
      </c>
    </row>
    <row r="88" spans="1:36" x14ac:dyDescent="0.3">
      <c r="A88" t="s">
        <v>2480</v>
      </c>
      <c r="B88" s="9">
        <v>51</v>
      </c>
      <c r="C88" t="s">
        <v>29</v>
      </c>
      <c r="D88" s="29" t="s">
        <v>71</v>
      </c>
      <c r="E88">
        <v>34213</v>
      </c>
      <c r="F88" s="13" t="s">
        <v>2963</v>
      </c>
      <c r="G88" s="4">
        <v>41159</v>
      </c>
      <c r="H88">
        <v>2</v>
      </c>
      <c r="I88">
        <v>50</v>
      </c>
      <c r="J88">
        <v>4</v>
      </c>
      <c r="K88">
        <v>28</v>
      </c>
      <c r="L88">
        <v>6</v>
      </c>
      <c r="M88">
        <v>3</v>
      </c>
      <c r="N88">
        <v>26</v>
      </c>
      <c r="O88">
        <v>91</v>
      </c>
      <c r="P88">
        <v>117</v>
      </c>
      <c r="Q88">
        <v>3</v>
      </c>
      <c r="R88">
        <v>3</v>
      </c>
      <c r="S88">
        <v>1</v>
      </c>
      <c r="T88">
        <v>2</v>
      </c>
      <c r="U88">
        <v>9</v>
      </c>
      <c r="V88">
        <v>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716</v>
      </c>
      <c r="AD88" t="s">
        <v>715</v>
      </c>
      <c r="AE88">
        <v>3</v>
      </c>
      <c r="AF88" t="s">
        <v>3030</v>
      </c>
      <c r="AG88" t="s">
        <v>2958</v>
      </c>
      <c r="AH88" t="s">
        <v>3014</v>
      </c>
      <c r="AI88">
        <v>9</v>
      </c>
      <c r="AJ88" t="s">
        <v>3025</v>
      </c>
    </row>
    <row r="89" spans="1:36" x14ac:dyDescent="0.3">
      <c r="A89" t="s">
        <v>787</v>
      </c>
      <c r="B89" s="9">
        <v>57</v>
      </c>
      <c r="C89" t="s">
        <v>36</v>
      </c>
      <c r="D89" s="29" t="s">
        <v>41</v>
      </c>
      <c r="E89">
        <v>41437</v>
      </c>
      <c r="F89" s="13" t="s">
        <v>2963</v>
      </c>
      <c r="G89" s="4">
        <v>41174</v>
      </c>
      <c r="H89">
        <v>5</v>
      </c>
      <c r="I89">
        <v>29</v>
      </c>
      <c r="J89">
        <v>0</v>
      </c>
      <c r="K89">
        <v>2</v>
      </c>
      <c r="L89">
        <v>0</v>
      </c>
      <c r="M89">
        <v>0</v>
      </c>
      <c r="N89">
        <v>1</v>
      </c>
      <c r="O89">
        <v>31</v>
      </c>
      <c r="P89">
        <v>32</v>
      </c>
      <c r="Q89">
        <v>1</v>
      </c>
      <c r="R89">
        <v>1</v>
      </c>
      <c r="S89">
        <v>0</v>
      </c>
      <c r="T89">
        <v>3</v>
      </c>
      <c r="U89">
        <v>5</v>
      </c>
      <c r="V89">
        <v>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716</v>
      </c>
      <c r="AD89" t="s">
        <v>716</v>
      </c>
      <c r="AE89">
        <v>3</v>
      </c>
      <c r="AF89" t="s">
        <v>3030</v>
      </c>
      <c r="AG89" t="s">
        <v>2958</v>
      </c>
      <c r="AH89" t="s">
        <v>3014</v>
      </c>
      <c r="AI89">
        <v>9</v>
      </c>
      <c r="AJ89" t="s">
        <v>3025</v>
      </c>
    </row>
    <row r="90" spans="1:36" x14ac:dyDescent="0.3">
      <c r="A90" t="s">
        <v>1533</v>
      </c>
      <c r="B90" s="9">
        <v>55</v>
      </c>
      <c r="C90" t="s">
        <v>29</v>
      </c>
      <c r="D90" s="29" t="s">
        <v>41</v>
      </c>
      <c r="E90">
        <v>23295</v>
      </c>
      <c r="F90" s="13" t="s">
        <v>716</v>
      </c>
      <c r="G90" s="4">
        <v>41468</v>
      </c>
      <c r="H90">
        <v>72</v>
      </c>
      <c r="I90">
        <v>0</v>
      </c>
      <c r="J90">
        <v>0</v>
      </c>
      <c r="K90">
        <v>1</v>
      </c>
      <c r="L90">
        <v>2</v>
      </c>
      <c r="M90">
        <v>12</v>
      </c>
      <c r="N90">
        <v>5</v>
      </c>
      <c r="O90">
        <v>15</v>
      </c>
      <c r="P90">
        <v>20</v>
      </c>
      <c r="Q90">
        <v>1</v>
      </c>
      <c r="R90">
        <v>1</v>
      </c>
      <c r="S90">
        <v>0</v>
      </c>
      <c r="T90">
        <v>2</v>
      </c>
      <c r="U90">
        <v>4</v>
      </c>
      <c r="V90">
        <v>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716</v>
      </c>
      <c r="AD90" t="s">
        <v>716</v>
      </c>
      <c r="AE90">
        <v>2</v>
      </c>
      <c r="AF90" t="s">
        <v>3030</v>
      </c>
      <c r="AG90" t="s">
        <v>2957</v>
      </c>
      <c r="AH90" t="s">
        <v>3014</v>
      </c>
      <c r="AI90">
        <v>7</v>
      </c>
      <c r="AJ90" t="s">
        <v>3015</v>
      </c>
    </row>
    <row r="91" spans="1:36" x14ac:dyDescent="0.3">
      <c r="A91" t="s">
        <v>2041</v>
      </c>
      <c r="B91" s="9">
        <v>56</v>
      </c>
      <c r="C91" t="s">
        <v>39</v>
      </c>
      <c r="D91" s="29" t="s">
        <v>33</v>
      </c>
      <c r="E91">
        <v>46692</v>
      </c>
      <c r="F91" s="13" t="s">
        <v>715</v>
      </c>
      <c r="G91" s="4">
        <v>41431</v>
      </c>
      <c r="H91">
        <v>37</v>
      </c>
      <c r="I91">
        <v>170</v>
      </c>
      <c r="J91">
        <v>6</v>
      </c>
      <c r="K91">
        <v>97</v>
      </c>
      <c r="L91">
        <v>24</v>
      </c>
      <c r="M91">
        <v>12</v>
      </c>
      <c r="N91">
        <v>88</v>
      </c>
      <c r="O91">
        <v>309</v>
      </c>
      <c r="P91">
        <v>397</v>
      </c>
      <c r="Q91">
        <v>3</v>
      </c>
      <c r="R91">
        <v>6</v>
      </c>
      <c r="S91">
        <v>1</v>
      </c>
      <c r="T91">
        <v>5</v>
      </c>
      <c r="U91">
        <v>15</v>
      </c>
      <c r="V91">
        <v>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716</v>
      </c>
      <c r="AD91" t="s">
        <v>716</v>
      </c>
      <c r="AE91">
        <v>2</v>
      </c>
      <c r="AF91" t="s">
        <v>3030</v>
      </c>
      <c r="AG91" t="s">
        <v>2957</v>
      </c>
      <c r="AH91" t="s">
        <v>3011</v>
      </c>
      <c r="AI91">
        <v>6</v>
      </c>
      <c r="AJ91" t="s">
        <v>3013</v>
      </c>
    </row>
    <row r="92" spans="1:36" x14ac:dyDescent="0.3">
      <c r="A92" t="s">
        <v>2190</v>
      </c>
      <c r="B92" s="9">
        <v>52</v>
      </c>
      <c r="C92" t="s">
        <v>39</v>
      </c>
      <c r="D92" s="29" t="s">
        <v>30</v>
      </c>
      <c r="E92">
        <v>59247</v>
      </c>
      <c r="F92" s="13" t="s">
        <v>2963</v>
      </c>
      <c r="G92" s="4">
        <v>41586</v>
      </c>
      <c r="H92">
        <v>87</v>
      </c>
      <c r="I92">
        <v>327</v>
      </c>
      <c r="J92">
        <v>9</v>
      </c>
      <c r="K92">
        <v>122</v>
      </c>
      <c r="L92">
        <v>19</v>
      </c>
      <c r="M92">
        <v>14</v>
      </c>
      <c r="N92">
        <v>83</v>
      </c>
      <c r="O92">
        <v>491</v>
      </c>
      <c r="P92">
        <v>574</v>
      </c>
      <c r="Q92">
        <v>5</v>
      </c>
      <c r="R92">
        <v>5</v>
      </c>
      <c r="S92">
        <v>2</v>
      </c>
      <c r="T92">
        <v>9</v>
      </c>
      <c r="U92">
        <v>21</v>
      </c>
      <c r="V92">
        <v>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716</v>
      </c>
      <c r="AD92" t="s">
        <v>716</v>
      </c>
      <c r="AE92">
        <v>2</v>
      </c>
      <c r="AF92" t="s">
        <v>3030</v>
      </c>
      <c r="AG92" t="s">
        <v>2957</v>
      </c>
      <c r="AH92" t="s">
        <v>3018</v>
      </c>
      <c r="AI92">
        <v>11</v>
      </c>
      <c r="AJ92" t="s">
        <v>3024</v>
      </c>
    </row>
    <row r="93" spans="1:36" x14ac:dyDescent="0.3">
      <c r="A93" t="s">
        <v>1046</v>
      </c>
      <c r="B93" s="9">
        <v>42</v>
      </c>
      <c r="C93" t="s">
        <v>39</v>
      </c>
      <c r="D93" s="29" t="s">
        <v>37</v>
      </c>
      <c r="E93">
        <v>37787</v>
      </c>
      <c r="F93" s="13" t="s">
        <v>715</v>
      </c>
      <c r="G93" s="4">
        <v>41537</v>
      </c>
      <c r="H93">
        <v>50</v>
      </c>
      <c r="I93">
        <v>40</v>
      </c>
      <c r="J93">
        <v>1</v>
      </c>
      <c r="K93">
        <v>40</v>
      </c>
      <c r="L93">
        <v>4</v>
      </c>
      <c r="M93">
        <v>3</v>
      </c>
      <c r="N93">
        <v>18</v>
      </c>
      <c r="O93">
        <v>88</v>
      </c>
      <c r="P93">
        <v>106</v>
      </c>
      <c r="Q93">
        <v>1</v>
      </c>
      <c r="R93">
        <v>3</v>
      </c>
      <c r="S93">
        <v>0</v>
      </c>
      <c r="T93">
        <v>3</v>
      </c>
      <c r="U93">
        <v>7</v>
      </c>
      <c r="V93">
        <v>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716</v>
      </c>
      <c r="AD93" t="s">
        <v>716</v>
      </c>
      <c r="AE93">
        <v>2</v>
      </c>
      <c r="AF93" t="s">
        <v>3028</v>
      </c>
      <c r="AG93" t="s">
        <v>2957</v>
      </c>
      <c r="AH93" t="s">
        <v>3014</v>
      </c>
      <c r="AI93">
        <v>9</v>
      </c>
      <c r="AJ93" t="s">
        <v>3025</v>
      </c>
    </row>
    <row r="94" spans="1:36" x14ac:dyDescent="0.3">
      <c r="A94" t="s">
        <v>738</v>
      </c>
      <c r="B94" s="9">
        <v>35</v>
      </c>
      <c r="C94" t="s">
        <v>29</v>
      </c>
      <c r="D94" s="29" t="s">
        <v>30</v>
      </c>
      <c r="E94">
        <v>47691</v>
      </c>
      <c r="F94" s="13" t="s">
        <v>715</v>
      </c>
      <c r="G94" s="4">
        <v>41460</v>
      </c>
      <c r="H94">
        <v>43</v>
      </c>
      <c r="I94">
        <v>14</v>
      </c>
      <c r="J94">
        <v>0</v>
      </c>
      <c r="K94">
        <v>3</v>
      </c>
      <c r="L94">
        <v>0</v>
      </c>
      <c r="M94">
        <v>0</v>
      </c>
      <c r="N94">
        <v>4</v>
      </c>
      <c r="O94">
        <v>17</v>
      </c>
      <c r="P94">
        <v>21</v>
      </c>
      <c r="Q94">
        <v>1</v>
      </c>
      <c r="R94">
        <v>1</v>
      </c>
      <c r="S94">
        <v>0</v>
      </c>
      <c r="T94">
        <v>2</v>
      </c>
      <c r="U94">
        <v>4</v>
      </c>
      <c r="V94">
        <v>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716</v>
      </c>
      <c r="AD94" t="s">
        <v>716</v>
      </c>
      <c r="AE94">
        <v>2</v>
      </c>
      <c r="AF94" t="s">
        <v>3031</v>
      </c>
      <c r="AG94" t="s">
        <v>2957</v>
      </c>
      <c r="AH94" t="s">
        <v>3014</v>
      </c>
      <c r="AI94">
        <v>7</v>
      </c>
      <c r="AJ94" t="s">
        <v>3015</v>
      </c>
    </row>
    <row r="95" spans="1:36" x14ac:dyDescent="0.3">
      <c r="A95" t="s">
        <v>1515</v>
      </c>
      <c r="B95" s="9">
        <v>48</v>
      </c>
      <c r="C95" t="s">
        <v>29</v>
      </c>
      <c r="D95" s="29" t="s">
        <v>41</v>
      </c>
      <c r="E95">
        <v>70287</v>
      </c>
      <c r="F95" s="13" t="s">
        <v>716</v>
      </c>
      <c r="G95" s="4">
        <v>41366</v>
      </c>
      <c r="H95">
        <v>30</v>
      </c>
      <c r="I95">
        <v>295</v>
      </c>
      <c r="J95">
        <v>35</v>
      </c>
      <c r="K95">
        <v>482</v>
      </c>
      <c r="L95">
        <v>121</v>
      </c>
      <c r="M95">
        <v>120</v>
      </c>
      <c r="N95">
        <v>40</v>
      </c>
      <c r="O95">
        <v>1053</v>
      </c>
      <c r="P95">
        <v>1093</v>
      </c>
      <c r="Q95">
        <v>1</v>
      </c>
      <c r="R95">
        <v>5</v>
      </c>
      <c r="S95">
        <v>5</v>
      </c>
      <c r="T95">
        <v>10</v>
      </c>
      <c r="U95">
        <v>21</v>
      </c>
      <c r="V95">
        <v>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716</v>
      </c>
      <c r="AD95" t="s">
        <v>715</v>
      </c>
      <c r="AE95">
        <v>2</v>
      </c>
      <c r="AF95" t="s">
        <v>3028</v>
      </c>
      <c r="AG95" t="s">
        <v>2957</v>
      </c>
      <c r="AH95" t="s">
        <v>3011</v>
      </c>
      <c r="AI95">
        <v>4</v>
      </c>
      <c r="AJ95" t="s">
        <v>3021</v>
      </c>
    </row>
    <row r="96" spans="1:36" x14ac:dyDescent="0.3">
      <c r="A96" t="s">
        <v>1040</v>
      </c>
      <c r="B96" s="9">
        <v>55</v>
      </c>
      <c r="C96" t="s">
        <v>47</v>
      </c>
      <c r="D96" s="29" t="s">
        <v>37</v>
      </c>
      <c r="E96">
        <v>26887</v>
      </c>
      <c r="F96" s="13" t="s">
        <v>715</v>
      </c>
      <c r="G96" s="4">
        <v>41315</v>
      </c>
      <c r="H96">
        <v>27</v>
      </c>
      <c r="I96">
        <v>6</v>
      </c>
      <c r="J96">
        <v>7</v>
      </c>
      <c r="K96">
        <v>4</v>
      </c>
      <c r="L96">
        <v>3</v>
      </c>
      <c r="M96">
        <v>4</v>
      </c>
      <c r="N96">
        <v>6</v>
      </c>
      <c r="O96">
        <v>24</v>
      </c>
      <c r="P96">
        <v>30</v>
      </c>
      <c r="Q96">
        <v>1</v>
      </c>
      <c r="R96">
        <v>1</v>
      </c>
      <c r="S96">
        <v>0</v>
      </c>
      <c r="T96">
        <v>3</v>
      </c>
      <c r="U96">
        <v>5</v>
      </c>
      <c r="V96">
        <v>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716</v>
      </c>
      <c r="AD96" t="s">
        <v>716</v>
      </c>
      <c r="AE96">
        <v>2</v>
      </c>
      <c r="AF96" t="s">
        <v>3030</v>
      </c>
      <c r="AG96" t="s">
        <v>2957</v>
      </c>
      <c r="AH96" t="s">
        <v>3016</v>
      </c>
      <c r="AI96">
        <v>2</v>
      </c>
      <c r="AJ96" t="s">
        <v>3022</v>
      </c>
    </row>
    <row r="97" spans="1:36" x14ac:dyDescent="0.3">
      <c r="A97" t="s">
        <v>1678</v>
      </c>
      <c r="B97" s="9">
        <v>30</v>
      </c>
      <c r="C97" t="s">
        <v>29</v>
      </c>
      <c r="D97" s="29" t="s">
        <v>37</v>
      </c>
      <c r="E97">
        <v>90000</v>
      </c>
      <c r="F97" s="13" t="s">
        <v>716</v>
      </c>
      <c r="G97" s="4">
        <v>41631</v>
      </c>
      <c r="H97">
        <v>91</v>
      </c>
      <c r="I97">
        <v>675</v>
      </c>
      <c r="J97">
        <v>144</v>
      </c>
      <c r="K97">
        <v>133</v>
      </c>
      <c r="L97">
        <v>94</v>
      </c>
      <c r="M97">
        <v>192</v>
      </c>
      <c r="N97">
        <v>241</v>
      </c>
      <c r="O97">
        <v>1238</v>
      </c>
      <c r="P97">
        <v>1479</v>
      </c>
      <c r="Q97">
        <v>1</v>
      </c>
      <c r="R97">
        <v>4</v>
      </c>
      <c r="S97">
        <v>8</v>
      </c>
      <c r="T97">
        <v>5</v>
      </c>
      <c r="U97">
        <v>18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1</v>
      </c>
      <c r="AC97" t="s">
        <v>2964</v>
      </c>
      <c r="AD97" t="s">
        <v>716</v>
      </c>
      <c r="AE97">
        <v>2</v>
      </c>
      <c r="AF97" t="s">
        <v>3032</v>
      </c>
      <c r="AG97" t="s">
        <v>2957</v>
      </c>
      <c r="AH97" t="s">
        <v>3018</v>
      </c>
      <c r="AI97">
        <v>12</v>
      </c>
      <c r="AJ97" t="s">
        <v>3019</v>
      </c>
    </row>
    <row r="98" spans="1:36" x14ac:dyDescent="0.3">
      <c r="A98" t="s">
        <v>2036</v>
      </c>
      <c r="B98" s="9">
        <v>28</v>
      </c>
      <c r="C98" t="s">
        <v>47</v>
      </c>
      <c r="D98" s="29" t="s">
        <v>30</v>
      </c>
      <c r="E98">
        <v>8940</v>
      </c>
      <c r="F98" s="13" t="s">
        <v>715</v>
      </c>
      <c r="G98" s="4">
        <v>41143</v>
      </c>
      <c r="H98">
        <v>25</v>
      </c>
      <c r="I98">
        <v>1</v>
      </c>
      <c r="J98">
        <v>45</v>
      </c>
      <c r="K98">
        <v>3</v>
      </c>
      <c r="L98">
        <v>4</v>
      </c>
      <c r="M98">
        <v>6</v>
      </c>
      <c r="N98">
        <v>42</v>
      </c>
      <c r="O98">
        <v>59</v>
      </c>
      <c r="P98">
        <v>101</v>
      </c>
      <c r="Q98">
        <v>3</v>
      </c>
      <c r="R98">
        <v>3</v>
      </c>
      <c r="S98">
        <v>1</v>
      </c>
      <c r="T98">
        <v>3</v>
      </c>
      <c r="U98">
        <v>10</v>
      </c>
      <c r="V98">
        <v>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716</v>
      </c>
      <c r="AD98" t="s">
        <v>716</v>
      </c>
      <c r="AE98">
        <v>3</v>
      </c>
      <c r="AF98" t="s">
        <v>3032</v>
      </c>
      <c r="AG98" t="s">
        <v>2958</v>
      </c>
      <c r="AH98" t="s">
        <v>3014</v>
      </c>
      <c r="AI98">
        <v>8</v>
      </c>
      <c r="AJ98" t="s">
        <v>3026</v>
      </c>
    </row>
    <row r="99" spans="1:36" x14ac:dyDescent="0.3">
      <c r="A99" t="s">
        <v>1058</v>
      </c>
      <c r="B99" s="9">
        <v>33</v>
      </c>
      <c r="C99" t="s">
        <v>47</v>
      </c>
      <c r="D99" s="29" t="s">
        <v>30</v>
      </c>
      <c r="E99">
        <v>24336</v>
      </c>
      <c r="F99" s="13" t="s">
        <v>715</v>
      </c>
      <c r="G99" s="4">
        <v>41148</v>
      </c>
      <c r="H99">
        <v>82</v>
      </c>
      <c r="I99">
        <v>1</v>
      </c>
      <c r="J99">
        <v>6</v>
      </c>
      <c r="K99">
        <v>2</v>
      </c>
      <c r="L99">
        <v>8</v>
      </c>
      <c r="M99">
        <v>2</v>
      </c>
      <c r="N99">
        <v>12</v>
      </c>
      <c r="O99">
        <v>19</v>
      </c>
      <c r="P99">
        <v>31</v>
      </c>
      <c r="Q99">
        <v>1</v>
      </c>
      <c r="R99">
        <v>1</v>
      </c>
      <c r="S99">
        <v>0</v>
      </c>
      <c r="T99">
        <v>2</v>
      </c>
      <c r="U99">
        <v>4</v>
      </c>
      <c r="V99">
        <v>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716</v>
      </c>
      <c r="AD99" t="s">
        <v>716</v>
      </c>
      <c r="AE99">
        <v>3</v>
      </c>
      <c r="AF99" t="s">
        <v>3031</v>
      </c>
      <c r="AG99" t="s">
        <v>2958</v>
      </c>
      <c r="AH99" t="s">
        <v>3014</v>
      </c>
      <c r="AI99">
        <v>8</v>
      </c>
      <c r="AJ99" t="s">
        <v>3026</v>
      </c>
    </row>
    <row r="100" spans="1:36" x14ac:dyDescent="0.3">
      <c r="A100" t="s">
        <v>1074</v>
      </c>
      <c r="B100" s="9">
        <v>38</v>
      </c>
      <c r="C100" t="s">
        <v>47</v>
      </c>
      <c r="D100" s="29" t="s">
        <v>33</v>
      </c>
      <c r="E100">
        <v>26326</v>
      </c>
      <c r="F100" s="13" t="s">
        <v>716</v>
      </c>
      <c r="G100" s="4">
        <v>41521</v>
      </c>
      <c r="H100">
        <v>12</v>
      </c>
      <c r="I100">
        <v>1</v>
      </c>
      <c r="J100">
        <v>0</v>
      </c>
      <c r="K100">
        <v>5</v>
      </c>
      <c r="L100">
        <v>0</v>
      </c>
      <c r="M100">
        <v>3</v>
      </c>
      <c r="N100">
        <v>9</v>
      </c>
      <c r="O100">
        <v>9</v>
      </c>
      <c r="P100">
        <v>18</v>
      </c>
      <c r="Q100">
        <v>1</v>
      </c>
      <c r="R100">
        <v>0</v>
      </c>
      <c r="S100">
        <v>0</v>
      </c>
      <c r="T100">
        <v>3</v>
      </c>
      <c r="U100">
        <v>4</v>
      </c>
      <c r="V100">
        <v>3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716</v>
      </c>
      <c r="AD100" t="s">
        <v>716</v>
      </c>
      <c r="AE100">
        <v>2</v>
      </c>
      <c r="AF100" t="s">
        <v>3031</v>
      </c>
      <c r="AG100" t="s">
        <v>2957</v>
      </c>
      <c r="AH100" t="s">
        <v>3014</v>
      </c>
      <c r="AI100">
        <v>9</v>
      </c>
      <c r="AJ100" t="s">
        <v>3025</v>
      </c>
    </row>
    <row r="101" spans="1:36" x14ac:dyDescent="0.3">
      <c r="A101" t="s">
        <v>2591</v>
      </c>
      <c r="B101" s="9">
        <v>47</v>
      </c>
      <c r="C101" t="s">
        <v>29</v>
      </c>
      <c r="D101" s="29" t="s">
        <v>37</v>
      </c>
      <c r="E101">
        <v>35441</v>
      </c>
      <c r="F101" s="13" t="s">
        <v>2963</v>
      </c>
      <c r="G101" s="4">
        <v>41319</v>
      </c>
      <c r="H101">
        <v>94</v>
      </c>
      <c r="I101">
        <v>25</v>
      </c>
      <c r="J101">
        <v>1</v>
      </c>
      <c r="K101">
        <v>9</v>
      </c>
      <c r="L101">
        <v>2</v>
      </c>
      <c r="M101">
        <v>1</v>
      </c>
      <c r="N101">
        <v>1</v>
      </c>
      <c r="O101">
        <v>38</v>
      </c>
      <c r="P101">
        <v>39</v>
      </c>
      <c r="Q101">
        <v>2</v>
      </c>
      <c r="R101">
        <v>1</v>
      </c>
      <c r="S101">
        <v>0</v>
      </c>
      <c r="T101">
        <v>3</v>
      </c>
      <c r="U101">
        <v>6</v>
      </c>
      <c r="V101">
        <v>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716</v>
      </c>
      <c r="AD101" t="s">
        <v>716</v>
      </c>
      <c r="AE101">
        <v>2</v>
      </c>
      <c r="AF101" t="s">
        <v>3028</v>
      </c>
      <c r="AG101" t="s">
        <v>2957</v>
      </c>
      <c r="AH101" t="s">
        <v>3016</v>
      </c>
      <c r="AI101">
        <v>2</v>
      </c>
      <c r="AJ101" t="s">
        <v>3022</v>
      </c>
    </row>
    <row r="102" spans="1:36" x14ac:dyDescent="0.3">
      <c r="A102" t="s">
        <v>2537</v>
      </c>
      <c r="B102" s="9">
        <v>36</v>
      </c>
      <c r="C102" t="s">
        <v>29</v>
      </c>
      <c r="D102" s="29" t="s">
        <v>33</v>
      </c>
      <c r="E102">
        <v>16531</v>
      </c>
      <c r="F102" s="13" t="s">
        <v>715</v>
      </c>
      <c r="G102" s="4">
        <v>41808</v>
      </c>
      <c r="H102">
        <v>43</v>
      </c>
      <c r="I102">
        <v>2</v>
      </c>
      <c r="J102">
        <v>13</v>
      </c>
      <c r="K102">
        <v>6</v>
      </c>
      <c r="L102">
        <v>7</v>
      </c>
      <c r="M102">
        <v>5</v>
      </c>
      <c r="N102">
        <v>11</v>
      </c>
      <c r="O102">
        <v>33</v>
      </c>
      <c r="P102">
        <v>44</v>
      </c>
      <c r="Q102">
        <v>3</v>
      </c>
      <c r="R102">
        <v>3</v>
      </c>
      <c r="S102">
        <v>0</v>
      </c>
      <c r="T102">
        <v>3</v>
      </c>
      <c r="U102">
        <v>9</v>
      </c>
      <c r="V102">
        <v>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716</v>
      </c>
      <c r="AD102" t="s">
        <v>716</v>
      </c>
      <c r="AE102">
        <v>1</v>
      </c>
      <c r="AF102" t="s">
        <v>3031</v>
      </c>
      <c r="AG102" t="s">
        <v>2956</v>
      </c>
      <c r="AH102" t="s">
        <v>3011</v>
      </c>
      <c r="AI102">
        <v>6</v>
      </c>
      <c r="AJ102" t="s">
        <v>3013</v>
      </c>
    </row>
    <row r="103" spans="1:36" x14ac:dyDescent="0.3">
      <c r="A103" t="s">
        <v>1720</v>
      </c>
      <c r="B103" s="9">
        <v>41</v>
      </c>
      <c r="C103" t="s">
        <v>36</v>
      </c>
      <c r="D103" s="29" t="s">
        <v>30</v>
      </c>
      <c r="E103">
        <v>48432</v>
      </c>
      <c r="F103" s="13" t="s">
        <v>715</v>
      </c>
      <c r="G103" s="4">
        <v>41200</v>
      </c>
      <c r="H103">
        <v>3</v>
      </c>
      <c r="I103">
        <v>322</v>
      </c>
      <c r="J103">
        <v>3</v>
      </c>
      <c r="K103">
        <v>50</v>
      </c>
      <c r="L103">
        <v>4</v>
      </c>
      <c r="M103">
        <v>3</v>
      </c>
      <c r="N103">
        <v>42</v>
      </c>
      <c r="O103">
        <v>382</v>
      </c>
      <c r="P103">
        <v>424</v>
      </c>
      <c r="Q103">
        <v>5</v>
      </c>
      <c r="R103">
        <v>7</v>
      </c>
      <c r="S103">
        <v>1</v>
      </c>
      <c r="T103">
        <v>6</v>
      </c>
      <c r="U103">
        <v>19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t="s">
        <v>716</v>
      </c>
      <c r="AD103" t="s">
        <v>715</v>
      </c>
      <c r="AE103">
        <v>3</v>
      </c>
      <c r="AF103" t="s">
        <v>3028</v>
      </c>
      <c r="AG103" t="s">
        <v>2958</v>
      </c>
      <c r="AH103" t="s">
        <v>3018</v>
      </c>
      <c r="AI103">
        <v>10</v>
      </c>
      <c r="AJ103" t="s">
        <v>3020</v>
      </c>
    </row>
    <row r="104" spans="1:36" x14ac:dyDescent="0.3">
      <c r="A104" t="s">
        <v>1766</v>
      </c>
      <c r="B104" s="9">
        <v>30</v>
      </c>
      <c r="C104" t="s">
        <v>29</v>
      </c>
      <c r="D104" s="29" t="s">
        <v>37</v>
      </c>
      <c r="E104">
        <v>72570</v>
      </c>
      <c r="F104" s="13" t="s">
        <v>716</v>
      </c>
      <c r="G104" s="4">
        <v>41754</v>
      </c>
      <c r="H104">
        <v>67</v>
      </c>
      <c r="I104">
        <v>274</v>
      </c>
      <c r="J104">
        <v>83</v>
      </c>
      <c r="K104">
        <v>216</v>
      </c>
      <c r="L104">
        <v>151</v>
      </c>
      <c r="M104">
        <v>141</v>
      </c>
      <c r="N104">
        <v>224</v>
      </c>
      <c r="O104">
        <v>865</v>
      </c>
      <c r="P104">
        <v>1089</v>
      </c>
      <c r="Q104">
        <v>1</v>
      </c>
      <c r="R104">
        <v>4</v>
      </c>
      <c r="S104">
        <v>6</v>
      </c>
      <c r="T104">
        <v>12</v>
      </c>
      <c r="U104">
        <v>23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716</v>
      </c>
      <c r="AD104" t="s">
        <v>716</v>
      </c>
      <c r="AE104">
        <v>1</v>
      </c>
      <c r="AF104" t="s">
        <v>3032</v>
      </c>
      <c r="AG104" t="s">
        <v>2956</v>
      </c>
      <c r="AH104" t="s">
        <v>3011</v>
      </c>
      <c r="AI104">
        <v>4</v>
      </c>
      <c r="AJ104" t="s">
        <v>3021</v>
      </c>
    </row>
    <row r="105" spans="1:36" x14ac:dyDescent="0.3">
      <c r="A105" t="s">
        <v>977</v>
      </c>
      <c r="B105" s="9">
        <v>59</v>
      </c>
      <c r="C105" t="s">
        <v>39</v>
      </c>
      <c r="D105" s="29" t="s">
        <v>41</v>
      </c>
      <c r="E105">
        <v>46390</v>
      </c>
      <c r="F105" s="13" t="s">
        <v>715</v>
      </c>
      <c r="G105" s="4">
        <v>41764</v>
      </c>
      <c r="H105">
        <v>56</v>
      </c>
      <c r="I105">
        <v>95</v>
      </c>
      <c r="J105">
        <v>14</v>
      </c>
      <c r="K105">
        <v>64</v>
      </c>
      <c r="L105">
        <v>2</v>
      </c>
      <c r="M105">
        <v>9</v>
      </c>
      <c r="N105">
        <v>38</v>
      </c>
      <c r="O105">
        <v>184</v>
      </c>
      <c r="P105">
        <v>222</v>
      </c>
      <c r="Q105">
        <v>1</v>
      </c>
      <c r="R105">
        <v>4</v>
      </c>
      <c r="S105">
        <v>2</v>
      </c>
      <c r="T105">
        <v>3</v>
      </c>
      <c r="U105">
        <v>10</v>
      </c>
      <c r="V105">
        <v>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716</v>
      </c>
      <c r="AD105" t="s">
        <v>716</v>
      </c>
      <c r="AE105">
        <v>1</v>
      </c>
      <c r="AF105" t="s">
        <v>3030</v>
      </c>
      <c r="AG105" t="s">
        <v>2956</v>
      </c>
      <c r="AH105" t="s">
        <v>3011</v>
      </c>
      <c r="AI105">
        <v>5</v>
      </c>
      <c r="AJ105" t="s">
        <v>3012</v>
      </c>
    </row>
    <row r="106" spans="1:36" x14ac:dyDescent="0.3">
      <c r="A106" t="s">
        <v>1520</v>
      </c>
      <c r="B106" s="9">
        <v>46</v>
      </c>
      <c r="C106" t="s">
        <v>29</v>
      </c>
      <c r="D106" s="29" t="s">
        <v>30</v>
      </c>
      <c r="E106">
        <v>75922</v>
      </c>
      <c r="F106" s="13" t="s">
        <v>716</v>
      </c>
      <c r="G106" s="4">
        <v>41617</v>
      </c>
      <c r="H106">
        <v>60</v>
      </c>
      <c r="I106">
        <v>265</v>
      </c>
      <c r="J106">
        <v>138</v>
      </c>
      <c r="K106">
        <v>553</v>
      </c>
      <c r="L106">
        <v>224</v>
      </c>
      <c r="M106">
        <v>23</v>
      </c>
      <c r="N106">
        <v>92</v>
      </c>
      <c r="O106">
        <v>1203</v>
      </c>
      <c r="P106">
        <v>1295</v>
      </c>
      <c r="Q106">
        <v>1</v>
      </c>
      <c r="R106">
        <v>4</v>
      </c>
      <c r="S106">
        <v>4</v>
      </c>
      <c r="T106">
        <v>9</v>
      </c>
      <c r="U106">
        <v>18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716</v>
      </c>
      <c r="AD106" t="s">
        <v>716</v>
      </c>
      <c r="AE106">
        <v>2</v>
      </c>
      <c r="AF106" t="s">
        <v>3028</v>
      </c>
      <c r="AG106" t="s">
        <v>2957</v>
      </c>
      <c r="AH106" t="s">
        <v>3018</v>
      </c>
      <c r="AI106">
        <v>12</v>
      </c>
      <c r="AJ106" t="s">
        <v>3019</v>
      </c>
    </row>
    <row r="107" spans="1:36" x14ac:dyDescent="0.3">
      <c r="A107" t="s">
        <v>2468</v>
      </c>
      <c r="B107" s="9">
        <v>41</v>
      </c>
      <c r="C107" t="s">
        <v>29</v>
      </c>
      <c r="D107" s="29" t="s">
        <v>41</v>
      </c>
      <c r="E107">
        <v>89694</v>
      </c>
      <c r="F107" s="13" t="s">
        <v>2963</v>
      </c>
      <c r="G107" s="4">
        <v>41556</v>
      </c>
      <c r="H107">
        <v>22</v>
      </c>
      <c r="I107">
        <v>1126</v>
      </c>
      <c r="J107">
        <v>28</v>
      </c>
      <c r="K107">
        <v>211</v>
      </c>
      <c r="L107">
        <v>37</v>
      </c>
      <c r="M107">
        <v>28</v>
      </c>
      <c r="N107">
        <v>42</v>
      </c>
      <c r="O107">
        <v>1430</v>
      </c>
      <c r="P107">
        <v>1472</v>
      </c>
      <c r="Q107">
        <v>3</v>
      </c>
      <c r="R107">
        <v>4</v>
      </c>
      <c r="S107">
        <v>3</v>
      </c>
      <c r="T107">
        <v>4</v>
      </c>
      <c r="U107">
        <v>14</v>
      </c>
      <c r="V107">
        <v>5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1</v>
      </c>
      <c r="AC107" t="s">
        <v>2964</v>
      </c>
      <c r="AD107" t="s">
        <v>716</v>
      </c>
      <c r="AE107">
        <v>2</v>
      </c>
      <c r="AF107" t="s">
        <v>3028</v>
      </c>
      <c r="AG107" t="s">
        <v>2957</v>
      </c>
      <c r="AH107" t="s">
        <v>3018</v>
      </c>
      <c r="AI107">
        <v>10</v>
      </c>
      <c r="AJ107" t="s">
        <v>3020</v>
      </c>
    </row>
    <row r="108" spans="1:36" x14ac:dyDescent="0.3">
      <c r="A108" t="s">
        <v>1492</v>
      </c>
      <c r="B108" s="9">
        <v>40</v>
      </c>
      <c r="C108" t="s">
        <v>29</v>
      </c>
      <c r="D108" s="29" t="s">
        <v>41</v>
      </c>
      <c r="E108">
        <v>19346</v>
      </c>
      <c r="F108" s="13" t="s">
        <v>715</v>
      </c>
      <c r="G108" s="4">
        <v>41669</v>
      </c>
      <c r="H108">
        <v>26</v>
      </c>
      <c r="I108">
        <v>2</v>
      </c>
      <c r="J108">
        <v>0</v>
      </c>
      <c r="K108">
        <v>9</v>
      </c>
      <c r="L108">
        <v>3</v>
      </c>
      <c r="M108">
        <v>6</v>
      </c>
      <c r="N108">
        <v>2</v>
      </c>
      <c r="O108">
        <v>20</v>
      </c>
      <c r="P108">
        <v>22</v>
      </c>
      <c r="Q108">
        <v>1</v>
      </c>
      <c r="R108">
        <v>1</v>
      </c>
      <c r="S108">
        <v>0</v>
      </c>
      <c r="T108">
        <v>3</v>
      </c>
      <c r="U108">
        <v>5</v>
      </c>
      <c r="V108">
        <v>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716</v>
      </c>
      <c r="AD108" t="s">
        <v>716</v>
      </c>
      <c r="AE108">
        <v>1</v>
      </c>
      <c r="AF108" t="s">
        <v>3031</v>
      </c>
      <c r="AG108" t="s">
        <v>2956</v>
      </c>
      <c r="AH108" t="s">
        <v>3016</v>
      </c>
      <c r="AI108">
        <v>1</v>
      </c>
      <c r="AJ108" t="s">
        <v>3023</v>
      </c>
    </row>
    <row r="109" spans="1:36" x14ac:dyDescent="0.3">
      <c r="A109" t="s">
        <v>1265</v>
      </c>
      <c r="B109" s="9">
        <v>61</v>
      </c>
      <c r="C109" t="s">
        <v>29</v>
      </c>
      <c r="D109" s="29" t="s">
        <v>33</v>
      </c>
      <c r="E109">
        <v>58398</v>
      </c>
      <c r="F109" s="13" t="s">
        <v>716</v>
      </c>
      <c r="G109" s="4">
        <v>41408</v>
      </c>
      <c r="H109">
        <v>44</v>
      </c>
      <c r="I109">
        <v>299</v>
      </c>
      <c r="J109">
        <v>5</v>
      </c>
      <c r="K109">
        <v>201</v>
      </c>
      <c r="L109">
        <v>21</v>
      </c>
      <c r="M109">
        <v>21</v>
      </c>
      <c r="N109">
        <v>49</v>
      </c>
      <c r="O109">
        <v>547</v>
      </c>
      <c r="P109">
        <v>596</v>
      </c>
      <c r="Q109">
        <v>3</v>
      </c>
      <c r="R109">
        <v>5</v>
      </c>
      <c r="S109">
        <v>4</v>
      </c>
      <c r="T109">
        <v>8</v>
      </c>
      <c r="U109">
        <v>20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716</v>
      </c>
      <c r="AD109" t="s">
        <v>716</v>
      </c>
      <c r="AE109">
        <v>2</v>
      </c>
      <c r="AF109" t="s">
        <v>3029</v>
      </c>
      <c r="AG109" t="s">
        <v>2957</v>
      </c>
      <c r="AH109" t="s">
        <v>3011</v>
      </c>
      <c r="AI109">
        <v>5</v>
      </c>
      <c r="AJ109" t="s">
        <v>3012</v>
      </c>
    </row>
    <row r="110" spans="1:36" x14ac:dyDescent="0.3">
      <c r="A110" t="s">
        <v>1269</v>
      </c>
      <c r="B110" s="9">
        <v>57</v>
      </c>
      <c r="C110" t="s">
        <v>36</v>
      </c>
      <c r="D110" s="29" t="s">
        <v>37</v>
      </c>
      <c r="E110">
        <v>82017</v>
      </c>
      <c r="F110" s="13" t="s">
        <v>716</v>
      </c>
      <c r="G110" s="4">
        <v>41220</v>
      </c>
      <c r="H110">
        <v>58</v>
      </c>
      <c r="I110">
        <v>184</v>
      </c>
      <c r="J110">
        <v>23</v>
      </c>
      <c r="K110">
        <v>446</v>
      </c>
      <c r="L110">
        <v>30</v>
      </c>
      <c r="M110">
        <v>23</v>
      </c>
      <c r="N110">
        <v>23</v>
      </c>
      <c r="O110">
        <v>706</v>
      </c>
      <c r="P110">
        <v>729</v>
      </c>
      <c r="Q110">
        <v>1</v>
      </c>
      <c r="R110">
        <v>5</v>
      </c>
      <c r="S110">
        <v>4</v>
      </c>
      <c r="T110">
        <v>7</v>
      </c>
      <c r="U110">
        <v>17</v>
      </c>
      <c r="V110">
        <v>2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1</v>
      </c>
      <c r="AC110" t="s">
        <v>2964</v>
      </c>
      <c r="AD110" t="s">
        <v>715</v>
      </c>
      <c r="AE110">
        <v>3</v>
      </c>
      <c r="AF110" t="s">
        <v>3030</v>
      </c>
      <c r="AG110" t="s">
        <v>2958</v>
      </c>
      <c r="AH110" t="s">
        <v>3018</v>
      </c>
      <c r="AI110">
        <v>11</v>
      </c>
      <c r="AJ110" t="s">
        <v>3024</v>
      </c>
    </row>
    <row r="111" spans="1:36" x14ac:dyDescent="0.3">
      <c r="A111" t="s">
        <v>2351</v>
      </c>
      <c r="B111" s="9">
        <v>58</v>
      </c>
      <c r="C111" t="s">
        <v>29</v>
      </c>
      <c r="D111" s="29" t="s">
        <v>30</v>
      </c>
      <c r="E111">
        <v>46998</v>
      </c>
      <c r="F111" s="13" t="s">
        <v>715</v>
      </c>
      <c r="G111" s="4">
        <v>41204</v>
      </c>
      <c r="H111">
        <v>55</v>
      </c>
      <c r="I111">
        <v>172</v>
      </c>
      <c r="J111">
        <v>41</v>
      </c>
      <c r="K111">
        <v>86</v>
      </c>
      <c r="L111">
        <v>45</v>
      </c>
      <c r="M111">
        <v>6</v>
      </c>
      <c r="N111">
        <v>27</v>
      </c>
      <c r="O111">
        <v>350</v>
      </c>
      <c r="P111">
        <v>377</v>
      </c>
      <c r="Q111">
        <v>5</v>
      </c>
      <c r="R111">
        <v>5</v>
      </c>
      <c r="S111">
        <v>3</v>
      </c>
      <c r="T111">
        <v>5</v>
      </c>
      <c r="U111">
        <v>18</v>
      </c>
      <c r="V111">
        <v>7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 t="s">
        <v>715</v>
      </c>
      <c r="AD111" t="s">
        <v>716</v>
      </c>
      <c r="AE111">
        <v>3</v>
      </c>
      <c r="AF111" t="s">
        <v>3030</v>
      </c>
      <c r="AG111" t="s">
        <v>2958</v>
      </c>
      <c r="AH111" t="s">
        <v>3018</v>
      </c>
      <c r="AI111">
        <v>10</v>
      </c>
      <c r="AJ111" t="s">
        <v>3020</v>
      </c>
    </row>
    <row r="112" spans="1:36" x14ac:dyDescent="0.3">
      <c r="A112" t="s">
        <v>2604</v>
      </c>
      <c r="B112" s="9">
        <v>49</v>
      </c>
      <c r="C112" t="s">
        <v>29</v>
      </c>
      <c r="D112" s="29" t="s">
        <v>33</v>
      </c>
      <c r="E112">
        <v>52117</v>
      </c>
      <c r="F112" s="13" t="s">
        <v>715</v>
      </c>
      <c r="G112" s="4">
        <v>41137</v>
      </c>
      <c r="H112">
        <v>55</v>
      </c>
      <c r="I112">
        <v>112</v>
      </c>
      <c r="J112">
        <v>10</v>
      </c>
      <c r="K112">
        <v>107</v>
      </c>
      <c r="L112">
        <v>30</v>
      </c>
      <c r="M112">
        <v>0</v>
      </c>
      <c r="N112">
        <v>20</v>
      </c>
      <c r="O112">
        <v>259</v>
      </c>
      <c r="P112">
        <v>279</v>
      </c>
      <c r="Q112">
        <v>2</v>
      </c>
      <c r="R112">
        <v>5</v>
      </c>
      <c r="S112">
        <v>2</v>
      </c>
      <c r="T112">
        <v>4</v>
      </c>
      <c r="U112">
        <v>13</v>
      </c>
      <c r="V112">
        <v>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716</v>
      </c>
      <c r="AD112" t="s">
        <v>716</v>
      </c>
      <c r="AE112">
        <v>3</v>
      </c>
      <c r="AF112" t="s">
        <v>3028</v>
      </c>
      <c r="AG112" t="s">
        <v>2958</v>
      </c>
      <c r="AH112" t="s">
        <v>3014</v>
      </c>
      <c r="AI112">
        <v>8</v>
      </c>
      <c r="AJ112" t="s">
        <v>3026</v>
      </c>
    </row>
    <row r="113" spans="1:36" x14ac:dyDescent="0.3">
      <c r="A113" t="s">
        <v>1413</v>
      </c>
      <c r="B113" s="9">
        <v>49</v>
      </c>
      <c r="C113" t="s">
        <v>29</v>
      </c>
      <c r="D113" s="29" t="s">
        <v>33</v>
      </c>
      <c r="E113">
        <v>29672</v>
      </c>
      <c r="F113" s="13" t="s">
        <v>2963</v>
      </c>
      <c r="G113" s="4">
        <v>41345</v>
      </c>
      <c r="H113">
        <v>6</v>
      </c>
      <c r="I113">
        <v>9</v>
      </c>
      <c r="J113">
        <v>1</v>
      </c>
      <c r="K113">
        <v>3</v>
      </c>
      <c r="L113">
        <v>0</v>
      </c>
      <c r="M113">
        <v>4</v>
      </c>
      <c r="N113">
        <v>8</v>
      </c>
      <c r="O113">
        <v>17</v>
      </c>
      <c r="P113">
        <v>25</v>
      </c>
      <c r="Q113">
        <v>1</v>
      </c>
      <c r="R113">
        <v>0</v>
      </c>
      <c r="S113">
        <v>0</v>
      </c>
      <c r="T113">
        <v>3</v>
      </c>
      <c r="U113">
        <v>4</v>
      </c>
      <c r="V113">
        <v>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716</v>
      </c>
      <c r="AD113" t="s">
        <v>716</v>
      </c>
      <c r="AE113">
        <v>2</v>
      </c>
      <c r="AF113" t="s">
        <v>3028</v>
      </c>
      <c r="AG113" t="s">
        <v>2957</v>
      </c>
      <c r="AH113" t="s">
        <v>3016</v>
      </c>
      <c r="AI113">
        <v>3</v>
      </c>
      <c r="AJ113" t="s">
        <v>3017</v>
      </c>
    </row>
    <row r="114" spans="1:36" x14ac:dyDescent="0.3">
      <c r="A114" t="s">
        <v>2597</v>
      </c>
      <c r="B114" s="9">
        <v>49</v>
      </c>
      <c r="C114" t="s">
        <v>29</v>
      </c>
      <c r="D114" s="29" t="s">
        <v>37</v>
      </c>
      <c r="E114">
        <v>44393</v>
      </c>
      <c r="F114" s="13" t="s">
        <v>2963</v>
      </c>
      <c r="G114" s="4">
        <v>41508</v>
      </c>
      <c r="H114">
        <v>86</v>
      </c>
      <c r="I114">
        <v>24</v>
      </c>
      <c r="J114">
        <v>2</v>
      </c>
      <c r="K114">
        <v>20</v>
      </c>
      <c r="L114">
        <v>2</v>
      </c>
      <c r="M114">
        <v>2</v>
      </c>
      <c r="N114">
        <v>10</v>
      </c>
      <c r="O114">
        <v>50</v>
      </c>
      <c r="P114">
        <v>60</v>
      </c>
      <c r="Q114">
        <v>2</v>
      </c>
      <c r="R114">
        <v>1</v>
      </c>
      <c r="S114">
        <v>0</v>
      </c>
      <c r="T114">
        <v>4</v>
      </c>
      <c r="U114">
        <v>7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716</v>
      </c>
      <c r="AD114" t="s">
        <v>716</v>
      </c>
      <c r="AE114">
        <v>2</v>
      </c>
      <c r="AF114" t="s">
        <v>3028</v>
      </c>
      <c r="AG114" t="s">
        <v>2957</v>
      </c>
      <c r="AH114" t="s">
        <v>3014</v>
      </c>
      <c r="AI114">
        <v>8</v>
      </c>
      <c r="AJ114" t="s">
        <v>3026</v>
      </c>
    </row>
    <row r="115" spans="1:36" x14ac:dyDescent="0.3">
      <c r="A115" t="s">
        <v>1670</v>
      </c>
      <c r="B115" s="9">
        <v>33</v>
      </c>
      <c r="C115" t="s">
        <v>29</v>
      </c>
      <c r="D115" s="29" t="s">
        <v>33</v>
      </c>
      <c r="E115">
        <v>88325</v>
      </c>
      <c r="F115" s="13" t="s">
        <v>716</v>
      </c>
      <c r="G115" s="4">
        <v>41675</v>
      </c>
      <c r="H115">
        <v>42</v>
      </c>
      <c r="I115">
        <v>519</v>
      </c>
      <c r="J115">
        <v>71</v>
      </c>
      <c r="K115">
        <v>860</v>
      </c>
      <c r="L115">
        <v>93</v>
      </c>
      <c r="M115">
        <v>27</v>
      </c>
      <c r="N115">
        <v>53</v>
      </c>
      <c r="O115">
        <v>1570</v>
      </c>
      <c r="P115">
        <v>1623</v>
      </c>
      <c r="Q115">
        <v>1</v>
      </c>
      <c r="R115">
        <v>6</v>
      </c>
      <c r="S115">
        <v>2</v>
      </c>
      <c r="T115">
        <v>9</v>
      </c>
      <c r="U115">
        <v>18</v>
      </c>
      <c r="V115">
        <v>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716</v>
      </c>
      <c r="AD115" t="s">
        <v>716</v>
      </c>
      <c r="AE115">
        <v>1</v>
      </c>
      <c r="AF115" t="s">
        <v>3031</v>
      </c>
      <c r="AG115" t="s">
        <v>2956</v>
      </c>
      <c r="AH115" t="s">
        <v>3016</v>
      </c>
      <c r="AI115">
        <v>2</v>
      </c>
      <c r="AJ115" t="s">
        <v>3022</v>
      </c>
    </row>
    <row r="116" spans="1:36" x14ac:dyDescent="0.3">
      <c r="A116" t="s">
        <v>1836</v>
      </c>
      <c r="B116" s="9">
        <v>35</v>
      </c>
      <c r="C116" t="s">
        <v>39</v>
      </c>
      <c r="D116" s="29" t="s">
        <v>37</v>
      </c>
      <c r="E116">
        <v>40662</v>
      </c>
      <c r="F116" s="13" t="s">
        <v>715</v>
      </c>
      <c r="G116" s="4">
        <v>41348</v>
      </c>
      <c r="H116">
        <v>1</v>
      </c>
      <c r="I116">
        <v>40</v>
      </c>
      <c r="J116">
        <v>2</v>
      </c>
      <c r="K116">
        <v>23</v>
      </c>
      <c r="L116">
        <v>0</v>
      </c>
      <c r="M116">
        <v>4</v>
      </c>
      <c r="N116">
        <v>23</v>
      </c>
      <c r="O116">
        <v>69</v>
      </c>
      <c r="P116">
        <v>92</v>
      </c>
      <c r="Q116">
        <v>2</v>
      </c>
      <c r="R116">
        <v>2</v>
      </c>
      <c r="S116">
        <v>1</v>
      </c>
      <c r="T116">
        <v>3</v>
      </c>
      <c r="U116">
        <v>8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716</v>
      </c>
      <c r="AD116" t="s">
        <v>716</v>
      </c>
      <c r="AE116">
        <v>2</v>
      </c>
      <c r="AF116" t="s">
        <v>3031</v>
      </c>
      <c r="AG116" t="s">
        <v>2957</v>
      </c>
      <c r="AH116" t="s">
        <v>3016</v>
      </c>
      <c r="AI116">
        <v>3</v>
      </c>
      <c r="AJ116" t="s">
        <v>3017</v>
      </c>
    </row>
    <row r="117" spans="1:36" x14ac:dyDescent="0.3">
      <c r="A117" t="s">
        <v>873</v>
      </c>
      <c r="B117" s="9">
        <v>58</v>
      </c>
      <c r="C117" t="s">
        <v>36</v>
      </c>
      <c r="D117" s="29" t="s">
        <v>71</v>
      </c>
      <c r="E117">
        <v>78028</v>
      </c>
      <c r="F117" s="13" t="s">
        <v>715</v>
      </c>
      <c r="G117" s="4">
        <v>41162</v>
      </c>
      <c r="H117">
        <v>38</v>
      </c>
      <c r="I117">
        <v>158</v>
      </c>
      <c r="J117">
        <v>19</v>
      </c>
      <c r="K117">
        <v>288</v>
      </c>
      <c r="L117">
        <v>25</v>
      </c>
      <c r="M117">
        <v>0</v>
      </c>
      <c r="N117">
        <v>38</v>
      </c>
      <c r="O117">
        <v>490</v>
      </c>
      <c r="P117">
        <v>528</v>
      </c>
      <c r="Q117">
        <v>1</v>
      </c>
      <c r="R117">
        <v>6</v>
      </c>
      <c r="S117">
        <v>4</v>
      </c>
      <c r="T117">
        <v>9</v>
      </c>
      <c r="U117">
        <v>20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 t="s">
        <v>2963</v>
      </c>
      <c r="AD117" t="s">
        <v>715</v>
      </c>
      <c r="AE117">
        <v>3</v>
      </c>
      <c r="AF117" t="s">
        <v>3030</v>
      </c>
      <c r="AG117" t="s">
        <v>2958</v>
      </c>
      <c r="AH117" t="s">
        <v>3014</v>
      </c>
      <c r="AI117">
        <v>9</v>
      </c>
      <c r="AJ117" t="s">
        <v>3025</v>
      </c>
    </row>
    <row r="118" spans="1:36" x14ac:dyDescent="0.3">
      <c r="A118" t="s">
        <v>1872</v>
      </c>
      <c r="B118" s="9">
        <v>44</v>
      </c>
      <c r="C118" t="s">
        <v>39</v>
      </c>
      <c r="D118" s="29" t="s">
        <v>33</v>
      </c>
      <c r="E118">
        <v>52247</v>
      </c>
      <c r="F118" s="13" t="s">
        <v>715</v>
      </c>
      <c r="G118" s="4">
        <v>41365</v>
      </c>
      <c r="H118">
        <v>39</v>
      </c>
      <c r="I118">
        <v>187</v>
      </c>
      <c r="J118">
        <v>5</v>
      </c>
      <c r="K118">
        <v>65</v>
      </c>
      <c r="L118">
        <v>26</v>
      </c>
      <c r="M118">
        <v>20</v>
      </c>
      <c r="N118">
        <v>14</v>
      </c>
      <c r="O118">
        <v>303</v>
      </c>
      <c r="P118">
        <v>317</v>
      </c>
      <c r="Q118">
        <v>2</v>
      </c>
      <c r="R118">
        <v>4</v>
      </c>
      <c r="S118">
        <v>2</v>
      </c>
      <c r="T118">
        <v>6</v>
      </c>
      <c r="U118">
        <v>14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716</v>
      </c>
      <c r="AD118" t="s">
        <v>716</v>
      </c>
      <c r="AE118">
        <v>2</v>
      </c>
      <c r="AF118" t="s">
        <v>3028</v>
      </c>
      <c r="AG118" t="s">
        <v>2957</v>
      </c>
      <c r="AH118" t="s">
        <v>3011</v>
      </c>
      <c r="AI118">
        <v>4</v>
      </c>
      <c r="AJ118" t="s">
        <v>3021</v>
      </c>
    </row>
    <row r="119" spans="1:36" x14ac:dyDescent="0.3">
      <c r="A119" t="s">
        <v>1377</v>
      </c>
      <c r="B119" s="9">
        <v>56</v>
      </c>
      <c r="C119" t="s">
        <v>29</v>
      </c>
      <c r="D119" s="29" t="s">
        <v>37</v>
      </c>
      <c r="E119">
        <v>67267</v>
      </c>
      <c r="F119" s="13" t="s">
        <v>715</v>
      </c>
      <c r="G119" s="4">
        <v>41772</v>
      </c>
      <c r="H119">
        <v>1</v>
      </c>
      <c r="I119">
        <v>134</v>
      </c>
      <c r="J119">
        <v>11</v>
      </c>
      <c r="K119">
        <v>59</v>
      </c>
      <c r="L119">
        <v>15</v>
      </c>
      <c r="M119">
        <v>2</v>
      </c>
      <c r="N119">
        <v>30</v>
      </c>
      <c r="O119">
        <v>221</v>
      </c>
      <c r="P119">
        <v>251</v>
      </c>
      <c r="Q119">
        <v>1</v>
      </c>
      <c r="R119">
        <v>3</v>
      </c>
      <c r="S119">
        <v>2</v>
      </c>
      <c r="T119">
        <v>5</v>
      </c>
      <c r="U119">
        <v>11</v>
      </c>
      <c r="V119">
        <v>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716</v>
      </c>
      <c r="AD119" t="s">
        <v>716</v>
      </c>
      <c r="AE119">
        <v>1</v>
      </c>
      <c r="AF119" t="s">
        <v>3030</v>
      </c>
      <c r="AG119" t="s">
        <v>2956</v>
      </c>
      <c r="AH119" t="s">
        <v>3011</v>
      </c>
      <c r="AI119">
        <v>5</v>
      </c>
      <c r="AJ119" t="s">
        <v>3012</v>
      </c>
    </row>
    <row r="120" spans="1:36" x14ac:dyDescent="0.3">
      <c r="A120" t="s">
        <v>790</v>
      </c>
      <c r="B120" s="9">
        <v>41</v>
      </c>
      <c r="C120" t="s">
        <v>36</v>
      </c>
      <c r="D120" s="29" t="s">
        <v>33</v>
      </c>
      <c r="E120">
        <v>39435</v>
      </c>
      <c r="F120" s="13" t="s">
        <v>715</v>
      </c>
      <c r="G120" s="4">
        <v>41492</v>
      </c>
      <c r="H120">
        <v>16</v>
      </c>
      <c r="I120">
        <v>71</v>
      </c>
      <c r="J120">
        <v>0</v>
      </c>
      <c r="K120">
        <v>18</v>
      </c>
      <c r="L120">
        <v>0</v>
      </c>
      <c r="M120">
        <v>0</v>
      </c>
      <c r="N120">
        <v>13</v>
      </c>
      <c r="O120">
        <v>89</v>
      </c>
      <c r="P120">
        <v>102</v>
      </c>
      <c r="Q120">
        <v>1</v>
      </c>
      <c r="R120">
        <v>3</v>
      </c>
      <c r="S120">
        <v>1</v>
      </c>
      <c r="T120">
        <v>2</v>
      </c>
      <c r="U120">
        <v>7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716</v>
      </c>
      <c r="AD120" t="s">
        <v>716</v>
      </c>
      <c r="AE120">
        <v>2</v>
      </c>
      <c r="AF120" t="s">
        <v>3028</v>
      </c>
      <c r="AG120" t="s">
        <v>2957</v>
      </c>
      <c r="AH120" t="s">
        <v>3014</v>
      </c>
      <c r="AI120">
        <v>8</v>
      </c>
      <c r="AJ120" t="s">
        <v>3026</v>
      </c>
    </row>
    <row r="121" spans="1:36" x14ac:dyDescent="0.3">
      <c r="A121" t="s">
        <v>2227</v>
      </c>
      <c r="B121" s="9">
        <v>64</v>
      </c>
      <c r="C121" t="s">
        <v>36</v>
      </c>
      <c r="D121" s="29" t="s">
        <v>37</v>
      </c>
      <c r="E121">
        <v>55517</v>
      </c>
      <c r="F121" s="13" t="s">
        <v>2963</v>
      </c>
      <c r="G121" s="4">
        <v>41179</v>
      </c>
      <c r="H121">
        <v>53</v>
      </c>
      <c r="I121">
        <v>483</v>
      </c>
      <c r="J121">
        <v>0</v>
      </c>
      <c r="K121">
        <v>108</v>
      </c>
      <c r="L121">
        <v>0</v>
      </c>
      <c r="M121">
        <v>6</v>
      </c>
      <c r="N121">
        <v>36</v>
      </c>
      <c r="O121">
        <v>597</v>
      </c>
      <c r="P121">
        <v>633</v>
      </c>
      <c r="Q121">
        <v>5</v>
      </c>
      <c r="R121">
        <v>11</v>
      </c>
      <c r="S121">
        <v>1</v>
      </c>
      <c r="T121">
        <v>6</v>
      </c>
      <c r="U121">
        <v>23</v>
      </c>
      <c r="V121">
        <v>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716</v>
      </c>
      <c r="AD121" t="s">
        <v>715</v>
      </c>
      <c r="AE121">
        <v>3</v>
      </c>
      <c r="AF121" t="s">
        <v>3029</v>
      </c>
      <c r="AG121" t="s">
        <v>2958</v>
      </c>
      <c r="AH121" t="s">
        <v>3014</v>
      </c>
      <c r="AI121">
        <v>9</v>
      </c>
      <c r="AJ121" t="s">
        <v>3025</v>
      </c>
    </row>
    <row r="122" spans="1:36" x14ac:dyDescent="0.3">
      <c r="A122" t="s">
        <v>1266</v>
      </c>
      <c r="B122" s="9">
        <v>39</v>
      </c>
      <c r="C122" t="s">
        <v>36</v>
      </c>
      <c r="D122" s="29" t="s">
        <v>37</v>
      </c>
      <c r="E122">
        <v>76618</v>
      </c>
      <c r="F122" s="13" t="s">
        <v>716</v>
      </c>
      <c r="G122" s="4">
        <v>41250</v>
      </c>
      <c r="H122">
        <v>64</v>
      </c>
      <c r="I122">
        <v>749</v>
      </c>
      <c r="J122">
        <v>40</v>
      </c>
      <c r="K122">
        <v>294</v>
      </c>
      <c r="L122">
        <v>121</v>
      </c>
      <c r="M122">
        <v>160</v>
      </c>
      <c r="N122">
        <v>147</v>
      </c>
      <c r="O122">
        <v>1364</v>
      </c>
      <c r="P122">
        <v>1511</v>
      </c>
      <c r="Q122">
        <v>1</v>
      </c>
      <c r="R122">
        <v>3</v>
      </c>
      <c r="S122">
        <v>2</v>
      </c>
      <c r="T122">
        <v>5</v>
      </c>
      <c r="U122">
        <v>11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716</v>
      </c>
      <c r="AD122" t="s">
        <v>716</v>
      </c>
      <c r="AE122">
        <v>3</v>
      </c>
      <c r="AF122" t="s">
        <v>3031</v>
      </c>
      <c r="AG122" t="s">
        <v>2958</v>
      </c>
      <c r="AH122" t="s">
        <v>3018</v>
      </c>
      <c r="AI122">
        <v>12</v>
      </c>
      <c r="AJ122" t="s">
        <v>3019</v>
      </c>
    </row>
    <row r="123" spans="1:36" x14ac:dyDescent="0.3">
      <c r="A123" t="s">
        <v>1792</v>
      </c>
      <c r="B123" s="9">
        <v>42</v>
      </c>
      <c r="C123" t="s">
        <v>39</v>
      </c>
      <c r="D123" s="29" t="s">
        <v>37</v>
      </c>
      <c r="E123">
        <v>35641</v>
      </c>
      <c r="F123" s="13" t="s">
        <v>715</v>
      </c>
      <c r="G123" s="4">
        <v>41469</v>
      </c>
      <c r="H123">
        <v>11</v>
      </c>
      <c r="I123">
        <v>63</v>
      </c>
      <c r="J123">
        <v>3</v>
      </c>
      <c r="K123">
        <v>67</v>
      </c>
      <c r="L123">
        <v>8</v>
      </c>
      <c r="M123">
        <v>9</v>
      </c>
      <c r="N123">
        <v>28</v>
      </c>
      <c r="O123">
        <v>150</v>
      </c>
      <c r="P123">
        <v>178</v>
      </c>
      <c r="Q123">
        <v>2</v>
      </c>
      <c r="R123">
        <v>3</v>
      </c>
      <c r="S123">
        <v>1</v>
      </c>
      <c r="T123">
        <v>4</v>
      </c>
      <c r="U123">
        <v>10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t="s">
        <v>716</v>
      </c>
      <c r="AD123" t="s">
        <v>715</v>
      </c>
      <c r="AE123">
        <v>2</v>
      </c>
      <c r="AF123" t="s">
        <v>3028</v>
      </c>
      <c r="AG123" t="s">
        <v>2957</v>
      </c>
      <c r="AH123" t="s">
        <v>3014</v>
      </c>
      <c r="AI123">
        <v>7</v>
      </c>
      <c r="AJ123" t="s">
        <v>3015</v>
      </c>
    </row>
    <row r="124" spans="1:36" x14ac:dyDescent="0.3">
      <c r="A124" t="s">
        <v>1729</v>
      </c>
      <c r="B124" s="9">
        <v>66</v>
      </c>
      <c r="C124" t="s">
        <v>29</v>
      </c>
      <c r="D124" s="29" t="s">
        <v>37</v>
      </c>
      <c r="E124">
        <v>77142</v>
      </c>
      <c r="F124" s="13" t="s">
        <v>716</v>
      </c>
      <c r="G124" s="4">
        <v>41423</v>
      </c>
      <c r="H124">
        <v>54</v>
      </c>
      <c r="I124">
        <v>476</v>
      </c>
      <c r="J124">
        <v>75</v>
      </c>
      <c r="K124">
        <v>162</v>
      </c>
      <c r="L124">
        <v>29</v>
      </c>
      <c r="M124">
        <v>151</v>
      </c>
      <c r="N124">
        <v>97</v>
      </c>
      <c r="O124">
        <v>893</v>
      </c>
      <c r="P124">
        <v>990</v>
      </c>
      <c r="Q124">
        <v>1</v>
      </c>
      <c r="R124">
        <v>4</v>
      </c>
      <c r="S124">
        <v>4</v>
      </c>
      <c r="T124">
        <v>8</v>
      </c>
      <c r="U124">
        <v>17</v>
      </c>
      <c r="V124">
        <v>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716</v>
      </c>
      <c r="AD124" t="s">
        <v>716</v>
      </c>
      <c r="AE124">
        <v>2</v>
      </c>
      <c r="AF124" t="s">
        <v>3029</v>
      </c>
      <c r="AG124" t="s">
        <v>2957</v>
      </c>
      <c r="AH124" t="s">
        <v>3011</v>
      </c>
      <c r="AI124">
        <v>5</v>
      </c>
      <c r="AJ124" t="s">
        <v>3012</v>
      </c>
    </row>
    <row r="125" spans="1:36" x14ac:dyDescent="0.3">
      <c r="A125" t="s">
        <v>1721</v>
      </c>
      <c r="B125" s="9">
        <v>41</v>
      </c>
      <c r="C125" t="s">
        <v>29</v>
      </c>
      <c r="D125" s="29" t="s">
        <v>37</v>
      </c>
      <c r="E125">
        <v>92955</v>
      </c>
      <c r="F125" s="13" t="s">
        <v>716</v>
      </c>
      <c r="G125" s="4">
        <v>41505</v>
      </c>
      <c r="H125">
        <v>35</v>
      </c>
      <c r="I125">
        <v>693</v>
      </c>
      <c r="J125">
        <v>21</v>
      </c>
      <c r="K125">
        <v>925</v>
      </c>
      <c r="L125">
        <v>31</v>
      </c>
      <c r="M125">
        <v>24</v>
      </c>
      <c r="N125">
        <v>84</v>
      </c>
      <c r="O125">
        <v>1694</v>
      </c>
      <c r="P125">
        <v>1778</v>
      </c>
      <c r="Q125">
        <v>1</v>
      </c>
      <c r="R125">
        <v>6</v>
      </c>
      <c r="S125">
        <v>7</v>
      </c>
      <c r="T125">
        <v>9</v>
      </c>
      <c r="U125">
        <v>23</v>
      </c>
      <c r="V125">
        <v>2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 t="s">
        <v>2963</v>
      </c>
      <c r="AD125" t="s">
        <v>715</v>
      </c>
      <c r="AE125">
        <v>2</v>
      </c>
      <c r="AF125" t="s">
        <v>3028</v>
      </c>
      <c r="AG125" t="s">
        <v>2957</v>
      </c>
      <c r="AH125" t="s">
        <v>3014</v>
      </c>
      <c r="AI125">
        <v>8</v>
      </c>
      <c r="AJ125" t="s">
        <v>3026</v>
      </c>
    </row>
    <row r="126" spans="1:36" x14ac:dyDescent="0.3">
      <c r="A126" t="s">
        <v>2819</v>
      </c>
      <c r="B126" s="9">
        <v>45</v>
      </c>
      <c r="C126" t="s">
        <v>36</v>
      </c>
      <c r="D126" s="29" t="s">
        <v>37</v>
      </c>
      <c r="E126">
        <v>51039</v>
      </c>
      <c r="F126" s="13" t="s">
        <v>2963</v>
      </c>
      <c r="G126" s="4">
        <v>41253</v>
      </c>
      <c r="H126">
        <v>11</v>
      </c>
      <c r="I126">
        <v>100</v>
      </c>
      <c r="J126">
        <v>64</v>
      </c>
      <c r="K126">
        <v>79</v>
      </c>
      <c r="L126">
        <v>65</v>
      </c>
      <c r="M126">
        <v>0</v>
      </c>
      <c r="N126">
        <v>109</v>
      </c>
      <c r="O126">
        <v>308</v>
      </c>
      <c r="P126">
        <v>417</v>
      </c>
      <c r="Q126">
        <v>2</v>
      </c>
      <c r="R126">
        <v>6</v>
      </c>
      <c r="S126">
        <v>2</v>
      </c>
      <c r="T126">
        <v>4</v>
      </c>
      <c r="U126">
        <v>14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716</v>
      </c>
      <c r="AD126" t="s">
        <v>716</v>
      </c>
      <c r="AE126">
        <v>3</v>
      </c>
      <c r="AF126" t="s">
        <v>3028</v>
      </c>
      <c r="AG126" t="s">
        <v>2958</v>
      </c>
      <c r="AH126" t="s">
        <v>3018</v>
      </c>
      <c r="AI126">
        <v>12</v>
      </c>
      <c r="AJ126" t="s">
        <v>3019</v>
      </c>
    </row>
    <row r="127" spans="1:36" x14ac:dyDescent="0.3">
      <c r="A127" t="s">
        <v>835</v>
      </c>
      <c r="B127" s="9">
        <v>55</v>
      </c>
      <c r="C127" t="s">
        <v>29</v>
      </c>
      <c r="D127" s="29" t="s">
        <v>33</v>
      </c>
      <c r="E127">
        <v>38285</v>
      </c>
      <c r="F127" s="13" t="s">
        <v>2964</v>
      </c>
      <c r="G127" s="4">
        <v>41814</v>
      </c>
      <c r="H127">
        <v>96</v>
      </c>
      <c r="I127">
        <v>2</v>
      </c>
      <c r="J127">
        <v>0</v>
      </c>
      <c r="K127">
        <v>5</v>
      </c>
      <c r="L127">
        <v>2</v>
      </c>
      <c r="M127">
        <v>0</v>
      </c>
      <c r="N127">
        <v>1</v>
      </c>
      <c r="O127">
        <v>9</v>
      </c>
      <c r="P127">
        <v>10</v>
      </c>
      <c r="Q127">
        <v>1</v>
      </c>
      <c r="R127">
        <v>0</v>
      </c>
      <c r="S127">
        <v>0</v>
      </c>
      <c r="T127">
        <v>3</v>
      </c>
      <c r="U127">
        <v>4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716</v>
      </c>
      <c r="AD127" t="s">
        <v>716</v>
      </c>
      <c r="AE127">
        <v>1</v>
      </c>
      <c r="AF127" t="s">
        <v>3030</v>
      </c>
      <c r="AG127" t="s">
        <v>2956</v>
      </c>
      <c r="AH127" t="s">
        <v>3011</v>
      </c>
      <c r="AI127">
        <v>6</v>
      </c>
      <c r="AJ127" t="s">
        <v>3013</v>
      </c>
    </row>
    <row r="128" spans="1:36" x14ac:dyDescent="0.3">
      <c r="A128" t="s">
        <v>1688</v>
      </c>
      <c r="B128" s="9">
        <v>62</v>
      </c>
      <c r="C128" t="s">
        <v>29</v>
      </c>
      <c r="D128" s="29" t="s">
        <v>37</v>
      </c>
      <c r="E128">
        <v>28332</v>
      </c>
      <c r="F128" s="13" t="s">
        <v>716</v>
      </c>
      <c r="G128" s="4">
        <v>41759</v>
      </c>
      <c r="H128">
        <v>58</v>
      </c>
      <c r="I128">
        <v>14</v>
      </c>
      <c r="J128">
        <v>10</v>
      </c>
      <c r="K128">
        <v>13</v>
      </c>
      <c r="L128">
        <v>4</v>
      </c>
      <c r="M128">
        <v>15</v>
      </c>
      <c r="N128">
        <v>9</v>
      </c>
      <c r="O128">
        <v>56</v>
      </c>
      <c r="P128">
        <v>65</v>
      </c>
      <c r="Q128">
        <v>1</v>
      </c>
      <c r="R128">
        <v>2</v>
      </c>
      <c r="S128">
        <v>1</v>
      </c>
      <c r="T128">
        <v>4</v>
      </c>
      <c r="U128">
        <v>8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t="s">
        <v>716</v>
      </c>
      <c r="AD128" t="s">
        <v>716</v>
      </c>
      <c r="AE128">
        <v>1</v>
      </c>
      <c r="AF128" t="s">
        <v>3029</v>
      </c>
      <c r="AG128" t="s">
        <v>2956</v>
      </c>
      <c r="AH128" t="s">
        <v>3011</v>
      </c>
      <c r="AI128">
        <v>4</v>
      </c>
      <c r="AJ128" t="s">
        <v>3021</v>
      </c>
    </row>
    <row r="129" spans="1:36" x14ac:dyDescent="0.3">
      <c r="A129" t="s">
        <v>2748</v>
      </c>
      <c r="B129" s="9">
        <v>30</v>
      </c>
      <c r="C129" t="s">
        <v>29</v>
      </c>
      <c r="D129" s="29" t="s">
        <v>37</v>
      </c>
      <c r="E129">
        <v>31761</v>
      </c>
      <c r="F129" s="13" t="s">
        <v>715</v>
      </c>
      <c r="G129" s="4">
        <v>41734</v>
      </c>
      <c r="H129">
        <v>96</v>
      </c>
      <c r="I129">
        <v>19</v>
      </c>
      <c r="J129">
        <v>1</v>
      </c>
      <c r="K129">
        <v>20</v>
      </c>
      <c r="L129">
        <v>16</v>
      </c>
      <c r="M129">
        <v>14</v>
      </c>
      <c r="N129">
        <v>28</v>
      </c>
      <c r="O129">
        <v>70</v>
      </c>
      <c r="P129">
        <v>98</v>
      </c>
      <c r="Q129">
        <v>2</v>
      </c>
      <c r="R129">
        <v>3</v>
      </c>
      <c r="S129">
        <v>0</v>
      </c>
      <c r="T129">
        <v>4</v>
      </c>
      <c r="U129">
        <v>9</v>
      </c>
      <c r="V129">
        <v>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716</v>
      </c>
      <c r="AD129" t="s">
        <v>716</v>
      </c>
      <c r="AE129">
        <v>1</v>
      </c>
      <c r="AF129" t="s">
        <v>3032</v>
      </c>
      <c r="AG129" t="s">
        <v>2956</v>
      </c>
      <c r="AH129" t="s">
        <v>3011</v>
      </c>
      <c r="AI129">
        <v>4</v>
      </c>
      <c r="AJ129" t="s">
        <v>3021</v>
      </c>
    </row>
    <row r="130" spans="1:36" x14ac:dyDescent="0.3">
      <c r="A130" t="s">
        <v>1184</v>
      </c>
      <c r="B130" s="9">
        <v>54</v>
      </c>
      <c r="C130" t="s">
        <v>39</v>
      </c>
      <c r="D130" s="29" t="s">
        <v>33</v>
      </c>
      <c r="E130">
        <v>73113</v>
      </c>
      <c r="F130" s="13" t="s">
        <v>716</v>
      </c>
      <c r="G130" s="4">
        <v>41634</v>
      </c>
      <c r="H130">
        <v>86</v>
      </c>
      <c r="I130">
        <v>741</v>
      </c>
      <c r="J130">
        <v>19</v>
      </c>
      <c r="K130">
        <v>154</v>
      </c>
      <c r="L130">
        <v>50</v>
      </c>
      <c r="M130">
        <v>9</v>
      </c>
      <c r="N130">
        <v>28</v>
      </c>
      <c r="O130">
        <v>973</v>
      </c>
      <c r="P130">
        <v>1001</v>
      </c>
      <c r="Q130">
        <v>1</v>
      </c>
      <c r="R130">
        <v>3</v>
      </c>
      <c r="S130">
        <v>4</v>
      </c>
      <c r="T130">
        <v>7</v>
      </c>
      <c r="U130">
        <v>15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716</v>
      </c>
      <c r="AD130" t="s">
        <v>716</v>
      </c>
      <c r="AE130">
        <v>2</v>
      </c>
      <c r="AF130" t="s">
        <v>3030</v>
      </c>
      <c r="AG130" t="s">
        <v>2957</v>
      </c>
      <c r="AH130" t="s">
        <v>3018</v>
      </c>
      <c r="AI130">
        <v>12</v>
      </c>
      <c r="AJ130" t="s">
        <v>3019</v>
      </c>
    </row>
    <row r="131" spans="1:36" x14ac:dyDescent="0.3">
      <c r="A131" t="s">
        <v>2109</v>
      </c>
      <c r="B131" s="9">
        <v>37</v>
      </c>
      <c r="C131" t="s">
        <v>47</v>
      </c>
      <c r="D131" s="29" t="s">
        <v>41</v>
      </c>
      <c r="E131">
        <v>59601</v>
      </c>
      <c r="F131" s="13" t="s">
        <v>715</v>
      </c>
      <c r="G131" s="4">
        <v>41480</v>
      </c>
      <c r="H131">
        <v>14</v>
      </c>
      <c r="I131">
        <v>691</v>
      </c>
      <c r="J131">
        <v>7</v>
      </c>
      <c r="K131">
        <v>69</v>
      </c>
      <c r="L131">
        <v>0</v>
      </c>
      <c r="M131">
        <v>7</v>
      </c>
      <c r="N131">
        <v>23</v>
      </c>
      <c r="O131">
        <v>774</v>
      </c>
      <c r="P131">
        <v>797</v>
      </c>
      <c r="Q131">
        <v>4</v>
      </c>
      <c r="R131">
        <v>2</v>
      </c>
      <c r="S131">
        <v>2</v>
      </c>
      <c r="T131">
        <v>7</v>
      </c>
      <c r="U131">
        <v>15</v>
      </c>
      <c r="V131">
        <v>8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 t="s">
        <v>715</v>
      </c>
      <c r="AD131" t="s">
        <v>716</v>
      </c>
      <c r="AE131">
        <v>2</v>
      </c>
      <c r="AF131" t="s">
        <v>3031</v>
      </c>
      <c r="AG131" t="s">
        <v>2957</v>
      </c>
      <c r="AH131" t="s">
        <v>3014</v>
      </c>
      <c r="AI131">
        <v>7</v>
      </c>
      <c r="AJ131" t="s">
        <v>3015</v>
      </c>
    </row>
    <row r="132" spans="1:36" x14ac:dyDescent="0.3">
      <c r="A132" t="s">
        <v>2943</v>
      </c>
      <c r="B132" s="9">
        <v>59</v>
      </c>
      <c r="C132" t="s">
        <v>39</v>
      </c>
      <c r="D132" s="29" t="s">
        <v>30</v>
      </c>
      <c r="E132">
        <v>36927</v>
      </c>
      <c r="F132" s="13" t="s">
        <v>2963</v>
      </c>
      <c r="G132" s="4">
        <v>41792</v>
      </c>
      <c r="H132">
        <v>46</v>
      </c>
      <c r="I132">
        <v>51</v>
      </c>
      <c r="J132">
        <v>0</v>
      </c>
      <c r="K132">
        <v>16</v>
      </c>
      <c r="L132">
        <v>0</v>
      </c>
      <c r="M132">
        <v>0</v>
      </c>
      <c r="N132">
        <v>4</v>
      </c>
      <c r="O132">
        <v>67</v>
      </c>
      <c r="P132">
        <v>71</v>
      </c>
      <c r="Q132">
        <v>2</v>
      </c>
      <c r="R132">
        <v>3</v>
      </c>
      <c r="S132">
        <v>0</v>
      </c>
      <c r="T132">
        <v>3</v>
      </c>
      <c r="U132">
        <v>8</v>
      </c>
      <c r="V132">
        <v>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716</v>
      </c>
      <c r="AD132" t="s">
        <v>716</v>
      </c>
      <c r="AE132">
        <v>1</v>
      </c>
      <c r="AF132" t="s">
        <v>3030</v>
      </c>
      <c r="AG132" t="s">
        <v>2956</v>
      </c>
      <c r="AH132" t="s">
        <v>3011</v>
      </c>
      <c r="AI132">
        <v>6</v>
      </c>
      <c r="AJ132" t="s">
        <v>3013</v>
      </c>
    </row>
    <row r="133" spans="1:36" x14ac:dyDescent="0.3">
      <c r="A133" t="s">
        <v>1662</v>
      </c>
      <c r="B133" s="9">
        <v>22</v>
      </c>
      <c r="C133" t="s">
        <v>29</v>
      </c>
      <c r="D133" s="29" t="s">
        <v>33</v>
      </c>
      <c r="E133">
        <v>63207</v>
      </c>
      <c r="F133" s="13" t="s">
        <v>716</v>
      </c>
      <c r="G133" s="4">
        <v>41294</v>
      </c>
      <c r="H133">
        <v>68</v>
      </c>
      <c r="I133">
        <v>438</v>
      </c>
      <c r="J133">
        <v>169</v>
      </c>
      <c r="K133">
        <v>565</v>
      </c>
      <c r="L133">
        <v>91</v>
      </c>
      <c r="M133">
        <v>169</v>
      </c>
      <c r="N133">
        <v>70</v>
      </c>
      <c r="O133">
        <v>1432</v>
      </c>
      <c r="P133">
        <v>1502</v>
      </c>
      <c r="Q133">
        <v>1</v>
      </c>
      <c r="R133">
        <v>2</v>
      </c>
      <c r="S133">
        <v>3</v>
      </c>
      <c r="T133">
        <v>6</v>
      </c>
      <c r="U133">
        <v>12</v>
      </c>
      <c r="V133">
        <v>7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715</v>
      </c>
      <c r="AD133" t="s">
        <v>716</v>
      </c>
      <c r="AE133">
        <v>2</v>
      </c>
      <c r="AF133" t="s">
        <v>3032</v>
      </c>
      <c r="AG133" t="s">
        <v>2957</v>
      </c>
      <c r="AH133" t="s">
        <v>3016</v>
      </c>
      <c r="AI133">
        <v>1</v>
      </c>
      <c r="AJ133" t="s">
        <v>3023</v>
      </c>
    </row>
    <row r="134" spans="1:36" x14ac:dyDescent="0.3">
      <c r="A134" t="s">
        <v>1314</v>
      </c>
      <c r="B134" s="9">
        <v>45</v>
      </c>
      <c r="C134" t="s">
        <v>29</v>
      </c>
      <c r="D134" s="29" t="s">
        <v>37</v>
      </c>
      <c r="E134">
        <v>56796</v>
      </c>
      <c r="F134" s="13" t="s">
        <v>715</v>
      </c>
      <c r="G134" s="4">
        <v>41321</v>
      </c>
      <c r="H134">
        <v>24</v>
      </c>
      <c r="I134">
        <v>656</v>
      </c>
      <c r="J134">
        <v>38</v>
      </c>
      <c r="K134">
        <v>161</v>
      </c>
      <c r="L134">
        <v>62</v>
      </c>
      <c r="M134">
        <v>47</v>
      </c>
      <c r="N134">
        <v>37</v>
      </c>
      <c r="O134">
        <v>964</v>
      </c>
      <c r="P134">
        <v>1001</v>
      </c>
      <c r="Q134">
        <v>3</v>
      </c>
      <c r="R134">
        <v>8</v>
      </c>
      <c r="S134">
        <v>9</v>
      </c>
      <c r="T134">
        <v>7</v>
      </c>
      <c r="U134">
        <v>27</v>
      </c>
      <c r="V134">
        <v>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716</v>
      </c>
      <c r="AD134" t="s">
        <v>716</v>
      </c>
      <c r="AE134">
        <v>2</v>
      </c>
      <c r="AF134" t="s">
        <v>3028</v>
      </c>
      <c r="AG134" t="s">
        <v>2957</v>
      </c>
      <c r="AH134" t="s">
        <v>3016</v>
      </c>
      <c r="AI134">
        <v>2</v>
      </c>
      <c r="AJ134" t="s">
        <v>3022</v>
      </c>
    </row>
    <row r="135" spans="1:36" x14ac:dyDescent="0.3">
      <c r="A135" t="s">
        <v>2443</v>
      </c>
      <c r="B135" s="9">
        <v>37</v>
      </c>
      <c r="C135" t="s">
        <v>29</v>
      </c>
      <c r="D135" s="29" t="s">
        <v>37</v>
      </c>
      <c r="E135">
        <v>54809</v>
      </c>
      <c r="F135" s="13" t="s">
        <v>2963</v>
      </c>
      <c r="G135" s="4">
        <v>41528</v>
      </c>
      <c r="H135">
        <v>1</v>
      </c>
      <c r="I135">
        <v>63</v>
      </c>
      <c r="J135">
        <v>6</v>
      </c>
      <c r="K135">
        <v>57</v>
      </c>
      <c r="L135">
        <v>13</v>
      </c>
      <c r="M135">
        <v>13</v>
      </c>
      <c r="N135">
        <v>22</v>
      </c>
      <c r="O135">
        <v>152</v>
      </c>
      <c r="P135">
        <v>174</v>
      </c>
      <c r="Q135">
        <v>4</v>
      </c>
      <c r="R135">
        <v>2</v>
      </c>
      <c r="S135">
        <v>1</v>
      </c>
      <c r="T135">
        <v>5</v>
      </c>
      <c r="U135">
        <v>12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716</v>
      </c>
      <c r="AD135" t="s">
        <v>715</v>
      </c>
      <c r="AE135">
        <v>2</v>
      </c>
      <c r="AF135" t="s">
        <v>3031</v>
      </c>
      <c r="AG135" t="s">
        <v>2957</v>
      </c>
      <c r="AH135" t="s">
        <v>3014</v>
      </c>
      <c r="AI135">
        <v>9</v>
      </c>
      <c r="AJ135" t="s">
        <v>3025</v>
      </c>
    </row>
    <row r="136" spans="1:36" x14ac:dyDescent="0.3">
      <c r="A136" t="s">
        <v>2115</v>
      </c>
      <c r="B136" s="9">
        <v>51</v>
      </c>
      <c r="C136" t="s">
        <v>39</v>
      </c>
      <c r="D136" s="29" t="s">
        <v>41</v>
      </c>
      <c r="E136">
        <v>49476</v>
      </c>
      <c r="F136" s="13" t="s">
        <v>715</v>
      </c>
      <c r="G136" s="4">
        <v>41445</v>
      </c>
      <c r="H136">
        <v>29</v>
      </c>
      <c r="I136">
        <v>386</v>
      </c>
      <c r="J136">
        <v>23</v>
      </c>
      <c r="K136">
        <v>95</v>
      </c>
      <c r="L136">
        <v>54</v>
      </c>
      <c r="M136">
        <v>41</v>
      </c>
      <c r="N136">
        <v>196</v>
      </c>
      <c r="O136">
        <v>599</v>
      </c>
      <c r="P136">
        <v>795</v>
      </c>
      <c r="Q136">
        <v>4</v>
      </c>
      <c r="R136">
        <v>2</v>
      </c>
      <c r="S136">
        <v>11</v>
      </c>
      <c r="T136">
        <v>5</v>
      </c>
      <c r="U136">
        <v>22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716</v>
      </c>
      <c r="AD136" t="s">
        <v>716</v>
      </c>
      <c r="AE136">
        <v>2</v>
      </c>
      <c r="AF136" t="s">
        <v>3030</v>
      </c>
      <c r="AG136" t="s">
        <v>2957</v>
      </c>
      <c r="AH136" t="s">
        <v>3011</v>
      </c>
      <c r="AI136">
        <v>6</v>
      </c>
      <c r="AJ136" t="s">
        <v>3013</v>
      </c>
    </row>
    <row r="137" spans="1:36" x14ac:dyDescent="0.3">
      <c r="A137" t="s">
        <v>765</v>
      </c>
      <c r="B137" s="9">
        <v>28</v>
      </c>
      <c r="C137" t="s">
        <v>29</v>
      </c>
      <c r="D137" s="29" t="s">
        <v>30</v>
      </c>
      <c r="E137">
        <v>26576</v>
      </c>
      <c r="F137" s="13" t="s">
        <v>715</v>
      </c>
      <c r="G137" s="4">
        <v>41195</v>
      </c>
      <c r="H137">
        <v>40</v>
      </c>
      <c r="I137">
        <v>10</v>
      </c>
      <c r="J137">
        <v>0</v>
      </c>
      <c r="K137">
        <v>8</v>
      </c>
      <c r="L137">
        <v>0</v>
      </c>
      <c r="M137">
        <v>0</v>
      </c>
      <c r="N137">
        <v>9</v>
      </c>
      <c r="O137">
        <v>18</v>
      </c>
      <c r="P137">
        <v>27</v>
      </c>
      <c r="Q137">
        <v>1</v>
      </c>
      <c r="R137">
        <v>1</v>
      </c>
      <c r="S137">
        <v>0</v>
      </c>
      <c r="T137">
        <v>2</v>
      </c>
      <c r="U137">
        <v>4</v>
      </c>
      <c r="V137">
        <v>9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 t="s">
        <v>715</v>
      </c>
      <c r="AD137" t="s">
        <v>715</v>
      </c>
      <c r="AE137">
        <v>3</v>
      </c>
      <c r="AF137" t="s">
        <v>3032</v>
      </c>
      <c r="AG137" t="s">
        <v>2958</v>
      </c>
      <c r="AH137" t="s">
        <v>3018</v>
      </c>
      <c r="AI137">
        <v>10</v>
      </c>
      <c r="AJ137" t="s">
        <v>3020</v>
      </c>
    </row>
    <row r="138" spans="1:36" x14ac:dyDescent="0.3">
      <c r="A138" t="s">
        <v>1304</v>
      </c>
      <c r="B138" s="9">
        <v>55</v>
      </c>
      <c r="C138" t="s">
        <v>36</v>
      </c>
      <c r="D138" s="29" t="s">
        <v>71</v>
      </c>
      <c r="E138">
        <v>67786</v>
      </c>
      <c r="F138" s="13" t="s">
        <v>716</v>
      </c>
      <c r="G138" s="4">
        <v>41615</v>
      </c>
      <c r="H138">
        <v>1</v>
      </c>
      <c r="I138">
        <v>431</v>
      </c>
      <c r="J138">
        <v>82</v>
      </c>
      <c r="K138">
        <v>441</v>
      </c>
      <c r="L138">
        <v>80</v>
      </c>
      <c r="M138">
        <v>20</v>
      </c>
      <c r="N138">
        <v>102</v>
      </c>
      <c r="O138">
        <v>1054</v>
      </c>
      <c r="P138">
        <v>1156</v>
      </c>
      <c r="Q138">
        <v>1</v>
      </c>
      <c r="R138">
        <v>3</v>
      </c>
      <c r="S138">
        <v>6</v>
      </c>
      <c r="T138">
        <v>6</v>
      </c>
      <c r="U138">
        <v>16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716</v>
      </c>
      <c r="AD138" t="s">
        <v>715</v>
      </c>
      <c r="AE138">
        <v>2</v>
      </c>
      <c r="AF138" t="s">
        <v>3030</v>
      </c>
      <c r="AG138" t="s">
        <v>2957</v>
      </c>
      <c r="AH138" t="s">
        <v>3018</v>
      </c>
      <c r="AI138">
        <v>12</v>
      </c>
      <c r="AJ138" t="s">
        <v>3019</v>
      </c>
    </row>
    <row r="139" spans="1:36" x14ac:dyDescent="0.3">
      <c r="A139" t="s">
        <v>1855</v>
      </c>
      <c r="B139" s="9">
        <v>43</v>
      </c>
      <c r="C139" t="s">
        <v>36</v>
      </c>
      <c r="D139" s="29" t="s">
        <v>33</v>
      </c>
      <c r="E139">
        <v>32892</v>
      </c>
      <c r="F139" s="13" t="s">
        <v>715</v>
      </c>
      <c r="G139" s="4">
        <v>41784</v>
      </c>
      <c r="H139">
        <v>78</v>
      </c>
      <c r="I139">
        <v>26</v>
      </c>
      <c r="J139">
        <v>0</v>
      </c>
      <c r="K139">
        <v>15</v>
      </c>
      <c r="L139">
        <v>2</v>
      </c>
      <c r="M139">
        <v>1</v>
      </c>
      <c r="N139">
        <v>2</v>
      </c>
      <c r="O139">
        <v>44</v>
      </c>
      <c r="P139">
        <v>46</v>
      </c>
      <c r="Q139">
        <v>2</v>
      </c>
      <c r="R139">
        <v>3</v>
      </c>
      <c r="S139">
        <v>0</v>
      </c>
      <c r="T139">
        <v>3</v>
      </c>
      <c r="U139">
        <v>8</v>
      </c>
      <c r="V139">
        <v>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716</v>
      </c>
      <c r="AD139" t="s">
        <v>716</v>
      </c>
      <c r="AE139">
        <v>1</v>
      </c>
      <c r="AF139" t="s">
        <v>3028</v>
      </c>
      <c r="AG139" t="s">
        <v>2956</v>
      </c>
      <c r="AH139" t="s">
        <v>3011</v>
      </c>
      <c r="AI139">
        <v>5</v>
      </c>
      <c r="AJ139" t="s">
        <v>3012</v>
      </c>
    </row>
    <row r="140" spans="1:36" x14ac:dyDescent="0.3">
      <c r="A140" t="s">
        <v>2032</v>
      </c>
      <c r="B140" s="9">
        <v>46</v>
      </c>
      <c r="C140" t="s">
        <v>36</v>
      </c>
      <c r="D140" s="29" t="s">
        <v>37</v>
      </c>
      <c r="E140">
        <v>36778</v>
      </c>
      <c r="F140" s="13" t="s">
        <v>2963</v>
      </c>
      <c r="G140" s="4">
        <v>41126</v>
      </c>
      <c r="H140">
        <v>63</v>
      </c>
      <c r="I140">
        <v>29</v>
      </c>
      <c r="J140">
        <v>4</v>
      </c>
      <c r="K140">
        <v>34</v>
      </c>
      <c r="L140">
        <v>2</v>
      </c>
      <c r="M140">
        <v>4</v>
      </c>
      <c r="N140">
        <v>4</v>
      </c>
      <c r="O140">
        <v>73</v>
      </c>
      <c r="P140">
        <v>77</v>
      </c>
      <c r="Q140">
        <v>3</v>
      </c>
      <c r="R140">
        <v>3</v>
      </c>
      <c r="S140">
        <v>0</v>
      </c>
      <c r="T140">
        <v>3</v>
      </c>
      <c r="U140">
        <v>9</v>
      </c>
      <c r="V140">
        <v>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716</v>
      </c>
      <c r="AD140" t="s">
        <v>716</v>
      </c>
      <c r="AE140">
        <v>3</v>
      </c>
      <c r="AF140" t="s">
        <v>3028</v>
      </c>
      <c r="AG140" t="s">
        <v>2958</v>
      </c>
      <c r="AH140" t="s">
        <v>3014</v>
      </c>
      <c r="AI140">
        <v>8</v>
      </c>
      <c r="AJ140" t="s">
        <v>3026</v>
      </c>
    </row>
    <row r="141" spans="1:36" x14ac:dyDescent="0.3">
      <c r="A141" t="s">
        <v>1546</v>
      </c>
      <c r="B141" s="9">
        <v>19</v>
      </c>
      <c r="C141" t="s">
        <v>29</v>
      </c>
      <c r="D141" s="29" t="s">
        <v>30</v>
      </c>
      <c r="E141">
        <v>71163</v>
      </c>
      <c r="F141" s="13" t="s">
        <v>716</v>
      </c>
      <c r="G141" s="4">
        <v>41707</v>
      </c>
      <c r="H141">
        <v>30</v>
      </c>
      <c r="I141">
        <v>283</v>
      </c>
      <c r="J141">
        <v>17</v>
      </c>
      <c r="K141">
        <v>372</v>
      </c>
      <c r="L141">
        <v>138</v>
      </c>
      <c r="M141">
        <v>106</v>
      </c>
      <c r="N141">
        <v>44</v>
      </c>
      <c r="O141">
        <v>916</v>
      </c>
      <c r="P141">
        <v>960</v>
      </c>
      <c r="Q141">
        <v>1</v>
      </c>
      <c r="R141">
        <v>3</v>
      </c>
      <c r="S141">
        <v>8</v>
      </c>
      <c r="T141">
        <v>12</v>
      </c>
      <c r="U141">
        <v>24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716</v>
      </c>
      <c r="AD141" t="s">
        <v>716</v>
      </c>
      <c r="AE141">
        <v>1</v>
      </c>
      <c r="AF141" t="s">
        <v>3033</v>
      </c>
      <c r="AG141" t="s">
        <v>2956</v>
      </c>
      <c r="AH141" t="s">
        <v>3016</v>
      </c>
      <c r="AI141">
        <v>3</v>
      </c>
      <c r="AJ141" t="s">
        <v>3017</v>
      </c>
    </row>
    <row r="142" spans="1:36" x14ac:dyDescent="0.3">
      <c r="A142" t="s">
        <v>924</v>
      </c>
      <c r="B142" s="9">
        <v>38</v>
      </c>
      <c r="C142" t="s">
        <v>39</v>
      </c>
      <c r="D142" s="29" t="s">
        <v>37</v>
      </c>
      <c r="E142">
        <v>53204</v>
      </c>
      <c r="F142" s="13" t="s">
        <v>2963</v>
      </c>
      <c r="G142" s="4">
        <v>41718</v>
      </c>
      <c r="H142">
        <v>40</v>
      </c>
      <c r="I142">
        <v>29</v>
      </c>
      <c r="J142">
        <v>0</v>
      </c>
      <c r="K142">
        <v>8</v>
      </c>
      <c r="L142">
        <v>2</v>
      </c>
      <c r="M142">
        <v>0</v>
      </c>
      <c r="N142">
        <v>6</v>
      </c>
      <c r="O142">
        <v>39</v>
      </c>
      <c r="P142">
        <v>45</v>
      </c>
      <c r="Q142">
        <v>1</v>
      </c>
      <c r="R142">
        <v>1</v>
      </c>
      <c r="S142">
        <v>0</v>
      </c>
      <c r="T142">
        <v>3</v>
      </c>
      <c r="U142">
        <v>5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716</v>
      </c>
      <c r="AD142" t="s">
        <v>716</v>
      </c>
      <c r="AE142">
        <v>1</v>
      </c>
      <c r="AF142" t="s">
        <v>3031</v>
      </c>
      <c r="AG142" t="s">
        <v>2956</v>
      </c>
      <c r="AH142" t="s">
        <v>3016</v>
      </c>
      <c r="AI142">
        <v>3</v>
      </c>
      <c r="AJ142" t="s">
        <v>3017</v>
      </c>
    </row>
    <row r="143" spans="1:36" x14ac:dyDescent="0.3">
      <c r="A143" t="s">
        <v>1857</v>
      </c>
      <c r="B143" s="9">
        <v>35</v>
      </c>
      <c r="C143" t="s">
        <v>47</v>
      </c>
      <c r="D143" s="29" t="s">
        <v>37</v>
      </c>
      <c r="E143">
        <v>54210</v>
      </c>
      <c r="F143" s="13" t="s">
        <v>715</v>
      </c>
      <c r="G143" s="4">
        <v>41414</v>
      </c>
      <c r="H143">
        <v>18</v>
      </c>
      <c r="I143">
        <v>70</v>
      </c>
      <c r="J143">
        <v>54</v>
      </c>
      <c r="K143">
        <v>109</v>
      </c>
      <c r="L143">
        <v>80</v>
      </c>
      <c r="M143">
        <v>9</v>
      </c>
      <c r="N143">
        <v>45</v>
      </c>
      <c r="O143">
        <v>322</v>
      </c>
      <c r="P143">
        <v>367</v>
      </c>
      <c r="Q143">
        <v>2</v>
      </c>
      <c r="R143">
        <v>4</v>
      </c>
      <c r="S143">
        <v>1</v>
      </c>
      <c r="T143">
        <v>7</v>
      </c>
      <c r="U143">
        <v>14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716</v>
      </c>
      <c r="AD143" t="s">
        <v>716</v>
      </c>
      <c r="AE143">
        <v>2</v>
      </c>
      <c r="AF143" t="s">
        <v>3031</v>
      </c>
      <c r="AG143" t="s">
        <v>2957</v>
      </c>
      <c r="AH143" t="s">
        <v>3011</v>
      </c>
      <c r="AI143">
        <v>5</v>
      </c>
      <c r="AJ143" t="s">
        <v>3012</v>
      </c>
    </row>
    <row r="144" spans="1:36" x14ac:dyDescent="0.3">
      <c r="A144" t="s">
        <v>2439</v>
      </c>
      <c r="B144" s="9">
        <v>55</v>
      </c>
      <c r="C144" t="s">
        <v>29</v>
      </c>
      <c r="D144" s="29" t="s">
        <v>37</v>
      </c>
      <c r="E144">
        <v>54984</v>
      </c>
      <c r="F144" s="13" t="s">
        <v>715</v>
      </c>
      <c r="G144" s="4">
        <v>41783</v>
      </c>
      <c r="H144">
        <v>51</v>
      </c>
      <c r="I144">
        <v>173</v>
      </c>
      <c r="J144">
        <v>13</v>
      </c>
      <c r="K144">
        <v>131</v>
      </c>
      <c r="L144">
        <v>32</v>
      </c>
      <c r="M144">
        <v>3</v>
      </c>
      <c r="N144">
        <v>6</v>
      </c>
      <c r="O144">
        <v>352</v>
      </c>
      <c r="P144">
        <v>358</v>
      </c>
      <c r="Q144">
        <v>4</v>
      </c>
      <c r="R144">
        <v>6</v>
      </c>
      <c r="S144">
        <v>1</v>
      </c>
      <c r="T144">
        <v>6</v>
      </c>
      <c r="U144">
        <v>17</v>
      </c>
      <c r="V144">
        <v>7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 t="s">
        <v>715</v>
      </c>
      <c r="AD144" t="s">
        <v>716</v>
      </c>
      <c r="AE144">
        <v>1</v>
      </c>
      <c r="AF144" t="s">
        <v>3030</v>
      </c>
      <c r="AG144" t="s">
        <v>2956</v>
      </c>
      <c r="AH144" t="s">
        <v>3011</v>
      </c>
      <c r="AI144">
        <v>5</v>
      </c>
      <c r="AJ144" t="s">
        <v>3012</v>
      </c>
    </row>
    <row r="145" spans="1:36" x14ac:dyDescent="0.3">
      <c r="A145" t="s">
        <v>816</v>
      </c>
      <c r="B145" s="9">
        <v>34</v>
      </c>
      <c r="C145" t="s">
        <v>36</v>
      </c>
      <c r="D145" s="29" t="s">
        <v>30</v>
      </c>
      <c r="E145">
        <v>36802</v>
      </c>
      <c r="F145" s="13" t="s">
        <v>715</v>
      </c>
      <c r="G145" s="4">
        <v>41806</v>
      </c>
      <c r="H145">
        <v>23</v>
      </c>
      <c r="I145">
        <v>16</v>
      </c>
      <c r="J145">
        <v>1</v>
      </c>
      <c r="K145">
        <v>2</v>
      </c>
      <c r="L145">
        <v>0</v>
      </c>
      <c r="M145">
        <v>0</v>
      </c>
      <c r="N145">
        <v>1</v>
      </c>
      <c r="O145">
        <v>19</v>
      </c>
      <c r="P145">
        <v>20</v>
      </c>
      <c r="Q145">
        <v>1</v>
      </c>
      <c r="R145">
        <v>1</v>
      </c>
      <c r="S145">
        <v>0</v>
      </c>
      <c r="T145">
        <v>3</v>
      </c>
      <c r="U145">
        <v>5</v>
      </c>
      <c r="V145">
        <v>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716</v>
      </c>
      <c r="AD145" t="s">
        <v>716</v>
      </c>
      <c r="AE145">
        <v>1</v>
      </c>
      <c r="AF145" t="s">
        <v>3031</v>
      </c>
      <c r="AG145" t="s">
        <v>2956</v>
      </c>
      <c r="AH145" t="s">
        <v>3011</v>
      </c>
      <c r="AI145">
        <v>6</v>
      </c>
      <c r="AJ145" t="s">
        <v>3013</v>
      </c>
    </row>
    <row r="146" spans="1:36" x14ac:dyDescent="0.3">
      <c r="A146" t="s">
        <v>1154</v>
      </c>
      <c r="B146" s="9">
        <v>68</v>
      </c>
      <c r="C146" t="s">
        <v>39</v>
      </c>
      <c r="D146" s="29" t="s">
        <v>37</v>
      </c>
      <c r="E146">
        <v>66835</v>
      </c>
      <c r="F146" s="13" t="s">
        <v>716</v>
      </c>
      <c r="G146" s="4">
        <v>41545</v>
      </c>
      <c r="H146">
        <v>21</v>
      </c>
      <c r="I146">
        <v>620</v>
      </c>
      <c r="J146">
        <v>26</v>
      </c>
      <c r="K146">
        <v>195</v>
      </c>
      <c r="L146">
        <v>34</v>
      </c>
      <c r="M146">
        <v>17</v>
      </c>
      <c r="N146">
        <v>141</v>
      </c>
      <c r="O146">
        <v>892</v>
      </c>
      <c r="P146">
        <v>1033</v>
      </c>
      <c r="Q146">
        <v>1</v>
      </c>
      <c r="R146">
        <v>6</v>
      </c>
      <c r="S146">
        <v>4</v>
      </c>
      <c r="T146">
        <v>13</v>
      </c>
      <c r="U146">
        <v>24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716</v>
      </c>
      <c r="AD146" t="s">
        <v>716</v>
      </c>
      <c r="AE146">
        <v>2</v>
      </c>
      <c r="AF146" t="s">
        <v>3029</v>
      </c>
      <c r="AG146" t="s">
        <v>2957</v>
      </c>
      <c r="AH146" t="s">
        <v>3014</v>
      </c>
      <c r="AI146">
        <v>9</v>
      </c>
      <c r="AJ146" t="s">
        <v>3025</v>
      </c>
    </row>
    <row r="147" spans="1:36" x14ac:dyDescent="0.3">
      <c r="A147" t="s">
        <v>1497</v>
      </c>
      <c r="B147" s="9">
        <v>61</v>
      </c>
      <c r="C147" t="s">
        <v>29</v>
      </c>
      <c r="D147" s="29" t="s">
        <v>41</v>
      </c>
      <c r="E147">
        <v>62551</v>
      </c>
      <c r="F147" s="13" t="s">
        <v>716</v>
      </c>
      <c r="G147" s="4">
        <v>41596</v>
      </c>
      <c r="H147">
        <v>27</v>
      </c>
      <c r="I147">
        <v>125</v>
      </c>
      <c r="J147">
        <v>16</v>
      </c>
      <c r="K147">
        <v>98</v>
      </c>
      <c r="L147">
        <v>134</v>
      </c>
      <c r="M147">
        <v>21</v>
      </c>
      <c r="N147">
        <v>27</v>
      </c>
      <c r="O147">
        <v>394</v>
      </c>
      <c r="P147">
        <v>421</v>
      </c>
      <c r="Q147">
        <v>1</v>
      </c>
      <c r="R147">
        <v>6</v>
      </c>
      <c r="S147">
        <v>7</v>
      </c>
      <c r="T147">
        <v>4</v>
      </c>
      <c r="U147">
        <v>18</v>
      </c>
      <c r="V147">
        <v>3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 t="s">
        <v>715</v>
      </c>
      <c r="AD147" t="s">
        <v>716</v>
      </c>
      <c r="AE147">
        <v>2</v>
      </c>
      <c r="AF147" t="s">
        <v>3029</v>
      </c>
      <c r="AG147" t="s">
        <v>2957</v>
      </c>
      <c r="AH147" t="s">
        <v>3018</v>
      </c>
      <c r="AI147">
        <v>11</v>
      </c>
      <c r="AJ147" t="s">
        <v>3024</v>
      </c>
    </row>
    <row r="148" spans="1:36" x14ac:dyDescent="0.3">
      <c r="A148" t="s">
        <v>2775</v>
      </c>
      <c r="B148" s="9">
        <v>37</v>
      </c>
      <c r="C148" t="s">
        <v>29</v>
      </c>
      <c r="D148" s="29" t="s">
        <v>37</v>
      </c>
      <c r="E148">
        <v>41124</v>
      </c>
      <c r="F148" s="13" t="s">
        <v>715</v>
      </c>
      <c r="G148" s="4">
        <v>41213</v>
      </c>
      <c r="H148">
        <v>41</v>
      </c>
      <c r="I148">
        <v>281</v>
      </c>
      <c r="J148">
        <v>7</v>
      </c>
      <c r="K148">
        <v>84</v>
      </c>
      <c r="L148">
        <v>15</v>
      </c>
      <c r="M148">
        <v>0</v>
      </c>
      <c r="N148">
        <v>119</v>
      </c>
      <c r="O148">
        <v>387</v>
      </c>
      <c r="P148">
        <v>506</v>
      </c>
      <c r="Q148">
        <v>7</v>
      </c>
      <c r="R148">
        <v>7</v>
      </c>
      <c r="S148">
        <v>3</v>
      </c>
      <c r="T148">
        <v>4</v>
      </c>
      <c r="U148">
        <v>21</v>
      </c>
      <c r="V148">
        <v>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716</v>
      </c>
      <c r="AD148" t="s">
        <v>716</v>
      </c>
      <c r="AE148">
        <v>3</v>
      </c>
      <c r="AF148" t="s">
        <v>3031</v>
      </c>
      <c r="AG148" t="s">
        <v>2958</v>
      </c>
      <c r="AH148" t="s">
        <v>3018</v>
      </c>
      <c r="AI148">
        <v>10</v>
      </c>
      <c r="AJ148" t="s">
        <v>3020</v>
      </c>
    </row>
    <row r="149" spans="1:36" x14ac:dyDescent="0.3">
      <c r="A149" t="s">
        <v>2686</v>
      </c>
      <c r="B149" s="9">
        <v>35</v>
      </c>
      <c r="C149" t="s">
        <v>29</v>
      </c>
      <c r="D149" s="29" t="s">
        <v>37</v>
      </c>
      <c r="E149">
        <v>72063</v>
      </c>
      <c r="F149" s="13" t="s">
        <v>715</v>
      </c>
      <c r="G149" s="4">
        <v>41458</v>
      </c>
      <c r="H149">
        <v>3</v>
      </c>
      <c r="I149">
        <v>180</v>
      </c>
      <c r="J149">
        <v>32</v>
      </c>
      <c r="K149">
        <v>348</v>
      </c>
      <c r="L149">
        <v>76</v>
      </c>
      <c r="M149">
        <v>32</v>
      </c>
      <c r="N149">
        <v>90</v>
      </c>
      <c r="O149">
        <v>668</v>
      </c>
      <c r="P149">
        <v>758</v>
      </c>
      <c r="Q149">
        <v>2</v>
      </c>
      <c r="R149">
        <v>5</v>
      </c>
      <c r="S149">
        <v>2</v>
      </c>
      <c r="T149">
        <v>12</v>
      </c>
      <c r="U149">
        <v>21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716</v>
      </c>
      <c r="AD149" t="s">
        <v>716</v>
      </c>
      <c r="AE149">
        <v>2</v>
      </c>
      <c r="AF149" t="s">
        <v>3031</v>
      </c>
      <c r="AG149" t="s">
        <v>2957</v>
      </c>
      <c r="AH149" t="s">
        <v>3014</v>
      </c>
      <c r="AI149">
        <v>7</v>
      </c>
      <c r="AJ149" t="s">
        <v>3015</v>
      </c>
    </row>
    <row r="150" spans="1:36" x14ac:dyDescent="0.3">
      <c r="A150" t="s">
        <v>1345</v>
      </c>
      <c r="B150" s="9">
        <v>38</v>
      </c>
      <c r="C150" t="s">
        <v>29</v>
      </c>
      <c r="D150" s="29" t="s">
        <v>37</v>
      </c>
      <c r="E150">
        <v>65665</v>
      </c>
      <c r="F150" s="13" t="s">
        <v>715</v>
      </c>
      <c r="G150" s="4">
        <v>41610</v>
      </c>
      <c r="H150">
        <v>77</v>
      </c>
      <c r="I150">
        <v>225</v>
      </c>
      <c r="J150">
        <v>162</v>
      </c>
      <c r="K150">
        <v>387</v>
      </c>
      <c r="L150">
        <v>106</v>
      </c>
      <c r="M150">
        <v>36</v>
      </c>
      <c r="N150">
        <v>29</v>
      </c>
      <c r="O150">
        <v>916</v>
      </c>
      <c r="P150">
        <v>945</v>
      </c>
      <c r="Q150">
        <v>1</v>
      </c>
      <c r="R150">
        <v>5</v>
      </c>
      <c r="S150">
        <v>10</v>
      </c>
      <c r="T150">
        <v>8</v>
      </c>
      <c r="U150">
        <v>24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716</v>
      </c>
      <c r="AD150" t="s">
        <v>716</v>
      </c>
      <c r="AE150">
        <v>2</v>
      </c>
      <c r="AF150" t="s">
        <v>3031</v>
      </c>
      <c r="AG150" t="s">
        <v>2957</v>
      </c>
      <c r="AH150" t="s">
        <v>3018</v>
      </c>
      <c r="AI150">
        <v>12</v>
      </c>
      <c r="AJ150" t="s">
        <v>3019</v>
      </c>
    </row>
    <row r="151" spans="1:36" x14ac:dyDescent="0.3">
      <c r="A151" t="s">
        <v>1298</v>
      </c>
      <c r="B151" s="9">
        <v>58</v>
      </c>
      <c r="C151" t="s">
        <v>36</v>
      </c>
      <c r="D151" s="29" t="s">
        <v>33</v>
      </c>
      <c r="E151">
        <v>76542</v>
      </c>
      <c r="F151" s="13" t="s">
        <v>716</v>
      </c>
      <c r="G151" s="4">
        <v>41363</v>
      </c>
      <c r="H151">
        <v>91</v>
      </c>
      <c r="I151">
        <v>794</v>
      </c>
      <c r="J151">
        <v>73</v>
      </c>
      <c r="K151">
        <v>573</v>
      </c>
      <c r="L151">
        <v>0</v>
      </c>
      <c r="M151">
        <v>29</v>
      </c>
      <c r="N151">
        <v>14</v>
      </c>
      <c r="O151">
        <v>1469</v>
      </c>
      <c r="P151">
        <v>1483</v>
      </c>
      <c r="Q151">
        <v>1</v>
      </c>
      <c r="R151">
        <v>4</v>
      </c>
      <c r="S151">
        <v>8</v>
      </c>
      <c r="T151">
        <v>10</v>
      </c>
      <c r="U151">
        <v>23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716</v>
      </c>
      <c r="AD151" t="s">
        <v>716</v>
      </c>
      <c r="AE151">
        <v>2</v>
      </c>
      <c r="AF151" t="s">
        <v>3030</v>
      </c>
      <c r="AG151" t="s">
        <v>2957</v>
      </c>
      <c r="AH151" t="s">
        <v>3016</v>
      </c>
      <c r="AI151">
        <v>3</v>
      </c>
      <c r="AJ151" t="s">
        <v>3017</v>
      </c>
    </row>
    <row r="152" spans="1:36" x14ac:dyDescent="0.3">
      <c r="A152" t="s">
        <v>2673</v>
      </c>
      <c r="B152" s="9">
        <v>45</v>
      </c>
      <c r="C152" t="s">
        <v>29</v>
      </c>
      <c r="D152" s="29" t="s">
        <v>71</v>
      </c>
      <c r="E152">
        <v>43638</v>
      </c>
      <c r="F152" s="13" t="s">
        <v>715</v>
      </c>
      <c r="G152" s="4">
        <v>41127</v>
      </c>
      <c r="H152">
        <v>37</v>
      </c>
      <c r="I152">
        <v>63</v>
      </c>
      <c r="J152">
        <v>10</v>
      </c>
      <c r="K152">
        <v>83</v>
      </c>
      <c r="L152">
        <v>7</v>
      </c>
      <c r="M152">
        <v>19</v>
      </c>
      <c r="N152">
        <v>19</v>
      </c>
      <c r="O152">
        <v>182</v>
      </c>
      <c r="P152">
        <v>201</v>
      </c>
      <c r="Q152">
        <v>2</v>
      </c>
      <c r="R152">
        <v>4</v>
      </c>
      <c r="S152">
        <v>1</v>
      </c>
      <c r="T152">
        <v>4</v>
      </c>
      <c r="U152">
        <v>11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716</v>
      </c>
      <c r="AD152" t="s">
        <v>716</v>
      </c>
      <c r="AE152">
        <v>3</v>
      </c>
      <c r="AF152" t="s">
        <v>3028</v>
      </c>
      <c r="AG152" t="s">
        <v>2958</v>
      </c>
      <c r="AH152" t="s">
        <v>3014</v>
      </c>
      <c r="AI152">
        <v>8</v>
      </c>
      <c r="AJ152" t="s">
        <v>3026</v>
      </c>
    </row>
    <row r="153" spans="1:36" x14ac:dyDescent="0.3">
      <c r="A153" t="s">
        <v>1760</v>
      </c>
      <c r="B153" s="9">
        <v>24</v>
      </c>
      <c r="C153" t="s">
        <v>29</v>
      </c>
      <c r="D153" s="29" t="s">
        <v>37</v>
      </c>
      <c r="E153">
        <v>30093</v>
      </c>
      <c r="F153" s="13" t="s">
        <v>716</v>
      </c>
      <c r="G153" s="4">
        <v>41463</v>
      </c>
      <c r="H153">
        <v>19</v>
      </c>
      <c r="I153">
        <v>2</v>
      </c>
      <c r="J153">
        <v>6</v>
      </c>
      <c r="K153">
        <v>28</v>
      </c>
      <c r="L153">
        <v>13</v>
      </c>
      <c r="M153">
        <v>4</v>
      </c>
      <c r="N153">
        <v>16</v>
      </c>
      <c r="O153">
        <v>53</v>
      </c>
      <c r="P153">
        <v>69</v>
      </c>
      <c r="Q153">
        <v>1</v>
      </c>
      <c r="R153">
        <v>2</v>
      </c>
      <c r="S153">
        <v>0</v>
      </c>
      <c r="T153">
        <v>3</v>
      </c>
      <c r="U153">
        <v>6</v>
      </c>
      <c r="V153">
        <v>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716</v>
      </c>
      <c r="AD153" t="s">
        <v>716</v>
      </c>
      <c r="AE153">
        <v>2</v>
      </c>
      <c r="AF153" t="s">
        <v>3032</v>
      </c>
      <c r="AG153" t="s">
        <v>2957</v>
      </c>
      <c r="AH153" t="s">
        <v>3014</v>
      </c>
      <c r="AI153">
        <v>7</v>
      </c>
      <c r="AJ153" t="s">
        <v>3015</v>
      </c>
    </row>
    <row r="154" spans="1:36" x14ac:dyDescent="0.3">
      <c r="A154" t="s">
        <v>2489</v>
      </c>
      <c r="B154" s="9">
        <v>47</v>
      </c>
      <c r="C154" t="s">
        <v>29</v>
      </c>
      <c r="D154" s="29" t="s">
        <v>33</v>
      </c>
      <c r="E154">
        <v>27943</v>
      </c>
      <c r="F154" s="13" t="s">
        <v>2963</v>
      </c>
      <c r="G154" s="4">
        <v>41379</v>
      </c>
      <c r="H154">
        <v>89</v>
      </c>
      <c r="I154">
        <v>12</v>
      </c>
      <c r="J154">
        <v>1</v>
      </c>
      <c r="K154">
        <v>16</v>
      </c>
      <c r="L154">
        <v>4</v>
      </c>
      <c r="M154">
        <v>1</v>
      </c>
      <c r="N154">
        <v>3</v>
      </c>
      <c r="O154">
        <v>34</v>
      </c>
      <c r="P154">
        <v>37</v>
      </c>
      <c r="Q154">
        <v>3</v>
      </c>
      <c r="R154">
        <v>2</v>
      </c>
      <c r="S154">
        <v>0</v>
      </c>
      <c r="T154">
        <v>3</v>
      </c>
      <c r="U154">
        <v>8</v>
      </c>
      <c r="V154">
        <v>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716</v>
      </c>
      <c r="AD154" t="s">
        <v>716</v>
      </c>
      <c r="AE154">
        <v>2</v>
      </c>
      <c r="AF154" t="s">
        <v>3028</v>
      </c>
      <c r="AG154" t="s">
        <v>2957</v>
      </c>
      <c r="AH154" t="s">
        <v>3011</v>
      </c>
      <c r="AI154">
        <v>4</v>
      </c>
      <c r="AJ154" t="s">
        <v>3021</v>
      </c>
    </row>
    <row r="155" spans="1:36" x14ac:dyDescent="0.3">
      <c r="A155" t="s">
        <v>2693</v>
      </c>
      <c r="B155" s="9">
        <v>31</v>
      </c>
      <c r="C155" t="s">
        <v>29</v>
      </c>
      <c r="D155" s="29" t="s">
        <v>37</v>
      </c>
      <c r="E155">
        <v>39922</v>
      </c>
      <c r="F155" s="13" t="s">
        <v>715</v>
      </c>
      <c r="G155" s="4">
        <v>41319</v>
      </c>
      <c r="H155">
        <v>30</v>
      </c>
      <c r="I155">
        <v>29</v>
      </c>
      <c r="J155">
        <v>12</v>
      </c>
      <c r="K155">
        <v>59</v>
      </c>
      <c r="L155">
        <v>19</v>
      </c>
      <c r="M155">
        <v>1</v>
      </c>
      <c r="N155">
        <v>36</v>
      </c>
      <c r="O155">
        <v>120</v>
      </c>
      <c r="P155">
        <v>156</v>
      </c>
      <c r="Q155">
        <v>2</v>
      </c>
      <c r="R155">
        <v>3</v>
      </c>
      <c r="S155">
        <v>0</v>
      </c>
      <c r="T155">
        <v>4</v>
      </c>
      <c r="U155">
        <v>9</v>
      </c>
      <c r="V155">
        <v>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716</v>
      </c>
      <c r="AD155" t="s">
        <v>716</v>
      </c>
      <c r="AE155">
        <v>2</v>
      </c>
      <c r="AF155" t="s">
        <v>3031</v>
      </c>
      <c r="AG155" t="s">
        <v>2957</v>
      </c>
      <c r="AH155" t="s">
        <v>3016</v>
      </c>
      <c r="AI155">
        <v>2</v>
      </c>
      <c r="AJ155" t="s">
        <v>3022</v>
      </c>
    </row>
    <row r="156" spans="1:36" x14ac:dyDescent="0.3">
      <c r="A156" t="s">
        <v>1901</v>
      </c>
      <c r="B156" s="9">
        <v>52</v>
      </c>
      <c r="C156" t="s">
        <v>36</v>
      </c>
      <c r="D156" s="29" t="s">
        <v>37</v>
      </c>
      <c r="E156">
        <v>42769</v>
      </c>
      <c r="F156" s="13" t="s">
        <v>715</v>
      </c>
      <c r="G156" s="4">
        <v>41559</v>
      </c>
      <c r="H156">
        <v>15</v>
      </c>
      <c r="I156">
        <v>71</v>
      </c>
      <c r="J156">
        <v>0</v>
      </c>
      <c r="K156">
        <v>13</v>
      </c>
      <c r="L156">
        <v>3</v>
      </c>
      <c r="M156">
        <v>1</v>
      </c>
      <c r="N156">
        <v>0</v>
      </c>
      <c r="O156">
        <v>88</v>
      </c>
      <c r="P156">
        <v>88</v>
      </c>
      <c r="Q156">
        <v>2</v>
      </c>
      <c r="R156">
        <v>1</v>
      </c>
      <c r="S156">
        <v>1</v>
      </c>
      <c r="T156">
        <v>4</v>
      </c>
      <c r="U156">
        <v>8</v>
      </c>
      <c r="V156">
        <v>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716</v>
      </c>
      <c r="AD156" t="s">
        <v>716</v>
      </c>
      <c r="AE156">
        <v>2</v>
      </c>
      <c r="AF156" t="s">
        <v>3030</v>
      </c>
      <c r="AG156" t="s">
        <v>2957</v>
      </c>
      <c r="AH156" t="s">
        <v>3018</v>
      </c>
      <c r="AI156">
        <v>10</v>
      </c>
      <c r="AJ156" t="s">
        <v>3020</v>
      </c>
    </row>
    <row r="157" spans="1:36" x14ac:dyDescent="0.3">
      <c r="A157" t="s">
        <v>2102</v>
      </c>
      <c r="B157" s="9">
        <v>56</v>
      </c>
      <c r="C157" t="s">
        <v>36</v>
      </c>
      <c r="D157" s="29" t="s">
        <v>33</v>
      </c>
      <c r="E157">
        <v>37334</v>
      </c>
      <c r="F157" s="13" t="s">
        <v>2963</v>
      </c>
      <c r="G157" s="4">
        <v>41696</v>
      </c>
      <c r="H157">
        <v>44</v>
      </c>
      <c r="I157">
        <v>26</v>
      </c>
      <c r="J157">
        <v>1</v>
      </c>
      <c r="K157">
        <v>16</v>
      </c>
      <c r="L157">
        <v>2</v>
      </c>
      <c r="M157">
        <v>2</v>
      </c>
      <c r="N157">
        <v>15</v>
      </c>
      <c r="O157">
        <v>47</v>
      </c>
      <c r="P157">
        <v>62</v>
      </c>
      <c r="Q157">
        <v>4</v>
      </c>
      <c r="R157">
        <v>3</v>
      </c>
      <c r="S157">
        <v>0</v>
      </c>
      <c r="T157">
        <v>4</v>
      </c>
      <c r="U157">
        <v>11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716</v>
      </c>
      <c r="AD157" t="s">
        <v>716</v>
      </c>
      <c r="AE157">
        <v>1</v>
      </c>
      <c r="AF157" t="s">
        <v>3030</v>
      </c>
      <c r="AG157" t="s">
        <v>2956</v>
      </c>
      <c r="AH157" t="s">
        <v>3016</v>
      </c>
      <c r="AI157">
        <v>2</v>
      </c>
      <c r="AJ157" t="s">
        <v>3022</v>
      </c>
    </row>
    <row r="158" spans="1:36" x14ac:dyDescent="0.3">
      <c r="A158" t="s">
        <v>1934</v>
      </c>
      <c r="B158" s="9">
        <v>25</v>
      </c>
      <c r="C158" t="s">
        <v>39</v>
      </c>
      <c r="D158" s="29" t="s">
        <v>41</v>
      </c>
      <c r="E158">
        <v>10979</v>
      </c>
      <c r="F158" s="13" t="s">
        <v>716</v>
      </c>
      <c r="G158" s="4">
        <v>41781</v>
      </c>
      <c r="H158">
        <v>34</v>
      </c>
      <c r="I158">
        <v>8</v>
      </c>
      <c r="J158">
        <v>4</v>
      </c>
      <c r="K158">
        <v>10</v>
      </c>
      <c r="L158">
        <v>2</v>
      </c>
      <c r="M158">
        <v>2</v>
      </c>
      <c r="N158">
        <v>4</v>
      </c>
      <c r="O158">
        <v>26</v>
      </c>
      <c r="P158">
        <v>30</v>
      </c>
      <c r="Q158">
        <v>2</v>
      </c>
      <c r="R158">
        <v>3</v>
      </c>
      <c r="S158">
        <v>0</v>
      </c>
      <c r="T158">
        <v>3</v>
      </c>
      <c r="U158">
        <v>8</v>
      </c>
      <c r="V158">
        <v>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716</v>
      </c>
      <c r="AD158" t="s">
        <v>716</v>
      </c>
      <c r="AE158">
        <v>1</v>
      </c>
      <c r="AF158" t="s">
        <v>3032</v>
      </c>
      <c r="AG158" t="s">
        <v>2956</v>
      </c>
      <c r="AH158" t="s">
        <v>3011</v>
      </c>
      <c r="AI158">
        <v>5</v>
      </c>
      <c r="AJ158" t="s">
        <v>3012</v>
      </c>
    </row>
    <row r="159" spans="1:36" x14ac:dyDescent="0.3">
      <c r="A159" t="s">
        <v>1552</v>
      </c>
      <c r="B159" s="9">
        <v>20</v>
      </c>
      <c r="C159" t="s">
        <v>29</v>
      </c>
      <c r="D159" s="29" t="s">
        <v>30</v>
      </c>
      <c r="E159">
        <v>95529</v>
      </c>
      <c r="F159" s="13" t="s">
        <v>716</v>
      </c>
      <c r="G159" s="4">
        <v>41246</v>
      </c>
      <c r="H159">
        <v>29</v>
      </c>
      <c r="I159">
        <v>770</v>
      </c>
      <c r="J159">
        <v>29</v>
      </c>
      <c r="K159">
        <v>890</v>
      </c>
      <c r="L159">
        <v>250</v>
      </c>
      <c r="M159">
        <v>27</v>
      </c>
      <c r="N159">
        <v>24</v>
      </c>
      <c r="O159">
        <v>1966</v>
      </c>
      <c r="P159">
        <v>1990</v>
      </c>
      <c r="Q159">
        <v>1</v>
      </c>
      <c r="R159">
        <v>7</v>
      </c>
      <c r="S159">
        <v>3</v>
      </c>
      <c r="T159">
        <v>7</v>
      </c>
      <c r="U159">
        <v>18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 t="s">
        <v>715</v>
      </c>
      <c r="AD159" t="s">
        <v>715</v>
      </c>
      <c r="AE159">
        <v>3</v>
      </c>
      <c r="AF159" t="s">
        <v>3033</v>
      </c>
      <c r="AG159" t="s">
        <v>2958</v>
      </c>
      <c r="AH159" t="s">
        <v>3018</v>
      </c>
      <c r="AI159">
        <v>12</v>
      </c>
      <c r="AJ159" t="s">
        <v>3019</v>
      </c>
    </row>
    <row r="160" spans="1:36" x14ac:dyDescent="0.3">
      <c r="A160" t="s">
        <v>736</v>
      </c>
      <c r="B160" s="9">
        <v>53</v>
      </c>
      <c r="C160" t="s">
        <v>39</v>
      </c>
      <c r="D160" s="29" t="s">
        <v>33</v>
      </c>
      <c r="E160">
        <v>48330</v>
      </c>
      <c r="F160" s="13" t="s">
        <v>715</v>
      </c>
      <c r="G160" s="4">
        <v>41593</v>
      </c>
      <c r="H160">
        <v>2</v>
      </c>
      <c r="I160">
        <v>28</v>
      </c>
      <c r="J160">
        <v>0</v>
      </c>
      <c r="K160">
        <v>4</v>
      </c>
      <c r="L160">
        <v>0</v>
      </c>
      <c r="M160">
        <v>0</v>
      </c>
      <c r="N160">
        <v>0</v>
      </c>
      <c r="O160">
        <v>32</v>
      </c>
      <c r="P160">
        <v>32</v>
      </c>
      <c r="Q160">
        <v>1</v>
      </c>
      <c r="R160">
        <v>1</v>
      </c>
      <c r="S160">
        <v>0</v>
      </c>
      <c r="T160">
        <v>3</v>
      </c>
      <c r="U160">
        <v>5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716</v>
      </c>
      <c r="AD160" t="s">
        <v>716</v>
      </c>
      <c r="AE160">
        <v>2</v>
      </c>
      <c r="AF160" t="s">
        <v>3030</v>
      </c>
      <c r="AG160" t="s">
        <v>2957</v>
      </c>
      <c r="AH160" t="s">
        <v>3018</v>
      </c>
      <c r="AI160">
        <v>11</v>
      </c>
      <c r="AJ160" t="s">
        <v>3024</v>
      </c>
    </row>
    <row r="161" spans="1:36" x14ac:dyDescent="0.3">
      <c r="A161" t="s">
        <v>1970</v>
      </c>
      <c r="B161" s="9">
        <v>41</v>
      </c>
      <c r="C161" t="s">
        <v>47</v>
      </c>
      <c r="D161" s="29" t="s">
        <v>37</v>
      </c>
      <c r="E161">
        <v>52247</v>
      </c>
      <c r="F161" s="13" t="s">
        <v>715</v>
      </c>
      <c r="G161" s="4">
        <v>41166</v>
      </c>
      <c r="H161">
        <v>25</v>
      </c>
      <c r="I161">
        <v>25</v>
      </c>
      <c r="J161">
        <v>3</v>
      </c>
      <c r="K161">
        <v>43</v>
      </c>
      <c r="L161">
        <v>17</v>
      </c>
      <c r="M161">
        <v>4</v>
      </c>
      <c r="N161">
        <v>17</v>
      </c>
      <c r="O161">
        <v>92</v>
      </c>
      <c r="P161">
        <v>109</v>
      </c>
      <c r="Q161">
        <v>3</v>
      </c>
      <c r="R161">
        <v>3</v>
      </c>
      <c r="S161">
        <v>0</v>
      </c>
      <c r="T161">
        <v>3</v>
      </c>
      <c r="U161">
        <v>9</v>
      </c>
      <c r="V161">
        <v>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716</v>
      </c>
      <c r="AD161" t="s">
        <v>716</v>
      </c>
      <c r="AE161">
        <v>3</v>
      </c>
      <c r="AF161" t="s">
        <v>3028</v>
      </c>
      <c r="AG161" t="s">
        <v>2958</v>
      </c>
      <c r="AH161" t="s">
        <v>3014</v>
      </c>
      <c r="AI161">
        <v>9</v>
      </c>
      <c r="AJ161" t="s">
        <v>3025</v>
      </c>
    </row>
    <row r="162" spans="1:36" x14ac:dyDescent="0.3">
      <c r="A162" t="s">
        <v>1187</v>
      </c>
      <c r="B162" s="9">
        <v>63</v>
      </c>
      <c r="C162" t="s">
        <v>39</v>
      </c>
      <c r="D162" s="29" t="s">
        <v>37</v>
      </c>
      <c r="E162">
        <v>59412</v>
      </c>
      <c r="F162" s="13" t="s">
        <v>716</v>
      </c>
      <c r="G162" s="4">
        <v>41748</v>
      </c>
      <c r="H162">
        <v>56</v>
      </c>
      <c r="I162">
        <v>90</v>
      </c>
      <c r="J162">
        <v>67</v>
      </c>
      <c r="K162">
        <v>165</v>
      </c>
      <c r="L162">
        <v>30</v>
      </c>
      <c r="M162">
        <v>43</v>
      </c>
      <c r="N162">
        <v>11</v>
      </c>
      <c r="O162">
        <v>395</v>
      </c>
      <c r="P162">
        <v>406</v>
      </c>
      <c r="Q162">
        <v>1</v>
      </c>
      <c r="R162">
        <v>4</v>
      </c>
      <c r="S162">
        <v>2</v>
      </c>
      <c r="T162">
        <v>8</v>
      </c>
      <c r="U162">
        <v>15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716</v>
      </c>
      <c r="AD162" t="s">
        <v>716</v>
      </c>
      <c r="AE162">
        <v>1</v>
      </c>
      <c r="AF162" t="s">
        <v>3029</v>
      </c>
      <c r="AG162" t="s">
        <v>2956</v>
      </c>
      <c r="AH162" t="s">
        <v>3011</v>
      </c>
      <c r="AI162">
        <v>4</v>
      </c>
      <c r="AJ162" t="s">
        <v>3021</v>
      </c>
    </row>
    <row r="163" spans="1:36" x14ac:dyDescent="0.3">
      <c r="A163" t="s">
        <v>2600</v>
      </c>
      <c r="B163" s="9">
        <v>50</v>
      </c>
      <c r="C163" t="s">
        <v>29</v>
      </c>
      <c r="D163" s="29" t="s">
        <v>37</v>
      </c>
      <c r="E163">
        <v>40800</v>
      </c>
      <c r="F163" s="13" t="s">
        <v>2964</v>
      </c>
      <c r="G163" s="4">
        <v>41275</v>
      </c>
      <c r="H163">
        <v>77</v>
      </c>
      <c r="I163">
        <v>24</v>
      </c>
      <c r="J163">
        <v>0</v>
      </c>
      <c r="K163">
        <v>27</v>
      </c>
      <c r="L163">
        <v>8</v>
      </c>
      <c r="M163">
        <v>30</v>
      </c>
      <c r="N163">
        <v>10</v>
      </c>
      <c r="O163">
        <v>89</v>
      </c>
      <c r="P163">
        <v>99</v>
      </c>
      <c r="Q163">
        <v>2</v>
      </c>
      <c r="R163">
        <v>3</v>
      </c>
      <c r="S163">
        <v>0</v>
      </c>
      <c r="T163">
        <v>3</v>
      </c>
      <c r="U163">
        <v>8</v>
      </c>
      <c r="V163">
        <v>7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716</v>
      </c>
      <c r="AD163" t="s">
        <v>716</v>
      </c>
      <c r="AE163">
        <v>2</v>
      </c>
      <c r="AF163" t="s">
        <v>3028</v>
      </c>
      <c r="AG163" t="s">
        <v>2957</v>
      </c>
      <c r="AH163" t="s">
        <v>3016</v>
      </c>
      <c r="AI163">
        <v>1</v>
      </c>
      <c r="AJ163" t="s">
        <v>3023</v>
      </c>
    </row>
    <row r="164" spans="1:36" x14ac:dyDescent="0.3">
      <c r="A164" t="s">
        <v>1059</v>
      </c>
      <c r="B164" s="9">
        <v>43</v>
      </c>
      <c r="C164" t="s">
        <v>36</v>
      </c>
      <c r="D164" s="29" t="s">
        <v>37</v>
      </c>
      <c r="E164">
        <v>42403</v>
      </c>
      <c r="F164" s="13" t="s">
        <v>715</v>
      </c>
      <c r="G164" s="4">
        <v>41619</v>
      </c>
      <c r="H164">
        <v>18</v>
      </c>
      <c r="I164">
        <v>22</v>
      </c>
      <c r="J164">
        <v>1</v>
      </c>
      <c r="K164">
        <v>11</v>
      </c>
      <c r="L164">
        <v>0</v>
      </c>
      <c r="M164">
        <v>5</v>
      </c>
      <c r="N164">
        <v>3</v>
      </c>
      <c r="O164">
        <v>39</v>
      </c>
      <c r="P164">
        <v>42</v>
      </c>
      <c r="Q164">
        <v>1</v>
      </c>
      <c r="R164">
        <v>1</v>
      </c>
      <c r="S164">
        <v>0</v>
      </c>
      <c r="T164">
        <v>3</v>
      </c>
      <c r="U164">
        <v>5</v>
      </c>
      <c r="V164">
        <v>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716</v>
      </c>
      <c r="AD164" t="s">
        <v>716</v>
      </c>
      <c r="AE164">
        <v>2</v>
      </c>
      <c r="AF164" t="s">
        <v>3028</v>
      </c>
      <c r="AG164" t="s">
        <v>2957</v>
      </c>
      <c r="AH164" t="s">
        <v>3018</v>
      </c>
      <c r="AI164">
        <v>12</v>
      </c>
      <c r="AJ164" t="s">
        <v>3019</v>
      </c>
    </row>
    <row r="165" spans="1:36" x14ac:dyDescent="0.3">
      <c r="A165" t="s">
        <v>2341</v>
      </c>
      <c r="B165" s="9">
        <v>40</v>
      </c>
      <c r="C165" t="s">
        <v>29</v>
      </c>
      <c r="D165" s="29" t="s">
        <v>33</v>
      </c>
      <c r="E165">
        <v>44392</v>
      </c>
      <c r="F165" s="13" t="s">
        <v>2963</v>
      </c>
      <c r="G165" s="4">
        <v>41522</v>
      </c>
      <c r="H165">
        <v>71</v>
      </c>
      <c r="I165">
        <v>87</v>
      </c>
      <c r="J165">
        <v>5</v>
      </c>
      <c r="K165">
        <v>71</v>
      </c>
      <c r="L165">
        <v>7</v>
      </c>
      <c r="M165">
        <v>12</v>
      </c>
      <c r="N165">
        <v>29</v>
      </c>
      <c r="O165">
        <v>182</v>
      </c>
      <c r="P165">
        <v>211</v>
      </c>
      <c r="Q165">
        <v>5</v>
      </c>
      <c r="R165">
        <v>4</v>
      </c>
      <c r="S165">
        <v>1</v>
      </c>
      <c r="T165">
        <v>4</v>
      </c>
      <c r="U165">
        <v>14</v>
      </c>
      <c r="V165">
        <v>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t="s">
        <v>716</v>
      </c>
      <c r="AD165" t="s">
        <v>716</v>
      </c>
      <c r="AE165">
        <v>2</v>
      </c>
      <c r="AF165" t="s">
        <v>3031</v>
      </c>
      <c r="AG165" t="s">
        <v>2957</v>
      </c>
      <c r="AH165" t="s">
        <v>3014</v>
      </c>
      <c r="AI165">
        <v>9</v>
      </c>
      <c r="AJ165" t="s">
        <v>3025</v>
      </c>
    </row>
    <row r="166" spans="1:36" x14ac:dyDescent="0.3">
      <c r="A166" t="s">
        <v>2417</v>
      </c>
      <c r="B166" s="9">
        <v>36</v>
      </c>
      <c r="C166" t="s">
        <v>29</v>
      </c>
      <c r="D166" s="29" t="s">
        <v>30</v>
      </c>
      <c r="E166">
        <v>7500</v>
      </c>
      <c r="F166" s="13" t="s">
        <v>2963</v>
      </c>
      <c r="G166" s="4">
        <v>41270</v>
      </c>
      <c r="H166">
        <v>5</v>
      </c>
      <c r="I166">
        <v>6</v>
      </c>
      <c r="J166">
        <v>5</v>
      </c>
      <c r="K166">
        <v>4</v>
      </c>
      <c r="L166">
        <v>13</v>
      </c>
      <c r="M166">
        <v>4</v>
      </c>
      <c r="N166">
        <v>25</v>
      </c>
      <c r="O166">
        <v>32</v>
      </c>
      <c r="P166">
        <v>57</v>
      </c>
      <c r="Q166">
        <v>4</v>
      </c>
      <c r="R166">
        <v>2</v>
      </c>
      <c r="S166">
        <v>1</v>
      </c>
      <c r="T166">
        <v>3</v>
      </c>
      <c r="U166">
        <v>10</v>
      </c>
      <c r="V166">
        <v>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716</v>
      </c>
      <c r="AD166" t="s">
        <v>716</v>
      </c>
      <c r="AE166">
        <v>3</v>
      </c>
      <c r="AF166" t="s">
        <v>3031</v>
      </c>
      <c r="AG166" t="s">
        <v>2958</v>
      </c>
      <c r="AH166" t="s">
        <v>3018</v>
      </c>
      <c r="AI166">
        <v>12</v>
      </c>
      <c r="AJ166" t="s">
        <v>3019</v>
      </c>
    </row>
    <row r="167" spans="1:36" x14ac:dyDescent="0.3">
      <c r="A167" t="s">
        <v>1444</v>
      </c>
      <c r="B167" s="9">
        <v>25</v>
      </c>
      <c r="C167" t="s">
        <v>29</v>
      </c>
      <c r="D167" s="29" t="s">
        <v>30</v>
      </c>
      <c r="E167">
        <v>30279</v>
      </c>
      <c r="F167" s="13" t="s">
        <v>715</v>
      </c>
      <c r="G167" s="4">
        <v>41273</v>
      </c>
      <c r="H167">
        <v>13</v>
      </c>
      <c r="I167">
        <v>10</v>
      </c>
      <c r="J167">
        <v>4</v>
      </c>
      <c r="K167">
        <v>14</v>
      </c>
      <c r="L167">
        <v>4</v>
      </c>
      <c r="M167">
        <v>4</v>
      </c>
      <c r="N167">
        <v>1</v>
      </c>
      <c r="O167">
        <v>36</v>
      </c>
      <c r="P167">
        <v>37</v>
      </c>
      <c r="Q167">
        <v>1</v>
      </c>
      <c r="R167">
        <v>1</v>
      </c>
      <c r="S167">
        <v>0</v>
      </c>
      <c r="T167">
        <v>3</v>
      </c>
      <c r="U167">
        <v>5</v>
      </c>
      <c r="V167">
        <v>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716</v>
      </c>
      <c r="AD167" t="s">
        <v>716</v>
      </c>
      <c r="AE167">
        <v>3</v>
      </c>
      <c r="AF167" t="s">
        <v>3032</v>
      </c>
      <c r="AG167" t="s">
        <v>2958</v>
      </c>
      <c r="AH167" t="s">
        <v>3018</v>
      </c>
      <c r="AI167">
        <v>12</v>
      </c>
      <c r="AJ167" t="s">
        <v>3019</v>
      </c>
    </row>
    <row r="168" spans="1:36" x14ac:dyDescent="0.3">
      <c r="A168" t="s">
        <v>1961</v>
      </c>
      <c r="B168" s="9">
        <v>27</v>
      </c>
      <c r="C168" t="s">
        <v>36</v>
      </c>
      <c r="D168" s="29" t="s">
        <v>30</v>
      </c>
      <c r="E168">
        <v>42000</v>
      </c>
      <c r="F168" s="13" t="s">
        <v>716</v>
      </c>
      <c r="G168" s="4">
        <v>41284</v>
      </c>
      <c r="H168">
        <v>23</v>
      </c>
      <c r="I168">
        <v>124</v>
      </c>
      <c r="J168">
        <v>83</v>
      </c>
      <c r="K168">
        <v>267</v>
      </c>
      <c r="L168">
        <v>85</v>
      </c>
      <c r="M168">
        <v>59</v>
      </c>
      <c r="N168">
        <v>35</v>
      </c>
      <c r="O168">
        <v>618</v>
      </c>
      <c r="P168">
        <v>653</v>
      </c>
      <c r="Q168">
        <v>2</v>
      </c>
      <c r="R168">
        <v>5</v>
      </c>
      <c r="S168">
        <v>2</v>
      </c>
      <c r="T168">
        <v>11</v>
      </c>
      <c r="U168">
        <v>20</v>
      </c>
      <c r="V168">
        <v>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716</v>
      </c>
      <c r="AD168" t="s">
        <v>715</v>
      </c>
      <c r="AE168">
        <v>2</v>
      </c>
      <c r="AF168" t="s">
        <v>3032</v>
      </c>
      <c r="AG168" t="s">
        <v>2957</v>
      </c>
      <c r="AH168" t="s">
        <v>3016</v>
      </c>
      <c r="AI168">
        <v>1</v>
      </c>
      <c r="AJ168" t="s">
        <v>3023</v>
      </c>
    </row>
    <row r="169" spans="1:36" x14ac:dyDescent="0.3">
      <c r="A169" t="s">
        <v>1079</v>
      </c>
      <c r="B169" s="9">
        <v>32</v>
      </c>
      <c r="C169" t="s">
        <v>47</v>
      </c>
      <c r="D169" s="29" t="s">
        <v>33</v>
      </c>
      <c r="E169">
        <v>66664</v>
      </c>
      <c r="F169" s="13" t="s">
        <v>716</v>
      </c>
      <c r="G169" s="4">
        <v>41177</v>
      </c>
      <c r="H169">
        <v>78</v>
      </c>
      <c r="I169">
        <v>398</v>
      </c>
      <c r="J169">
        <v>96</v>
      </c>
      <c r="K169">
        <v>447</v>
      </c>
      <c r="L169">
        <v>220</v>
      </c>
      <c r="M169">
        <v>96</v>
      </c>
      <c r="N169">
        <v>32</v>
      </c>
      <c r="O169">
        <v>1257</v>
      </c>
      <c r="P169">
        <v>1289</v>
      </c>
      <c r="Q169">
        <v>1</v>
      </c>
      <c r="R169">
        <v>5</v>
      </c>
      <c r="S169">
        <v>7</v>
      </c>
      <c r="T169">
        <v>6</v>
      </c>
      <c r="U169">
        <v>19</v>
      </c>
      <c r="V169">
        <v>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716</v>
      </c>
      <c r="AD169" t="s">
        <v>716</v>
      </c>
      <c r="AE169">
        <v>3</v>
      </c>
      <c r="AF169" t="s">
        <v>3031</v>
      </c>
      <c r="AG169" t="s">
        <v>2958</v>
      </c>
      <c r="AH169" t="s">
        <v>3014</v>
      </c>
      <c r="AI169">
        <v>9</v>
      </c>
      <c r="AJ169" t="s">
        <v>3025</v>
      </c>
    </row>
    <row r="170" spans="1:36" x14ac:dyDescent="0.3">
      <c r="A170" t="s">
        <v>1570</v>
      </c>
      <c r="B170" s="9">
        <v>51</v>
      </c>
      <c r="C170" t="s">
        <v>29</v>
      </c>
      <c r="D170" s="29" t="s">
        <v>30</v>
      </c>
      <c r="E170">
        <v>80695</v>
      </c>
      <c r="F170" s="13" t="s">
        <v>716</v>
      </c>
      <c r="G170" s="4">
        <v>41637</v>
      </c>
      <c r="H170">
        <v>85</v>
      </c>
      <c r="I170">
        <v>557</v>
      </c>
      <c r="J170">
        <v>129</v>
      </c>
      <c r="K170">
        <v>984</v>
      </c>
      <c r="L170">
        <v>193</v>
      </c>
      <c r="M170">
        <v>37</v>
      </c>
      <c r="N170">
        <v>18</v>
      </c>
      <c r="O170">
        <v>1900</v>
      </c>
      <c r="P170">
        <v>1918</v>
      </c>
      <c r="Q170">
        <v>1</v>
      </c>
      <c r="R170">
        <v>5</v>
      </c>
      <c r="S170">
        <v>8</v>
      </c>
      <c r="T170">
        <v>5</v>
      </c>
      <c r="U170">
        <v>19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716</v>
      </c>
      <c r="AD170" t="s">
        <v>716</v>
      </c>
      <c r="AE170">
        <v>2</v>
      </c>
      <c r="AF170" t="s">
        <v>3030</v>
      </c>
      <c r="AG170" t="s">
        <v>2957</v>
      </c>
      <c r="AH170" t="s">
        <v>3018</v>
      </c>
      <c r="AI170">
        <v>12</v>
      </c>
      <c r="AJ170" t="s">
        <v>3019</v>
      </c>
    </row>
    <row r="171" spans="1:36" x14ac:dyDescent="0.3">
      <c r="A171" t="s">
        <v>2854</v>
      </c>
      <c r="B171" s="9">
        <v>57</v>
      </c>
      <c r="C171" t="s">
        <v>39</v>
      </c>
      <c r="D171" s="29" t="s">
        <v>33</v>
      </c>
      <c r="E171">
        <v>65487</v>
      </c>
      <c r="F171" s="13" t="s">
        <v>716</v>
      </c>
      <c r="G171" s="4">
        <v>41649</v>
      </c>
      <c r="H171">
        <v>48</v>
      </c>
      <c r="I171">
        <v>240</v>
      </c>
      <c r="J171">
        <v>67</v>
      </c>
      <c r="K171">
        <v>500</v>
      </c>
      <c r="L171">
        <v>199</v>
      </c>
      <c r="M171">
        <v>0</v>
      </c>
      <c r="N171">
        <v>163</v>
      </c>
      <c r="O171">
        <v>1006</v>
      </c>
      <c r="P171">
        <v>1169</v>
      </c>
      <c r="Q171">
        <v>3</v>
      </c>
      <c r="R171">
        <v>3</v>
      </c>
      <c r="S171">
        <v>5</v>
      </c>
      <c r="T171">
        <v>6</v>
      </c>
      <c r="U171">
        <v>17</v>
      </c>
      <c r="V171">
        <v>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716</v>
      </c>
      <c r="AD171" t="s">
        <v>716</v>
      </c>
      <c r="AE171">
        <v>1</v>
      </c>
      <c r="AF171" t="s">
        <v>3030</v>
      </c>
      <c r="AG171" t="s">
        <v>2956</v>
      </c>
      <c r="AH171" t="s">
        <v>3016</v>
      </c>
      <c r="AI171">
        <v>1</v>
      </c>
      <c r="AJ171" t="s">
        <v>3023</v>
      </c>
    </row>
    <row r="172" spans="1:36" x14ac:dyDescent="0.3">
      <c r="A172" t="s">
        <v>2142</v>
      </c>
      <c r="B172" s="9">
        <v>35</v>
      </c>
      <c r="C172" t="s">
        <v>47</v>
      </c>
      <c r="D172" s="29" t="s">
        <v>33</v>
      </c>
      <c r="E172">
        <v>7500</v>
      </c>
      <c r="F172" s="13" t="s">
        <v>715</v>
      </c>
      <c r="G172" s="4">
        <v>41401</v>
      </c>
      <c r="H172">
        <v>7</v>
      </c>
      <c r="I172">
        <v>2</v>
      </c>
      <c r="J172">
        <v>8</v>
      </c>
      <c r="K172">
        <v>11</v>
      </c>
      <c r="L172">
        <v>3</v>
      </c>
      <c r="M172">
        <v>8</v>
      </c>
      <c r="N172">
        <v>21</v>
      </c>
      <c r="O172">
        <v>32</v>
      </c>
      <c r="P172">
        <v>53</v>
      </c>
      <c r="Q172">
        <v>4</v>
      </c>
      <c r="R172">
        <v>3</v>
      </c>
      <c r="S172">
        <v>2</v>
      </c>
      <c r="T172">
        <v>2</v>
      </c>
      <c r="U172">
        <v>11</v>
      </c>
      <c r="V172">
        <v>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716</v>
      </c>
      <c r="AD172" t="s">
        <v>716</v>
      </c>
      <c r="AE172">
        <v>2</v>
      </c>
      <c r="AF172" t="s">
        <v>3031</v>
      </c>
      <c r="AG172" t="s">
        <v>2957</v>
      </c>
      <c r="AH172" t="s">
        <v>3011</v>
      </c>
      <c r="AI172">
        <v>5</v>
      </c>
      <c r="AJ172" t="s">
        <v>3012</v>
      </c>
    </row>
    <row r="173" spans="1:36" x14ac:dyDescent="0.3">
      <c r="A173" t="s">
        <v>2869</v>
      </c>
      <c r="B173" s="9">
        <v>57</v>
      </c>
      <c r="C173" t="s">
        <v>39</v>
      </c>
      <c r="D173" s="29" t="s">
        <v>37</v>
      </c>
      <c r="E173">
        <v>66726</v>
      </c>
      <c r="F173" s="13" t="s">
        <v>2963</v>
      </c>
      <c r="G173" s="4">
        <v>41651</v>
      </c>
      <c r="H173">
        <v>61</v>
      </c>
      <c r="I173">
        <v>349</v>
      </c>
      <c r="J173">
        <v>7</v>
      </c>
      <c r="K173">
        <v>35</v>
      </c>
      <c r="L173">
        <v>0</v>
      </c>
      <c r="M173">
        <v>0</v>
      </c>
      <c r="N173">
        <v>47</v>
      </c>
      <c r="O173">
        <v>391</v>
      </c>
      <c r="P173">
        <v>438</v>
      </c>
      <c r="Q173">
        <v>3</v>
      </c>
      <c r="R173">
        <v>8</v>
      </c>
      <c r="S173">
        <v>2</v>
      </c>
      <c r="T173">
        <v>4</v>
      </c>
      <c r="U173">
        <v>17</v>
      </c>
      <c r="V173">
        <v>7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 t="s">
        <v>715</v>
      </c>
      <c r="AD173" t="s">
        <v>716</v>
      </c>
      <c r="AE173">
        <v>1</v>
      </c>
      <c r="AF173" t="s">
        <v>3030</v>
      </c>
      <c r="AG173" t="s">
        <v>2956</v>
      </c>
      <c r="AH173" t="s">
        <v>3016</v>
      </c>
      <c r="AI173">
        <v>1</v>
      </c>
      <c r="AJ173" t="s">
        <v>3023</v>
      </c>
    </row>
    <row r="174" spans="1:36" x14ac:dyDescent="0.3">
      <c r="A174" t="s">
        <v>2770</v>
      </c>
      <c r="B174" s="9">
        <v>65</v>
      </c>
      <c r="C174" t="s">
        <v>39</v>
      </c>
      <c r="D174" s="29" t="s">
        <v>71</v>
      </c>
      <c r="E174">
        <v>51529</v>
      </c>
      <c r="F174" s="13" t="s">
        <v>715</v>
      </c>
      <c r="G174" s="4">
        <v>41524</v>
      </c>
      <c r="H174">
        <v>14</v>
      </c>
      <c r="I174">
        <v>400</v>
      </c>
      <c r="J174">
        <v>4</v>
      </c>
      <c r="K174">
        <v>35</v>
      </c>
      <c r="L174">
        <v>6</v>
      </c>
      <c r="M174">
        <v>0</v>
      </c>
      <c r="N174">
        <v>22</v>
      </c>
      <c r="O174">
        <v>445</v>
      </c>
      <c r="P174">
        <v>467</v>
      </c>
      <c r="Q174">
        <v>2</v>
      </c>
      <c r="R174">
        <v>9</v>
      </c>
      <c r="S174">
        <v>1</v>
      </c>
      <c r="T174">
        <v>5</v>
      </c>
      <c r="U174">
        <v>17</v>
      </c>
      <c r="V174">
        <v>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t="s">
        <v>716</v>
      </c>
      <c r="AD174" t="s">
        <v>716</v>
      </c>
      <c r="AE174">
        <v>2</v>
      </c>
      <c r="AF174" t="s">
        <v>3029</v>
      </c>
      <c r="AG174" t="s">
        <v>2957</v>
      </c>
      <c r="AH174" t="s">
        <v>3014</v>
      </c>
      <c r="AI174">
        <v>9</v>
      </c>
      <c r="AJ174" t="s">
        <v>3025</v>
      </c>
    </row>
    <row r="175" spans="1:36" x14ac:dyDescent="0.3">
      <c r="A175" t="s">
        <v>2705</v>
      </c>
      <c r="B175" s="9">
        <v>33</v>
      </c>
      <c r="C175" t="s">
        <v>29</v>
      </c>
      <c r="D175" s="29" t="s">
        <v>37</v>
      </c>
      <c r="E175">
        <v>54386</v>
      </c>
      <c r="F175" s="13" t="s">
        <v>715</v>
      </c>
      <c r="G175" s="4">
        <v>41411</v>
      </c>
      <c r="H175">
        <v>8</v>
      </c>
      <c r="I175">
        <v>277</v>
      </c>
      <c r="J175">
        <v>21</v>
      </c>
      <c r="K175">
        <v>64</v>
      </c>
      <c r="L175">
        <v>62</v>
      </c>
      <c r="M175">
        <v>21</v>
      </c>
      <c r="N175">
        <v>25</v>
      </c>
      <c r="O175">
        <v>445</v>
      </c>
      <c r="P175">
        <v>470</v>
      </c>
      <c r="Q175">
        <v>2</v>
      </c>
      <c r="R175">
        <v>3</v>
      </c>
      <c r="S175">
        <v>2</v>
      </c>
      <c r="T175">
        <v>10</v>
      </c>
      <c r="U175">
        <v>17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716</v>
      </c>
      <c r="AD175" t="s">
        <v>716</v>
      </c>
      <c r="AE175">
        <v>2</v>
      </c>
      <c r="AF175" t="s">
        <v>3031</v>
      </c>
      <c r="AG175" t="s">
        <v>2957</v>
      </c>
      <c r="AH175" t="s">
        <v>3011</v>
      </c>
      <c r="AI175">
        <v>5</v>
      </c>
      <c r="AJ175" t="s">
        <v>3012</v>
      </c>
    </row>
    <row r="176" spans="1:36" x14ac:dyDescent="0.3">
      <c r="A176" t="s">
        <v>965</v>
      </c>
      <c r="B176" s="9">
        <v>38</v>
      </c>
      <c r="C176" t="s">
        <v>36</v>
      </c>
      <c r="D176" s="29" t="s">
        <v>37</v>
      </c>
      <c r="E176">
        <v>68397</v>
      </c>
      <c r="F176" s="13" t="s">
        <v>715</v>
      </c>
      <c r="G176" s="4">
        <v>41595</v>
      </c>
      <c r="H176">
        <v>6</v>
      </c>
      <c r="I176">
        <v>760</v>
      </c>
      <c r="J176">
        <v>80</v>
      </c>
      <c r="K176">
        <v>466</v>
      </c>
      <c r="L176">
        <v>17</v>
      </c>
      <c r="M176">
        <v>13</v>
      </c>
      <c r="N176">
        <v>80</v>
      </c>
      <c r="O176">
        <v>1336</v>
      </c>
      <c r="P176">
        <v>1416</v>
      </c>
      <c r="Q176">
        <v>1</v>
      </c>
      <c r="R176">
        <v>6</v>
      </c>
      <c r="S176">
        <v>9</v>
      </c>
      <c r="T176">
        <v>5</v>
      </c>
      <c r="U176">
        <v>21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t="s">
        <v>716</v>
      </c>
      <c r="AD176" t="s">
        <v>716</v>
      </c>
      <c r="AE176">
        <v>2</v>
      </c>
      <c r="AF176" t="s">
        <v>3031</v>
      </c>
      <c r="AG176" t="s">
        <v>2957</v>
      </c>
      <c r="AH176" t="s">
        <v>3018</v>
      </c>
      <c r="AI176">
        <v>11</v>
      </c>
      <c r="AJ176" t="s">
        <v>3024</v>
      </c>
    </row>
    <row r="177" spans="1:36" x14ac:dyDescent="0.3">
      <c r="A177" t="s">
        <v>2863</v>
      </c>
      <c r="B177" s="9">
        <v>58</v>
      </c>
      <c r="C177" t="s">
        <v>36</v>
      </c>
      <c r="D177" s="29" t="s">
        <v>37</v>
      </c>
      <c r="E177">
        <v>66334</v>
      </c>
      <c r="F177" s="13" t="s">
        <v>715</v>
      </c>
      <c r="G177" s="4">
        <v>41367</v>
      </c>
      <c r="H177">
        <v>82</v>
      </c>
      <c r="I177">
        <v>909</v>
      </c>
      <c r="J177">
        <v>11</v>
      </c>
      <c r="K177">
        <v>218</v>
      </c>
      <c r="L177">
        <v>0</v>
      </c>
      <c r="M177">
        <v>0</v>
      </c>
      <c r="N177">
        <v>23</v>
      </c>
      <c r="O177">
        <v>1138</v>
      </c>
      <c r="P177">
        <v>1161</v>
      </c>
      <c r="Q177">
        <v>2</v>
      </c>
      <c r="R177">
        <v>9</v>
      </c>
      <c r="S177">
        <v>3</v>
      </c>
      <c r="T177">
        <v>5</v>
      </c>
      <c r="U177">
        <v>19</v>
      </c>
      <c r="V177">
        <v>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716</v>
      </c>
      <c r="AD177" t="s">
        <v>715</v>
      </c>
      <c r="AE177">
        <v>2</v>
      </c>
      <c r="AF177" t="s">
        <v>3030</v>
      </c>
      <c r="AG177" t="s">
        <v>2957</v>
      </c>
      <c r="AH177" t="s">
        <v>3011</v>
      </c>
      <c r="AI177">
        <v>4</v>
      </c>
      <c r="AJ177" t="s">
        <v>3021</v>
      </c>
    </row>
    <row r="178" spans="1:36" x14ac:dyDescent="0.3">
      <c r="A178" t="s">
        <v>2612</v>
      </c>
      <c r="B178" s="9">
        <v>32</v>
      </c>
      <c r="C178" t="s">
        <v>29</v>
      </c>
      <c r="D178" s="29" t="s">
        <v>37</v>
      </c>
      <c r="E178">
        <v>63211</v>
      </c>
      <c r="F178" s="13" t="s">
        <v>716</v>
      </c>
      <c r="G178" s="4">
        <v>41215</v>
      </c>
      <c r="H178">
        <v>3</v>
      </c>
      <c r="I178">
        <v>145</v>
      </c>
      <c r="J178">
        <v>193</v>
      </c>
      <c r="K178">
        <v>459</v>
      </c>
      <c r="L178">
        <v>205</v>
      </c>
      <c r="M178">
        <v>26</v>
      </c>
      <c r="N178">
        <v>145</v>
      </c>
      <c r="O178">
        <v>1028</v>
      </c>
      <c r="P178">
        <v>1173</v>
      </c>
      <c r="Q178">
        <v>2</v>
      </c>
      <c r="R178">
        <v>3</v>
      </c>
      <c r="S178">
        <v>8</v>
      </c>
      <c r="T178">
        <v>7</v>
      </c>
      <c r="U178">
        <v>20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716</v>
      </c>
      <c r="AD178" t="s">
        <v>715</v>
      </c>
      <c r="AE178">
        <v>3</v>
      </c>
      <c r="AF178" t="s">
        <v>3031</v>
      </c>
      <c r="AG178" t="s">
        <v>2958</v>
      </c>
      <c r="AH178" t="s">
        <v>3018</v>
      </c>
      <c r="AI178">
        <v>11</v>
      </c>
      <c r="AJ178" t="s">
        <v>3024</v>
      </c>
    </row>
    <row r="179" spans="1:36" x14ac:dyDescent="0.3">
      <c r="A179" t="s">
        <v>2730</v>
      </c>
      <c r="B179" s="9">
        <v>55</v>
      </c>
      <c r="C179" t="s">
        <v>29</v>
      </c>
      <c r="D179" s="29" t="s">
        <v>33</v>
      </c>
      <c r="E179">
        <v>71232</v>
      </c>
      <c r="F179" s="13" t="s">
        <v>715</v>
      </c>
      <c r="G179" s="4">
        <v>41606</v>
      </c>
      <c r="H179">
        <v>91</v>
      </c>
      <c r="I179">
        <v>653</v>
      </c>
      <c r="J179">
        <v>17</v>
      </c>
      <c r="K179">
        <v>170</v>
      </c>
      <c r="L179">
        <v>34</v>
      </c>
      <c r="M179">
        <v>26</v>
      </c>
      <c r="N179">
        <v>17</v>
      </c>
      <c r="O179">
        <v>900</v>
      </c>
      <c r="P179">
        <v>917</v>
      </c>
      <c r="Q179">
        <v>2</v>
      </c>
      <c r="R179">
        <v>11</v>
      </c>
      <c r="S179">
        <v>2</v>
      </c>
      <c r="T179">
        <v>10</v>
      </c>
      <c r="U179">
        <v>25</v>
      </c>
      <c r="V179">
        <v>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716</v>
      </c>
      <c r="AD179" t="s">
        <v>716</v>
      </c>
      <c r="AE179">
        <v>2</v>
      </c>
      <c r="AF179" t="s">
        <v>3030</v>
      </c>
      <c r="AG179" t="s">
        <v>2957</v>
      </c>
      <c r="AH179" t="s">
        <v>3018</v>
      </c>
      <c r="AI179">
        <v>11</v>
      </c>
      <c r="AJ179" t="s">
        <v>3024</v>
      </c>
    </row>
    <row r="180" spans="1:36" x14ac:dyDescent="0.3">
      <c r="A180" t="s">
        <v>1482</v>
      </c>
      <c r="B180" s="9">
        <v>28</v>
      </c>
      <c r="C180" t="s">
        <v>29</v>
      </c>
      <c r="D180" s="29" t="s">
        <v>33</v>
      </c>
      <c r="E180">
        <v>33235</v>
      </c>
      <c r="F180" s="13" t="s">
        <v>715</v>
      </c>
      <c r="G180" s="4">
        <v>41675</v>
      </c>
      <c r="H180">
        <v>71</v>
      </c>
      <c r="I180">
        <v>45</v>
      </c>
      <c r="J180">
        <v>0</v>
      </c>
      <c r="K180">
        <v>16</v>
      </c>
      <c r="L180">
        <v>2</v>
      </c>
      <c r="M180">
        <v>1</v>
      </c>
      <c r="N180">
        <v>6</v>
      </c>
      <c r="O180">
        <v>64</v>
      </c>
      <c r="P180">
        <v>70</v>
      </c>
      <c r="Q180">
        <v>1</v>
      </c>
      <c r="R180">
        <v>3</v>
      </c>
      <c r="S180">
        <v>0</v>
      </c>
      <c r="T180">
        <v>3</v>
      </c>
      <c r="U180">
        <v>7</v>
      </c>
      <c r="V180">
        <v>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716</v>
      </c>
      <c r="AD180" t="s">
        <v>716</v>
      </c>
      <c r="AE180">
        <v>1</v>
      </c>
      <c r="AF180" t="s">
        <v>3032</v>
      </c>
      <c r="AG180" t="s">
        <v>2956</v>
      </c>
      <c r="AH180" t="s">
        <v>3016</v>
      </c>
      <c r="AI180">
        <v>2</v>
      </c>
      <c r="AJ180" t="s">
        <v>3022</v>
      </c>
    </row>
    <row r="181" spans="1:36" x14ac:dyDescent="0.3">
      <c r="A181" t="s">
        <v>2184</v>
      </c>
      <c r="B181" s="9">
        <v>44</v>
      </c>
      <c r="C181" t="s">
        <v>47</v>
      </c>
      <c r="D181" s="29" t="s">
        <v>37</v>
      </c>
      <c r="E181">
        <v>62466</v>
      </c>
      <c r="F181" s="13" t="s">
        <v>715</v>
      </c>
      <c r="G181" s="4">
        <v>41654</v>
      </c>
      <c r="H181">
        <v>13</v>
      </c>
      <c r="I181">
        <v>129</v>
      </c>
      <c r="J181">
        <v>129</v>
      </c>
      <c r="K181">
        <v>259</v>
      </c>
      <c r="L181">
        <v>168</v>
      </c>
      <c r="M181">
        <v>121</v>
      </c>
      <c r="N181">
        <v>83</v>
      </c>
      <c r="O181">
        <v>806</v>
      </c>
      <c r="P181">
        <v>889</v>
      </c>
      <c r="Q181">
        <v>5</v>
      </c>
      <c r="R181">
        <v>6</v>
      </c>
      <c r="S181">
        <v>3</v>
      </c>
      <c r="T181">
        <v>12</v>
      </c>
      <c r="U181">
        <v>26</v>
      </c>
      <c r="V181">
        <v>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716</v>
      </c>
      <c r="AD181" t="s">
        <v>716</v>
      </c>
      <c r="AE181">
        <v>1</v>
      </c>
      <c r="AF181" t="s">
        <v>3028</v>
      </c>
      <c r="AG181" t="s">
        <v>2956</v>
      </c>
      <c r="AH181" t="s">
        <v>3016</v>
      </c>
      <c r="AI181">
        <v>1</v>
      </c>
      <c r="AJ181" t="s">
        <v>3023</v>
      </c>
    </row>
    <row r="182" spans="1:36" x14ac:dyDescent="0.3">
      <c r="A182" t="s">
        <v>793</v>
      </c>
      <c r="B182" s="9">
        <v>49</v>
      </c>
      <c r="C182" t="s">
        <v>36</v>
      </c>
      <c r="D182" s="29" t="s">
        <v>33</v>
      </c>
      <c r="E182">
        <v>34230</v>
      </c>
      <c r="F182" s="13" t="s">
        <v>2963</v>
      </c>
      <c r="G182" s="4">
        <v>41269</v>
      </c>
      <c r="H182">
        <v>72</v>
      </c>
      <c r="I182">
        <v>15</v>
      </c>
      <c r="J182">
        <v>0</v>
      </c>
      <c r="K182">
        <v>4</v>
      </c>
      <c r="L182">
        <v>0</v>
      </c>
      <c r="M182">
        <v>0</v>
      </c>
      <c r="N182">
        <v>2</v>
      </c>
      <c r="O182">
        <v>19</v>
      </c>
      <c r="P182">
        <v>21</v>
      </c>
      <c r="Q182">
        <v>1</v>
      </c>
      <c r="R182">
        <v>1</v>
      </c>
      <c r="S182">
        <v>0</v>
      </c>
      <c r="T182">
        <v>2</v>
      </c>
      <c r="U182">
        <v>4</v>
      </c>
      <c r="V182">
        <v>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t="s">
        <v>716</v>
      </c>
      <c r="AD182" t="s">
        <v>716</v>
      </c>
      <c r="AE182">
        <v>3</v>
      </c>
      <c r="AF182" t="s">
        <v>3028</v>
      </c>
      <c r="AG182" t="s">
        <v>2958</v>
      </c>
      <c r="AH182" t="s">
        <v>3018</v>
      </c>
      <c r="AI182">
        <v>12</v>
      </c>
      <c r="AJ182" t="s">
        <v>3019</v>
      </c>
    </row>
    <row r="183" spans="1:36" x14ac:dyDescent="0.3">
      <c r="A183" t="s">
        <v>933</v>
      </c>
      <c r="B183" s="9">
        <v>54</v>
      </c>
      <c r="C183" t="s">
        <v>39</v>
      </c>
      <c r="D183" s="29" t="s">
        <v>37</v>
      </c>
      <c r="E183">
        <v>28520</v>
      </c>
      <c r="F183" s="13" t="s">
        <v>2963</v>
      </c>
      <c r="G183" s="4">
        <v>41439</v>
      </c>
      <c r="H183">
        <v>55</v>
      </c>
      <c r="I183">
        <v>11</v>
      </c>
      <c r="J183">
        <v>0</v>
      </c>
      <c r="K183">
        <v>10</v>
      </c>
      <c r="L183">
        <v>0</v>
      </c>
      <c r="M183">
        <v>2</v>
      </c>
      <c r="N183">
        <v>20</v>
      </c>
      <c r="O183">
        <v>23</v>
      </c>
      <c r="P183">
        <v>43</v>
      </c>
      <c r="Q183">
        <v>1</v>
      </c>
      <c r="R183">
        <v>1</v>
      </c>
      <c r="S183">
        <v>1</v>
      </c>
      <c r="T183">
        <v>2</v>
      </c>
      <c r="U183">
        <v>5</v>
      </c>
      <c r="V183">
        <v>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716</v>
      </c>
      <c r="AD183" t="s">
        <v>716</v>
      </c>
      <c r="AE183">
        <v>2</v>
      </c>
      <c r="AF183" t="s">
        <v>3030</v>
      </c>
      <c r="AG183" t="s">
        <v>2957</v>
      </c>
      <c r="AH183" t="s">
        <v>3011</v>
      </c>
      <c r="AI183">
        <v>6</v>
      </c>
      <c r="AJ183" t="s">
        <v>3013</v>
      </c>
    </row>
    <row r="184" spans="1:36" x14ac:dyDescent="0.3">
      <c r="A184" t="s">
        <v>2829</v>
      </c>
      <c r="B184" s="9">
        <v>29</v>
      </c>
      <c r="C184" t="s">
        <v>29</v>
      </c>
      <c r="D184" s="29" t="s">
        <v>37</v>
      </c>
      <c r="E184">
        <v>44322</v>
      </c>
      <c r="F184" s="13" t="s">
        <v>715</v>
      </c>
      <c r="G184" s="4">
        <v>41806</v>
      </c>
      <c r="H184">
        <v>30</v>
      </c>
      <c r="I184">
        <v>46</v>
      </c>
      <c r="J184">
        <v>0</v>
      </c>
      <c r="K184">
        <v>40</v>
      </c>
      <c r="L184">
        <v>3</v>
      </c>
      <c r="M184">
        <v>0</v>
      </c>
      <c r="N184">
        <v>3</v>
      </c>
      <c r="O184">
        <v>89</v>
      </c>
      <c r="P184">
        <v>92</v>
      </c>
      <c r="Q184">
        <v>2</v>
      </c>
      <c r="R184">
        <v>3</v>
      </c>
      <c r="S184">
        <v>0</v>
      </c>
      <c r="T184">
        <v>3</v>
      </c>
      <c r="U184">
        <v>8</v>
      </c>
      <c r="V184">
        <v>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716</v>
      </c>
      <c r="AD184" t="s">
        <v>716</v>
      </c>
      <c r="AE184">
        <v>1</v>
      </c>
      <c r="AF184" t="s">
        <v>3032</v>
      </c>
      <c r="AG184" t="s">
        <v>2956</v>
      </c>
      <c r="AH184" t="s">
        <v>3011</v>
      </c>
      <c r="AI184">
        <v>6</v>
      </c>
      <c r="AJ184" t="s">
        <v>3013</v>
      </c>
    </row>
    <row r="185" spans="1:36" x14ac:dyDescent="0.3">
      <c r="A185" t="s">
        <v>1770</v>
      </c>
      <c r="B185" s="9">
        <v>41</v>
      </c>
      <c r="C185" t="s">
        <v>29</v>
      </c>
      <c r="D185" s="29" t="s">
        <v>37</v>
      </c>
      <c r="E185">
        <v>65308</v>
      </c>
      <c r="F185" s="13" t="s">
        <v>716</v>
      </c>
      <c r="G185" s="4">
        <v>41528</v>
      </c>
      <c r="H185">
        <v>60</v>
      </c>
      <c r="I185">
        <v>713</v>
      </c>
      <c r="J185">
        <v>0</v>
      </c>
      <c r="K185">
        <v>264</v>
      </c>
      <c r="L185">
        <v>120</v>
      </c>
      <c r="M185">
        <v>80</v>
      </c>
      <c r="N185">
        <v>34</v>
      </c>
      <c r="O185">
        <v>1177</v>
      </c>
      <c r="P185">
        <v>1211</v>
      </c>
      <c r="Q185">
        <v>1</v>
      </c>
      <c r="R185">
        <v>7</v>
      </c>
      <c r="S185">
        <v>8</v>
      </c>
      <c r="T185">
        <v>12</v>
      </c>
      <c r="U185">
        <v>28</v>
      </c>
      <c r="V185">
        <v>4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 t="s">
        <v>2963</v>
      </c>
      <c r="AD185" t="s">
        <v>716</v>
      </c>
      <c r="AE185">
        <v>2</v>
      </c>
      <c r="AF185" t="s">
        <v>3028</v>
      </c>
      <c r="AG185" t="s">
        <v>2957</v>
      </c>
      <c r="AH185" t="s">
        <v>3014</v>
      </c>
      <c r="AI185">
        <v>9</v>
      </c>
      <c r="AJ185" t="s">
        <v>3025</v>
      </c>
    </row>
    <row r="186" spans="1:36" x14ac:dyDescent="0.3">
      <c r="A186" t="s">
        <v>2735</v>
      </c>
      <c r="B186" s="9">
        <v>30</v>
      </c>
      <c r="C186" t="s">
        <v>29</v>
      </c>
      <c r="D186" s="29" t="s">
        <v>30</v>
      </c>
      <c r="E186">
        <v>52413</v>
      </c>
      <c r="F186" s="13" t="s">
        <v>715</v>
      </c>
      <c r="G186" s="4">
        <v>41216</v>
      </c>
      <c r="H186">
        <v>67</v>
      </c>
      <c r="I186">
        <v>185</v>
      </c>
      <c r="J186">
        <v>8</v>
      </c>
      <c r="K186">
        <v>133</v>
      </c>
      <c r="L186">
        <v>56</v>
      </c>
      <c r="M186">
        <v>56</v>
      </c>
      <c r="N186">
        <v>12</v>
      </c>
      <c r="O186">
        <v>438</v>
      </c>
      <c r="P186">
        <v>450</v>
      </c>
      <c r="Q186">
        <v>2</v>
      </c>
      <c r="R186">
        <v>7</v>
      </c>
      <c r="S186">
        <v>1</v>
      </c>
      <c r="T186">
        <v>7</v>
      </c>
      <c r="U186">
        <v>17</v>
      </c>
      <c r="V186">
        <v>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716</v>
      </c>
      <c r="AD186" t="s">
        <v>716</v>
      </c>
      <c r="AE186">
        <v>3</v>
      </c>
      <c r="AF186" t="s">
        <v>3032</v>
      </c>
      <c r="AG186" t="s">
        <v>2958</v>
      </c>
      <c r="AH186" t="s">
        <v>3018</v>
      </c>
      <c r="AI186">
        <v>11</v>
      </c>
      <c r="AJ186" t="s">
        <v>3024</v>
      </c>
    </row>
    <row r="187" spans="1:36" x14ac:dyDescent="0.3">
      <c r="A187" t="s">
        <v>2899</v>
      </c>
      <c r="B187" s="9">
        <v>39</v>
      </c>
      <c r="C187" t="s">
        <v>39</v>
      </c>
      <c r="D187" s="29" t="s">
        <v>30</v>
      </c>
      <c r="E187">
        <v>46098</v>
      </c>
      <c r="F187" s="13" t="s">
        <v>2963</v>
      </c>
      <c r="G187" s="4">
        <v>41139</v>
      </c>
      <c r="H187">
        <v>86</v>
      </c>
      <c r="I187">
        <v>57</v>
      </c>
      <c r="J187">
        <v>0</v>
      </c>
      <c r="K187">
        <v>27</v>
      </c>
      <c r="L187">
        <v>0</v>
      </c>
      <c r="M187">
        <v>0</v>
      </c>
      <c r="N187">
        <v>36</v>
      </c>
      <c r="O187">
        <v>84</v>
      </c>
      <c r="P187">
        <v>120</v>
      </c>
      <c r="Q187">
        <v>4</v>
      </c>
      <c r="R187">
        <v>3</v>
      </c>
      <c r="S187">
        <v>2</v>
      </c>
      <c r="T187">
        <v>2</v>
      </c>
      <c r="U187">
        <v>11</v>
      </c>
      <c r="V187">
        <v>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716</v>
      </c>
      <c r="AD187" t="s">
        <v>716</v>
      </c>
      <c r="AE187">
        <v>3</v>
      </c>
      <c r="AF187" t="s">
        <v>3031</v>
      </c>
      <c r="AG187" t="s">
        <v>2958</v>
      </c>
      <c r="AH187" t="s">
        <v>3014</v>
      </c>
      <c r="AI187">
        <v>8</v>
      </c>
      <c r="AJ187" t="s">
        <v>3026</v>
      </c>
    </row>
    <row r="188" spans="1:36" x14ac:dyDescent="0.3">
      <c r="A188" t="s">
        <v>2664</v>
      </c>
      <c r="B188" s="9">
        <v>45</v>
      </c>
      <c r="C188" t="s">
        <v>29</v>
      </c>
      <c r="D188" s="29" t="s">
        <v>30</v>
      </c>
      <c r="E188">
        <v>54803</v>
      </c>
      <c r="F188" s="13" t="s">
        <v>715</v>
      </c>
      <c r="G188" s="4">
        <v>41142</v>
      </c>
      <c r="H188">
        <v>65</v>
      </c>
      <c r="I188">
        <v>404</v>
      </c>
      <c r="J188">
        <v>0</v>
      </c>
      <c r="K188">
        <v>92</v>
      </c>
      <c r="L188">
        <v>28</v>
      </c>
      <c r="M188">
        <v>27</v>
      </c>
      <c r="N188">
        <v>142</v>
      </c>
      <c r="O188">
        <v>551</v>
      </c>
      <c r="P188">
        <v>693</v>
      </c>
      <c r="Q188">
        <v>2</v>
      </c>
      <c r="R188">
        <v>6</v>
      </c>
      <c r="S188">
        <v>2</v>
      </c>
      <c r="T188">
        <v>9</v>
      </c>
      <c r="U188">
        <v>19</v>
      </c>
      <c r="V188">
        <v>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716</v>
      </c>
      <c r="AD188" t="s">
        <v>716</v>
      </c>
      <c r="AE188">
        <v>3</v>
      </c>
      <c r="AF188" t="s">
        <v>3028</v>
      </c>
      <c r="AG188" t="s">
        <v>2958</v>
      </c>
      <c r="AH188" t="s">
        <v>3014</v>
      </c>
      <c r="AI188">
        <v>8</v>
      </c>
      <c r="AJ188" t="s">
        <v>3026</v>
      </c>
    </row>
    <row r="189" spans="1:36" x14ac:dyDescent="0.3">
      <c r="A189" t="s">
        <v>1022</v>
      </c>
      <c r="B189" s="9">
        <v>36</v>
      </c>
      <c r="C189" t="s">
        <v>47</v>
      </c>
      <c r="D189" s="29" t="s">
        <v>30</v>
      </c>
      <c r="E189">
        <v>36975</v>
      </c>
      <c r="F189" s="13" t="s">
        <v>715</v>
      </c>
      <c r="G189" s="4">
        <v>41636</v>
      </c>
      <c r="H189">
        <v>50</v>
      </c>
      <c r="I189">
        <v>10</v>
      </c>
      <c r="J189">
        <v>6</v>
      </c>
      <c r="K189">
        <v>11</v>
      </c>
      <c r="L189">
        <v>0</v>
      </c>
      <c r="M189">
        <v>4</v>
      </c>
      <c r="N189">
        <v>2</v>
      </c>
      <c r="O189">
        <v>31</v>
      </c>
      <c r="P189">
        <v>33</v>
      </c>
      <c r="Q189">
        <v>1</v>
      </c>
      <c r="R189">
        <v>1</v>
      </c>
      <c r="S189">
        <v>0</v>
      </c>
      <c r="T189">
        <v>3</v>
      </c>
      <c r="U189">
        <v>5</v>
      </c>
      <c r="V189">
        <v>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716</v>
      </c>
      <c r="AD189" t="s">
        <v>716</v>
      </c>
      <c r="AE189">
        <v>2</v>
      </c>
      <c r="AF189" t="s">
        <v>3031</v>
      </c>
      <c r="AG189" t="s">
        <v>2957</v>
      </c>
      <c r="AH189" t="s">
        <v>3018</v>
      </c>
      <c r="AI189">
        <v>12</v>
      </c>
      <c r="AJ189" t="s">
        <v>3019</v>
      </c>
    </row>
    <row r="190" spans="1:36" x14ac:dyDescent="0.3">
      <c r="A190" t="s">
        <v>2013</v>
      </c>
      <c r="B190" s="9">
        <v>38</v>
      </c>
      <c r="C190" t="s">
        <v>36</v>
      </c>
      <c r="D190" s="29" t="s">
        <v>41</v>
      </c>
      <c r="E190">
        <v>70179</v>
      </c>
      <c r="F190" s="13" t="s">
        <v>715</v>
      </c>
      <c r="G190" s="4">
        <v>41476</v>
      </c>
      <c r="H190">
        <v>10</v>
      </c>
      <c r="I190">
        <v>532</v>
      </c>
      <c r="J190">
        <v>88</v>
      </c>
      <c r="K190">
        <v>168</v>
      </c>
      <c r="L190">
        <v>69</v>
      </c>
      <c r="M190">
        <v>44</v>
      </c>
      <c r="N190">
        <v>133</v>
      </c>
      <c r="O190">
        <v>901</v>
      </c>
      <c r="P190">
        <v>1034</v>
      </c>
      <c r="Q190">
        <v>3</v>
      </c>
      <c r="R190">
        <v>7</v>
      </c>
      <c r="S190">
        <v>3</v>
      </c>
      <c r="T190">
        <v>13</v>
      </c>
      <c r="U190">
        <v>26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716</v>
      </c>
      <c r="AD190" t="s">
        <v>716</v>
      </c>
      <c r="AE190">
        <v>2</v>
      </c>
      <c r="AF190" t="s">
        <v>3031</v>
      </c>
      <c r="AG190" t="s">
        <v>2957</v>
      </c>
      <c r="AH190" t="s">
        <v>3014</v>
      </c>
      <c r="AI190">
        <v>7</v>
      </c>
      <c r="AJ190" t="s">
        <v>3015</v>
      </c>
    </row>
    <row r="191" spans="1:36" x14ac:dyDescent="0.3">
      <c r="A191" t="s">
        <v>888</v>
      </c>
      <c r="B191" s="9">
        <v>35</v>
      </c>
      <c r="C191" t="s">
        <v>29</v>
      </c>
      <c r="D191" s="29" t="s">
        <v>37</v>
      </c>
      <c r="E191">
        <v>7500</v>
      </c>
      <c r="F191" s="13" t="s">
        <v>715</v>
      </c>
      <c r="G191" s="4">
        <v>41150</v>
      </c>
      <c r="H191">
        <v>61</v>
      </c>
      <c r="I191">
        <v>5</v>
      </c>
      <c r="J191">
        <v>2</v>
      </c>
      <c r="K191">
        <v>3</v>
      </c>
      <c r="L191">
        <v>3</v>
      </c>
      <c r="M191">
        <v>0</v>
      </c>
      <c r="N191">
        <v>5</v>
      </c>
      <c r="O191">
        <v>13</v>
      </c>
      <c r="P191">
        <v>18</v>
      </c>
      <c r="Q191">
        <v>1</v>
      </c>
      <c r="R191">
        <v>1</v>
      </c>
      <c r="S191">
        <v>0</v>
      </c>
      <c r="T191">
        <v>2</v>
      </c>
      <c r="U191">
        <v>4</v>
      </c>
      <c r="V191">
        <v>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716</v>
      </c>
      <c r="AD191" t="s">
        <v>716</v>
      </c>
      <c r="AE191">
        <v>3</v>
      </c>
      <c r="AF191" t="s">
        <v>3031</v>
      </c>
      <c r="AG191" t="s">
        <v>2958</v>
      </c>
      <c r="AH191" t="s">
        <v>3014</v>
      </c>
      <c r="AI191">
        <v>8</v>
      </c>
      <c r="AJ191" t="s">
        <v>3026</v>
      </c>
    </row>
    <row r="192" spans="1:36" x14ac:dyDescent="0.3">
      <c r="A192" t="s">
        <v>1752</v>
      </c>
      <c r="B192" s="9">
        <v>69</v>
      </c>
      <c r="C192" t="s">
        <v>29</v>
      </c>
      <c r="D192" s="29" t="s">
        <v>37</v>
      </c>
      <c r="E192">
        <v>69755</v>
      </c>
      <c r="F192" s="13" t="s">
        <v>716</v>
      </c>
      <c r="G192" s="4">
        <v>41549</v>
      </c>
      <c r="H192">
        <v>23</v>
      </c>
      <c r="I192">
        <v>217</v>
      </c>
      <c r="J192">
        <v>77</v>
      </c>
      <c r="K192">
        <v>373</v>
      </c>
      <c r="L192">
        <v>111</v>
      </c>
      <c r="M192">
        <v>23</v>
      </c>
      <c r="N192">
        <v>93</v>
      </c>
      <c r="O192">
        <v>801</v>
      </c>
      <c r="P192">
        <v>894</v>
      </c>
      <c r="Q192">
        <v>1</v>
      </c>
      <c r="R192">
        <v>3</v>
      </c>
      <c r="S192">
        <v>6</v>
      </c>
      <c r="T192">
        <v>12</v>
      </c>
      <c r="U192">
        <v>22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t="s">
        <v>716</v>
      </c>
      <c r="AD192" t="s">
        <v>716</v>
      </c>
      <c r="AE192">
        <v>2</v>
      </c>
      <c r="AF192" t="s">
        <v>3029</v>
      </c>
      <c r="AG192" t="s">
        <v>2957</v>
      </c>
      <c r="AH192" t="s">
        <v>3018</v>
      </c>
      <c r="AI192">
        <v>10</v>
      </c>
      <c r="AJ192" t="s">
        <v>3020</v>
      </c>
    </row>
    <row r="193" spans="1:36" x14ac:dyDescent="0.3">
      <c r="A193" t="s">
        <v>1087</v>
      </c>
      <c r="B193" s="9">
        <v>49</v>
      </c>
      <c r="C193" t="s">
        <v>36</v>
      </c>
      <c r="D193" s="29" t="s">
        <v>30</v>
      </c>
      <c r="E193">
        <v>40760</v>
      </c>
      <c r="F193" s="13" t="s">
        <v>715</v>
      </c>
      <c r="G193" s="4">
        <v>41516</v>
      </c>
      <c r="H193">
        <v>64</v>
      </c>
      <c r="I193">
        <v>70</v>
      </c>
      <c r="J193">
        <v>0</v>
      </c>
      <c r="K193">
        <v>17</v>
      </c>
      <c r="L193">
        <v>0</v>
      </c>
      <c r="M193">
        <v>0</v>
      </c>
      <c r="N193">
        <v>6</v>
      </c>
      <c r="O193">
        <v>87</v>
      </c>
      <c r="P193">
        <v>93</v>
      </c>
      <c r="Q193">
        <v>2</v>
      </c>
      <c r="R193">
        <v>2</v>
      </c>
      <c r="S193">
        <v>1</v>
      </c>
      <c r="T193">
        <v>3</v>
      </c>
      <c r="U193">
        <v>8</v>
      </c>
      <c r="V193">
        <v>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716</v>
      </c>
      <c r="AD193" t="s">
        <v>716</v>
      </c>
      <c r="AE193">
        <v>2</v>
      </c>
      <c r="AF193" t="s">
        <v>3028</v>
      </c>
      <c r="AG193" t="s">
        <v>2957</v>
      </c>
      <c r="AH193" t="s">
        <v>3014</v>
      </c>
      <c r="AI193">
        <v>8</v>
      </c>
      <c r="AJ193" t="s">
        <v>3026</v>
      </c>
    </row>
    <row r="194" spans="1:36" x14ac:dyDescent="0.3">
      <c r="A194" t="s">
        <v>2646</v>
      </c>
      <c r="B194" s="9">
        <v>41</v>
      </c>
      <c r="C194" t="s">
        <v>29</v>
      </c>
      <c r="D194" s="29" t="s">
        <v>33</v>
      </c>
      <c r="E194">
        <v>55593</v>
      </c>
      <c r="F194" s="13" t="s">
        <v>715</v>
      </c>
      <c r="G194" s="4">
        <v>41507</v>
      </c>
      <c r="H194">
        <v>63</v>
      </c>
      <c r="I194">
        <v>293</v>
      </c>
      <c r="J194">
        <v>8</v>
      </c>
      <c r="K194">
        <v>124</v>
      </c>
      <c r="L194">
        <v>11</v>
      </c>
      <c r="M194">
        <v>4</v>
      </c>
      <c r="N194">
        <v>106</v>
      </c>
      <c r="O194">
        <v>440</v>
      </c>
      <c r="P194">
        <v>546</v>
      </c>
      <c r="Q194">
        <v>2</v>
      </c>
      <c r="R194">
        <v>6</v>
      </c>
      <c r="S194">
        <v>6</v>
      </c>
      <c r="T194">
        <v>3</v>
      </c>
      <c r="U194">
        <v>17</v>
      </c>
      <c r="V194">
        <v>6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 t="s">
        <v>715</v>
      </c>
      <c r="AD194" t="s">
        <v>716</v>
      </c>
      <c r="AE194">
        <v>2</v>
      </c>
      <c r="AF194" t="s">
        <v>3028</v>
      </c>
      <c r="AG194" t="s">
        <v>2957</v>
      </c>
      <c r="AH194" t="s">
        <v>3014</v>
      </c>
      <c r="AI194">
        <v>8</v>
      </c>
      <c r="AJ194" t="s">
        <v>3026</v>
      </c>
    </row>
    <row r="195" spans="1:36" x14ac:dyDescent="0.3">
      <c r="A195" t="s">
        <v>1828</v>
      </c>
      <c r="B195" s="9">
        <v>44</v>
      </c>
      <c r="C195" t="s">
        <v>36</v>
      </c>
      <c r="D195" s="29" t="s">
        <v>37</v>
      </c>
      <c r="E195">
        <v>69084</v>
      </c>
      <c r="F195" s="13" t="s">
        <v>715</v>
      </c>
      <c r="G195" s="4">
        <v>41597</v>
      </c>
      <c r="H195">
        <v>43</v>
      </c>
      <c r="I195">
        <v>1181</v>
      </c>
      <c r="J195">
        <v>107</v>
      </c>
      <c r="K195">
        <v>199</v>
      </c>
      <c r="L195">
        <v>39</v>
      </c>
      <c r="M195">
        <v>30</v>
      </c>
      <c r="N195">
        <v>30</v>
      </c>
      <c r="O195">
        <v>1556</v>
      </c>
      <c r="P195">
        <v>1586</v>
      </c>
      <c r="Q195">
        <v>2</v>
      </c>
      <c r="R195">
        <v>7</v>
      </c>
      <c r="S195">
        <v>3</v>
      </c>
      <c r="T195">
        <v>13</v>
      </c>
      <c r="U195">
        <v>25</v>
      </c>
      <c r="V195">
        <v>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716</v>
      </c>
      <c r="AD195" t="s">
        <v>716</v>
      </c>
      <c r="AE195">
        <v>2</v>
      </c>
      <c r="AF195" t="s">
        <v>3028</v>
      </c>
      <c r="AG195" t="s">
        <v>2957</v>
      </c>
      <c r="AH195" t="s">
        <v>3018</v>
      </c>
      <c r="AI195">
        <v>11</v>
      </c>
      <c r="AJ195" t="s">
        <v>3024</v>
      </c>
    </row>
    <row r="196" spans="1:36" x14ac:dyDescent="0.3">
      <c r="A196" t="s">
        <v>1435</v>
      </c>
      <c r="B196" s="9">
        <v>43</v>
      </c>
      <c r="C196" t="s">
        <v>29</v>
      </c>
      <c r="D196" s="29" t="s">
        <v>30</v>
      </c>
      <c r="E196">
        <v>22804</v>
      </c>
      <c r="F196" s="13" t="s">
        <v>715</v>
      </c>
      <c r="G196" s="4">
        <v>41486</v>
      </c>
      <c r="H196">
        <v>75</v>
      </c>
      <c r="I196">
        <v>14</v>
      </c>
      <c r="J196">
        <v>1</v>
      </c>
      <c r="K196">
        <v>7</v>
      </c>
      <c r="L196">
        <v>2</v>
      </c>
      <c r="M196">
        <v>1</v>
      </c>
      <c r="N196">
        <v>1</v>
      </c>
      <c r="O196">
        <v>25</v>
      </c>
      <c r="P196">
        <v>26</v>
      </c>
      <c r="Q196">
        <v>1</v>
      </c>
      <c r="R196">
        <v>2</v>
      </c>
      <c r="S196">
        <v>0</v>
      </c>
      <c r="T196">
        <v>2</v>
      </c>
      <c r="U196">
        <v>5</v>
      </c>
      <c r="V196">
        <v>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716</v>
      </c>
      <c r="AD196" t="s">
        <v>716</v>
      </c>
      <c r="AE196">
        <v>2</v>
      </c>
      <c r="AF196" t="s">
        <v>3028</v>
      </c>
      <c r="AG196" t="s">
        <v>2957</v>
      </c>
      <c r="AH196" t="s">
        <v>3014</v>
      </c>
      <c r="AI196">
        <v>7</v>
      </c>
      <c r="AJ196" t="s">
        <v>3015</v>
      </c>
    </row>
    <row r="197" spans="1:36" x14ac:dyDescent="0.3">
      <c r="A197" t="s">
        <v>2687</v>
      </c>
      <c r="B197" s="9">
        <v>43</v>
      </c>
      <c r="C197" t="s">
        <v>29</v>
      </c>
      <c r="D197" s="29" t="s">
        <v>30</v>
      </c>
      <c r="E197">
        <v>72258</v>
      </c>
      <c r="F197" s="13" t="s">
        <v>715</v>
      </c>
      <c r="G197" s="4">
        <v>41529</v>
      </c>
      <c r="H197">
        <v>28</v>
      </c>
      <c r="I197">
        <v>522</v>
      </c>
      <c r="J197">
        <v>0</v>
      </c>
      <c r="K197">
        <v>522</v>
      </c>
      <c r="L197">
        <v>227</v>
      </c>
      <c r="M197">
        <v>120</v>
      </c>
      <c r="N197">
        <v>134</v>
      </c>
      <c r="O197">
        <v>1391</v>
      </c>
      <c r="P197">
        <v>1525</v>
      </c>
      <c r="Q197">
        <v>2</v>
      </c>
      <c r="R197">
        <v>6</v>
      </c>
      <c r="S197">
        <v>9</v>
      </c>
      <c r="T197">
        <v>5</v>
      </c>
      <c r="U197">
        <v>22</v>
      </c>
      <c r="V197">
        <v>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716</v>
      </c>
      <c r="AD197" t="s">
        <v>716</v>
      </c>
      <c r="AE197">
        <v>2</v>
      </c>
      <c r="AF197" t="s">
        <v>3028</v>
      </c>
      <c r="AG197" t="s">
        <v>2957</v>
      </c>
      <c r="AH197" t="s">
        <v>3014</v>
      </c>
      <c r="AI197">
        <v>9</v>
      </c>
      <c r="AJ197" t="s">
        <v>3025</v>
      </c>
    </row>
    <row r="198" spans="1:36" x14ac:dyDescent="0.3">
      <c r="A198" t="s">
        <v>1008</v>
      </c>
      <c r="B198" s="9">
        <v>63</v>
      </c>
      <c r="C198" t="s">
        <v>39</v>
      </c>
      <c r="D198" s="29" t="s">
        <v>30</v>
      </c>
      <c r="E198">
        <v>49389</v>
      </c>
      <c r="F198" s="13" t="s">
        <v>2963</v>
      </c>
      <c r="G198" s="4">
        <v>41515</v>
      </c>
      <c r="H198">
        <v>55</v>
      </c>
      <c r="I198">
        <v>40</v>
      </c>
      <c r="J198">
        <v>0</v>
      </c>
      <c r="K198">
        <v>19</v>
      </c>
      <c r="L198">
        <v>2</v>
      </c>
      <c r="M198">
        <v>1</v>
      </c>
      <c r="N198">
        <v>3</v>
      </c>
      <c r="O198">
        <v>62</v>
      </c>
      <c r="P198">
        <v>65</v>
      </c>
      <c r="Q198">
        <v>1</v>
      </c>
      <c r="R198">
        <v>2</v>
      </c>
      <c r="S198">
        <v>0</v>
      </c>
      <c r="T198">
        <v>3</v>
      </c>
      <c r="U198">
        <v>6</v>
      </c>
      <c r="V198">
        <v>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716</v>
      </c>
      <c r="AD198" t="s">
        <v>716</v>
      </c>
      <c r="AE198">
        <v>2</v>
      </c>
      <c r="AF198" t="s">
        <v>3029</v>
      </c>
      <c r="AG198" t="s">
        <v>2957</v>
      </c>
      <c r="AH198" t="s">
        <v>3014</v>
      </c>
      <c r="AI198">
        <v>8</v>
      </c>
      <c r="AJ198" t="s">
        <v>3026</v>
      </c>
    </row>
    <row r="199" spans="1:36" x14ac:dyDescent="0.3">
      <c r="A199" t="s">
        <v>2779</v>
      </c>
      <c r="B199" s="9">
        <v>63</v>
      </c>
      <c r="C199" t="s">
        <v>39</v>
      </c>
      <c r="D199" s="29" t="s">
        <v>33</v>
      </c>
      <c r="E199">
        <v>47352</v>
      </c>
      <c r="F199" s="13" t="s">
        <v>715</v>
      </c>
      <c r="G199" s="4">
        <v>41375</v>
      </c>
      <c r="H199">
        <v>70</v>
      </c>
      <c r="I199">
        <v>172</v>
      </c>
      <c r="J199">
        <v>12</v>
      </c>
      <c r="K199">
        <v>112</v>
      </c>
      <c r="L199">
        <v>8</v>
      </c>
      <c r="M199">
        <v>0</v>
      </c>
      <c r="N199">
        <v>15</v>
      </c>
      <c r="O199">
        <v>304</v>
      </c>
      <c r="P199">
        <v>319</v>
      </c>
      <c r="Q199">
        <v>4</v>
      </c>
      <c r="R199">
        <v>6</v>
      </c>
      <c r="S199">
        <v>1</v>
      </c>
      <c r="T199">
        <v>5</v>
      </c>
      <c r="U199">
        <v>16</v>
      </c>
      <c r="V199">
        <v>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716</v>
      </c>
      <c r="AD199" t="s">
        <v>716</v>
      </c>
      <c r="AE199">
        <v>2</v>
      </c>
      <c r="AF199" t="s">
        <v>3029</v>
      </c>
      <c r="AG199" t="s">
        <v>2957</v>
      </c>
      <c r="AH199" t="s">
        <v>3011</v>
      </c>
      <c r="AI199">
        <v>4</v>
      </c>
      <c r="AJ199" t="s">
        <v>3021</v>
      </c>
    </row>
    <row r="200" spans="1:36" x14ac:dyDescent="0.3">
      <c r="A200" t="s">
        <v>2149</v>
      </c>
      <c r="B200" s="9">
        <v>31</v>
      </c>
      <c r="C200" t="s">
        <v>36</v>
      </c>
      <c r="D200" s="29" t="s">
        <v>37</v>
      </c>
      <c r="E200">
        <v>86580</v>
      </c>
      <c r="F200" s="13" t="s">
        <v>716</v>
      </c>
      <c r="G200" s="4">
        <v>41332</v>
      </c>
      <c r="H200">
        <v>72</v>
      </c>
      <c r="I200">
        <v>532</v>
      </c>
      <c r="J200">
        <v>21</v>
      </c>
      <c r="K200">
        <v>127</v>
      </c>
      <c r="L200">
        <v>26</v>
      </c>
      <c r="M200">
        <v>20</v>
      </c>
      <c r="N200">
        <v>20</v>
      </c>
      <c r="O200">
        <v>726</v>
      </c>
      <c r="P200">
        <v>746</v>
      </c>
      <c r="Q200">
        <v>0</v>
      </c>
      <c r="R200">
        <v>4</v>
      </c>
      <c r="S200">
        <v>2</v>
      </c>
      <c r="T200">
        <v>5</v>
      </c>
      <c r="U200">
        <v>11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 t="s">
        <v>715</v>
      </c>
      <c r="AD200" t="s">
        <v>716</v>
      </c>
      <c r="AE200">
        <v>2</v>
      </c>
      <c r="AF200" t="s">
        <v>3031</v>
      </c>
      <c r="AG200" t="s">
        <v>2957</v>
      </c>
      <c r="AH200" t="s">
        <v>3016</v>
      </c>
      <c r="AI200">
        <v>2</v>
      </c>
      <c r="AJ200" t="s">
        <v>3022</v>
      </c>
    </row>
    <row r="201" spans="1:36" x14ac:dyDescent="0.3">
      <c r="A201" t="s">
        <v>2300</v>
      </c>
      <c r="B201" s="9">
        <v>23</v>
      </c>
      <c r="C201" t="s">
        <v>29</v>
      </c>
      <c r="D201" s="29" t="s">
        <v>30</v>
      </c>
      <c r="E201">
        <v>8028</v>
      </c>
      <c r="F201" s="13" t="s">
        <v>716</v>
      </c>
      <c r="G201" s="4">
        <v>41170</v>
      </c>
      <c r="H201">
        <v>62</v>
      </c>
      <c r="I201">
        <v>73</v>
      </c>
      <c r="J201">
        <v>18</v>
      </c>
      <c r="K201">
        <v>66</v>
      </c>
      <c r="L201">
        <v>7</v>
      </c>
      <c r="M201">
        <v>12</v>
      </c>
      <c r="N201">
        <v>2</v>
      </c>
      <c r="O201">
        <v>176</v>
      </c>
      <c r="P201">
        <v>178</v>
      </c>
      <c r="Q201">
        <v>15</v>
      </c>
      <c r="R201">
        <v>0</v>
      </c>
      <c r="S201">
        <v>1</v>
      </c>
      <c r="T201">
        <v>0</v>
      </c>
      <c r="U201">
        <v>16</v>
      </c>
      <c r="V201">
        <v>19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716</v>
      </c>
      <c r="AD201" t="s">
        <v>716</v>
      </c>
      <c r="AE201">
        <v>3</v>
      </c>
      <c r="AF201" t="s">
        <v>3032</v>
      </c>
      <c r="AG201" t="s">
        <v>2958</v>
      </c>
      <c r="AH201" t="s">
        <v>3014</v>
      </c>
      <c r="AI201">
        <v>9</v>
      </c>
      <c r="AJ201" t="s">
        <v>3025</v>
      </c>
    </row>
    <row r="202" spans="1:36" x14ac:dyDescent="0.3">
      <c r="A202" t="s">
        <v>1967</v>
      </c>
      <c r="B202" s="9">
        <v>38</v>
      </c>
      <c r="C202" t="s">
        <v>47</v>
      </c>
      <c r="D202" s="29" t="s">
        <v>37</v>
      </c>
      <c r="E202">
        <v>23718</v>
      </c>
      <c r="F202" s="13" t="s">
        <v>715</v>
      </c>
      <c r="G202" s="4">
        <v>41519</v>
      </c>
      <c r="H202">
        <v>76</v>
      </c>
      <c r="I202">
        <v>6</v>
      </c>
      <c r="J202">
        <v>3</v>
      </c>
      <c r="K202">
        <v>14</v>
      </c>
      <c r="L202">
        <v>15</v>
      </c>
      <c r="M202">
        <v>7</v>
      </c>
      <c r="N202">
        <v>36</v>
      </c>
      <c r="O202">
        <v>45</v>
      </c>
      <c r="P202">
        <v>81</v>
      </c>
      <c r="Q202">
        <v>3</v>
      </c>
      <c r="R202">
        <v>3</v>
      </c>
      <c r="S202">
        <v>1</v>
      </c>
      <c r="T202">
        <v>2</v>
      </c>
      <c r="U202">
        <v>9</v>
      </c>
      <c r="V202">
        <v>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716</v>
      </c>
      <c r="AD202" t="s">
        <v>716</v>
      </c>
      <c r="AE202">
        <v>2</v>
      </c>
      <c r="AF202" t="s">
        <v>3031</v>
      </c>
      <c r="AG202" t="s">
        <v>2957</v>
      </c>
      <c r="AH202" t="s">
        <v>3014</v>
      </c>
      <c r="AI202">
        <v>9</v>
      </c>
      <c r="AJ202" t="s">
        <v>3025</v>
      </c>
    </row>
    <row r="203" spans="1:36" x14ac:dyDescent="0.3">
      <c r="A203" t="s">
        <v>920</v>
      </c>
      <c r="B203" s="9">
        <v>47</v>
      </c>
      <c r="C203" t="s">
        <v>36</v>
      </c>
      <c r="D203" s="29" t="s">
        <v>41</v>
      </c>
      <c r="E203">
        <v>28420</v>
      </c>
      <c r="F203" s="13" t="s">
        <v>715</v>
      </c>
      <c r="G203" s="4">
        <v>41632</v>
      </c>
      <c r="H203">
        <v>36</v>
      </c>
      <c r="I203">
        <v>4</v>
      </c>
      <c r="J203">
        <v>2</v>
      </c>
      <c r="K203">
        <v>5</v>
      </c>
      <c r="L203">
        <v>2</v>
      </c>
      <c r="M203">
        <v>0</v>
      </c>
      <c r="N203">
        <v>0</v>
      </c>
      <c r="O203">
        <v>13</v>
      </c>
      <c r="P203">
        <v>13</v>
      </c>
      <c r="Q203">
        <v>1</v>
      </c>
      <c r="R203">
        <v>1</v>
      </c>
      <c r="S203">
        <v>0</v>
      </c>
      <c r="T203">
        <v>2</v>
      </c>
      <c r="U203">
        <v>4</v>
      </c>
      <c r="V203">
        <v>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716</v>
      </c>
      <c r="AD203" t="s">
        <v>716</v>
      </c>
      <c r="AE203">
        <v>2</v>
      </c>
      <c r="AF203" t="s">
        <v>3028</v>
      </c>
      <c r="AG203" t="s">
        <v>2957</v>
      </c>
      <c r="AH203" t="s">
        <v>3018</v>
      </c>
      <c r="AI203">
        <v>12</v>
      </c>
      <c r="AJ203" t="s">
        <v>3019</v>
      </c>
    </row>
    <row r="204" spans="1:36" x14ac:dyDescent="0.3">
      <c r="A204" t="s">
        <v>882</v>
      </c>
      <c r="B204" s="9">
        <v>50</v>
      </c>
      <c r="C204" t="s">
        <v>36</v>
      </c>
      <c r="D204" s="29" t="s">
        <v>37</v>
      </c>
      <c r="E204">
        <v>65526</v>
      </c>
      <c r="F204" s="13" t="s">
        <v>715</v>
      </c>
      <c r="G204" s="4">
        <v>41740</v>
      </c>
      <c r="H204">
        <v>22</v>
      </c>
      <c r="I204">
        <v>397</v>
      </c>
      <c r="J204">
        <v>19</v>
      </c>
      <c r="K204">
        <v>69</v>
      </c>
      <c r="L204">
        <v>12</v>
      </c>
      <c r="M204">
        <v>0</v>
      </c>
      <c r="N204">
        <v>9</v>
      </c>
      <c r="O204">
        <v>497</v>
      </c>
      <c r="P204">
        <v>506</v>
      </c>
      <c r="Q204">
        <v>1</v>
      </c>
      <c r="R204">
        <v>4</v>
      </c>
      <c r="S204">
        <v>4</v>
      </c>
      <c r="T204">
        <v>8</v>
      </c>
      <c r="U204">
        <v>17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t="s">
        <v>716</v>
      </c>
      <c r="AD204" t="s">
        <v>716</v>
      </c>
      <c r="AE204">
        <v>1</v>
      </c>
      <c r="AF204" t="s">
        <v>3028</v>
      </c>
      <c r="AG204" t="s">
        <v>2956</v>
      </c>
      <c r="AH204" t="s">
        <v>3011</v>
      </c>
      <c r="AI204">
        <v>4</v>
      </c>
      <c r="AJ204" t="s">
        <v>3021</v>
      </c>
    </row>
    <row r="205" spans="1:36" x14ac:dyDescent="0.3">
      <c r="A205" t="s">
        <v>1262</v>
      </c>
      <c r="B205" s="9">
        <v>25</v>
      </c>
      <c r="C205" t="s">
        <v>36</v>
      </c>
      <c r="D205" s="29" t="s">
        <v>33</v>
      </c>
      <c r="E205">
        <v>77845</v>
      </c>
      <c r="F205" s="13" t="s">
        <v>716</v>
      </c>
      <c r="G205" s="4">
        <v>41775</v>
      </c>
      <c r="H205">
        <v>40</v>
      </c>
      <c r="I205">
        <v>760</v>
      </c>
      <c r="J205">
        <v>40</v>
      </c>
      <c r="K205">
        <v>480</v>
      </c>
      <c r="L205">
        <v>0</v>
      </c>
      <c r="M205">
        <v>40</v>
      </c>
      <c r="N205">
        <v>26</v>
      </c>
      <c r="O205">
        <v>1320</v>
      </c>
      <c r="P205">
        <v>1346</v>
      </c>
      <c r="Q205">
        <v>1</v>
      </c>
      <c r="R205">
        <v>3</v>
      </c>
      <c r="S205">
        <v>5</v>
      </c>
      <c r="T205">
        <v>12</v>
      </c>
      <c r="U205">
        <v>21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 t="s">
        <v>2963</v>
      </c>
      <c r="AD205" t="s">
        <v>716</v>
      </c>
      <c r="AE205">
        <v>1</v>
      </c>
      <c r="AF205" t="s">
        <v>3032</v>
      </c>
      <c r="AG205" t="s">
        <v>2956</v>
      </c>
      <c r="AH205" t="s">
        <v>3011</v>
      </c>
      <c r="AI205">
        <v>5</v>
      </c>
      <c r="AJ205" t="s">
        <v>3012</v>
      </c>
    </row>
    <row r="206" spans="1:36" x14ac:dyDescent="0.3">
      <c r="A206" t="s">
        <v>1642</v>
      </c>
      <c r="B206" s="9">
        <v>40</v>
      </c>
      <c r="C206" t="s">
        <v>29</v>
      </c>
      <c r="D206" s="29" t="s">
        <v>33</v>
      </c>
      <c r="E206">
        <v>56715</v>
      </c>
      <c r="F206" s="13" t="s">
        <v>716</v>
      </c>
      <c r="G206" s="4">
        <v>41248</v>
      </c>
      <c r="H206">
        <v>52</v>
      </c>
      <c r="I206">
        <v>258</v>
      </c>
      <c r="J206">
        <v>105</v>
      </c>
      <c r="K206">
        <v>239</v>
      </c>
      <c r="L206">
        <v>237</v>
      </c>
      <c r="M206">
        <v>172</v>
      </c>
      <c r="N206">
        <v>9</v>
      </c>
      <c r="O206">
        <v>1011</v>
      </c>
      <c r="P206">
        <v>1020</v>
      </c>
      <c r="Q206">
        <v>1</v>
      </c>
      <c r="R206">
        <v>7</v>
      </c>
      <c r="S206">
        <v>3</v>
      </c>
      <c r="T206">
        <v>4</v>
      </c>
      <c r="U206">
        <v>15</v>
      </c>
      <c r="V206">
        <v>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716</v>
      </c>
      <c r="AD206" t="s">
        <v>716</v>
      </c>
      <c r="AE206">
        <v>3</v>
      </c>
      <c r="AF206" t="s">
        <v>3031</v>
      </c>
      <c r="AG206" t="s">
        <v>2958</v>
      </c>
      <c r="AH206" t="s">
        <v>3018</v>
      </c>
      <c r="AI206">
        <v>12</v>
      </c>
      <c r="AJ206" t="s">
        <v>3019</v>
      </c>
    </row>
    <row r="207" spans="1:36" x14ac:dyDescent="0.3">
      <c r="A207" t="s">
        <v>2603</v>
      </c>
      <c r="B207" s="9">
        <v>55</v>
      </c>
      <c r="C207" t="s">
        <v>29</v>
      </c>
      <c r="D207" s="29" t="s">
        <v>37</v>
      </c>
      <c r="E207">
        <v>65492</v>
      </c>
      <c r="F207" s="13" t="s">
        <v>716</v>
      </c>
      <c r="G207" s="4">
        <v>41665</v>
      </c>
      <c r="H207">
        <v>73</v>
      </c>
      <c r="I207">
        <v>247</v>
      </c>
      <c r="J207">
        <v>161</v>
      </c>
      <c r="K207">
        <v>295</v>
      </c>
      <c r="L207">
        <v>210</v>
      </c>
      <c r="M207">
        <v>85</v>
      </c>
      <c r="N207">
        <v>47</v>
      </c>
      <c r="O207">
        <v>998</v>
      </c>
      <c r="P207">
        <v>1045</v>
      </c>
      <c r="Q207">
        <v>2</v>
      </c>
      <c r="R207">
        <v>4</v>
      </c>
      <c r="S207">
        <v>7</v>
      </c>
      <c r="T207">
        <v>13</v>
      </c>
      <c r="U207">
        <v>26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716</v>
      </c>
      <c r="AD207" t="s">
        <v>716</v>
      </c>
      <c r="AE207">
        <v>1</v>
      </c>
      <c r="AF207" t="s">
        <v>3030</v>
      </c>
      <c r="AG207" t="s">
        <v>2956</v>
      </c>
      <c r="AH207" t="s">
        <v>3016</v>
      </c>
      <c r="AI207">
        <v>1</v>
      </c>
      <c r="AJ207" t="s">
        <v>3023</v>
      </c>
    </row>
    <row r="208" spans="1:36" x14ac:dyDescent="0.3">
      <c r="A208" t="s">
        <v>1582</v>
      </c>
      <c r="B208" s="9">
        <v>31</v>
      </c>
      <c r="C208" t="s">
        <v>29</v>
      </c>
      <c r="D208" s="29" t="s">
        <v>30</v>
      </c>
      <c r="E208">
        <v>22148</v>
      </c>
      <c r="F208" s="13" t="s">
        <v>716</v>
      </c>
      <c r="G208" s="4">
        <v>41742</v>
      </c>
      <c r="H208">
        <v>16</v>
      </c>
      <c r="I208">
        <v>15</v>
      </c>
      <c r="J208">
        <v>5</v>
      </c>
      <c r="K208">
        <v>14</v>
      </c>
      <c r="L208">
        <v>0</v>
      </c>
      <c r="M208">
        <v>4</v>
      </c>
      <c r="N208">
        <v>11</v>
      </c>
      <c r="O208">
        <v>38</v>
      </c>
      <c r="P208">
        <v>49</v>
      </c>
      <c r="Q208">
        <v>1</v>
      </c>
      <c r="R208">
        <v>1</v>
      </c>
      <c r="S208">
        <v>0</v>
      </c>
      <c r="T208">
        <v>3</v>
      </c>
      <c r="U208">
        <v>5</v>
      </c>
      <c r="V208">
        <v>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t="s">
        <v>716</v>
      </c>
      <c r="AD208" t="s">
        <v>716</v>
      </c>
      <c r="AE208">
        <v>1</v>
      </c>
      <c r="AF208" t="s">
        <v>3031</v>
      </c>
      <c r="AG208" t="s">
        <v>2956</v>
      </c>
      <c r="AH208" t="s">
        <v>3011</v>
      </c>
      <c r="AI208">
        <v>4</v>
      </c>
      <c r="AJ208" t="s">
        <v>3021</v>
      </c>
    </row>
    <row r="209" spans="1:36" x14ac:dyDescent="0.3">
      <c r="A209" t="s">
        <v>2830</v>
      </c>
      <c r="B209" s="9">
        <v>45</v>
      </c>
      <c r="C209" t="s">
        <v>29</v>
      </c>
      <c r="D209" s="29" t="s">
        <v>37</v>
      </c>
      <c r="E209">
        <v>44078</v>
      </c>
      <c r="F209" s="13" t="s">
        <v>2963</v>
      </c>
      <c r="G209" s="4">
        <v>41809</v>
      </c>
      <c r="H209">
        <v>17</v>
      </c>
      <c r="I209">
        <v>24</v>
      </c>
      <c r="J209">
        <v>1</v>
      </c>
      <c r="K209">
        <v>10</v>
      </c>
      <c r="L209">
        <v>2</v>
      </c>
      <c r="M209">
        <v>0</v>
      </c>
      <c r="N209">
        <v>4</v>
      </c>
      <c r="O209">
        <v>37</v>
      </c>
      <c r="P209">
        <v>41</v>
      </c>
      <c r="Q209">
        <v>2</v>
      </c>
      <c r="R209">
        <v>2</v>
      </c>
      <c r="S209">
        <v>0</v>
      </c>
      <c r="T209">
        <v>3</v>
      </c>
      <c r="U209">
        <v>7</v>
      </c>
      <c r="V209">
        <v>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t="s">
        <v>716</v>
      </c>
      <c r="AD209" t="s">
        <v>716</v>
      </c>
      <c r="AE209">
        <v>1</v>
      </c>
      <c r="AF209" t="s">
        <v>3028</v>
      </c>
      <c r="AG209" t="s">
        <v>2956</v>
      </c>
      <c r="AH209" t="s">
        <v>3011</v>
      </c>
      <c r="AI209">
        <v>6</v>
      </c>
      <c r="AJ209" t="s">
        <v>3013</v>
      </c>
    </row>
    <row r="210" spans="1:36" x14ac:dyDescent="0.3">
      <c r="A210" t="s">
        <v>2842</v>
      </c>
      <c r="B210" s="9">
        <v>50</v>
      </c>
      <c r="C210" t="s">
        <v>36</v>
      </c>
      <c r="D210" s="29" t="s">
        <v>37</v>
      </c>
      <c r="E210">
        <v>45759</v>
      </c>
      <c r="F210" s="13" t="s">
        <v>2963</v>
      </c>
      <c r="G210" s="4">
        <v>41328</v>
      </c>
      <c r="H210">
        <v>13</v>
      </c>
      <c r="I210">
        <v>42</v>
      </c>
      <c r="J210">
        <v>1</v>
      </c>
      <c r="K210">
        <v>18</v>
      </c>
      <c r="L210">
        <v>3</v>
      </c>
      <c r="M210">
        <v>0</v>
      </c>
      <c r="N210">
        <v>4</v>
      </c>
      <c r="O210">
        <v>64</v>
      </c>
      <c r="P210">
        <v>68</v>
      </c>
      <c r="Q210">
        <v>2</v>
      </c>
      <c r="R210">
        <v>2</v>
      </c>
      <c r="S210">
        <v>0</v>
      </c>
      <c r="T210">
        <v>3</v>
      </c>
      <c r="U210">
        <v>7</v>
      </c>
      <c r="V210">
        <v>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716</v>
      </c>
      <c r="AD210" t="s">
        <v>716</v>
      </c>
      <c r="AE210">
        <v>2</v>
      </c>
      <c r="AF210" t="s">
        <v>3028</v>
      </c>
      <c r="AG210" t="s">
        <v>2957</v>
      </c>
      <c r="AH210" t="s">
        <v>3016</v>
      </c>
      <c r="AI210">
        <v>2</v>
      </c>
      <c r="AJ210" t="s">
        <v>3022</v>
      </c>
    </row>
    <row r="211" spans="1:36" x14ac:dyDescent="0.3">
      <c r="A211" t="s">
        <v>2698</v>
      </c>
      <c r="B211" s="9">
        <v>43</v>
      </c>
      <c r="C211" t="s">
        <v>36</v>
      </c>
      <c r="D211" s="29" t="s">
        <v>37</v>
      </c>
      <c r="E211">
        <v>71969</v>
      </c>
      <c r="F211" s="13" t="s">
        <v>715</v>
      </c>
      <c r="G211" s="4">
        <v>41198</v>
      </c>
      <c r="H211">
        <v>59</v>
      </c>
      <c r="I211">
        <v>1000</v>
      </c>
      <c r="J211">
        <v>0</v>
      </c>
      <c r="K211">
        <v>76</v>
      </c>
      <c r="L211">
        <v>0</v>
      </c>
      <c r="M211">
        <v>0</v>
      </c>
      <c r="N211">
        <v>10</v>
      </c>
      <c r="O211">
        <v>1076</v>
      </c>
      <c r="P211">
        <v>1086</v>
      </c>
      <c r="Q211">
        <v>3</v>
      </c>
      <c r="R211">
        <v>3</v>
      </c>
      <c r="S211">
        <v>4</v>
      </c>
      <c r="T211">
        <v>9</v>
      </c>
      <c r="U211">
        <v>19</v>
      </c>
      <c r="V211">
        <v>8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 t="s">
        <v>715</v>
      </c>
      <c r="AD211" t="s">
        <v>716</v>
      </c>
      <c r="AE211">
        <v>3</v>
      </c>
      <c r="AF211" t="s">
        <v>3028</v>
      </c>
      <c r="AG211" t="s">
        <v>2958</v>
      </c>
      <c r="AH211" t="s">
        <v>3018</v>
      </c>
      <c r="AI211">
        <v>10</v>
      </c>
      <c r="AJ211" t="s">
        <v>3020</v>
      </c>
    </row>
    <row r="212" spans="1:36" x14ac:dyDescent="0.3">
      <c r="A212" t="s">
        <v>786</v>
      </c>
      <c r="B212" s="9">
        <v>29</v>
      </c>
      <c r="C212" t="s">
        <v>36</v>
      </c>
      <c r="D212" s="29" t="s">
        <v>37</v>
      </c>
      <c r="E212">
        <v>18169</v>
      </c>
      <c r="F212" s="13" t="s">
        <v>715</v>
      </c>
      <c r="G212" s="4">
        <v>41324</v>
      </c>
      <c r="H212">
        <v>40</v>
      </c>
      <c r="I212">
        <v>9</v>
      </c>
      <c r="J212">
        <v>0</v>
      </c>
      <c r="K212">
        <v>5</v>
      </c>
      <c r="L212">
        <v>0</v>
      </c>
      <c r="M212">
        <v>0</v>
      </c>
      <c r="N212">
        <v>7</v>
      </c>
      <c r="O212">
        <v>14</v>
      </c>
      <c r="P212">
        <v>21</v>
      </c>
      <c r="Q212">
        <v>1</v>
      </c>
      <c r="R212">
        <v>1</v>
      </c>
      <c r="S212">
        <v>0</v>
      </c>
      <c r="T212">
        <v>2</v>
      </c>
      <c r="U212">
        <v>4</v>
      </c>
      <c r="V212">
        <v>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t="s">
        <v>716</v>
      </c>
      <c r="AD212" t="s">
        <v>716</v>
      </c>
      <c r="AE212">
        <v>2</v>
      </c>
      <c r="AF212" t="s">
        <v>3032</v>
      </c>
      <c r="AG212" t="s">
        <v>2957</v>
      </c>
      <c r="AH212" t="s">
        <v>3016</v>
      </c>
      <c r="AI212">
        <v>2</v>
      </c>
      <c r="AJ212" t="s">
        <v>3022</v>
      </c>
    </row>
    <row r="213" spans="1:36" x14ac:dyDescent="0.3">
      <c r="A213" t="s">
        <v>1875</v>
      </c>
      <c r="B213" s="9">
        <v>41</v>
      </c>
      <c r="C213" t="s">
        <v>36</v>
      </c>
      <c r="D213" s="29" t="s">
        <v>37</v>
      </c>
      <c r="E213">
        <v>37401</v>
      </c>
      <c r="F213" s="13" t="s">
        <v>715</v>
      </c>
      <c r="G213" s="4">
        <v>41765</v>
      </c>
      <c r="H213">
        <v>14</v>
      </c>
      <c r="I213">
        <v>19</v>
      </c>
      <c r="J213">
        <v>3</v>
      </c>
      <c r="K213">
        <v>19</v>
      </c>
      <c r="L213">
        <v>3</v>
      </c>
      <c r="M213">
        <v>1</v>
      </c>
      <c r="N213">
        <v>3</v>
      </c>
      <c r="O213">
        <v>45</v>
      </c>
      <c r="P213">
        <v>48</v>
      </c>
      <c r="Q213">
        <v>2</v>
      </c>
      <c r="R213">
        <v>2</v>
      </c>
      <c r="S213">
        <v>0</v>
      </c>
      <c r="T213">
        <v>3</v>
      </c>
      <c r="U213">
        <v>7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716</v>
      </c>
      <c r="AD213" t="s">
        <v>716</v>
      </c>
      <c r="AE213">
        <v>1</v>
      </c>
      <c r="AF213" t="s">
        <v>3028</v>
      </c>
      <c r="AG213" t="s">
        <v>2956</v>
      </c>
      <c r="AH213" t="s">
        <v>3011</v>
      </c>
      <c r="AI213">
        <v>5</v>
      </c>
      <c r="AJ213" t="s">
        <v>3012</v>
      </c>
    </row>
    <row r="214" spans="1:36" x14ac:dyDescent="0.3">
      <c r="A214" t="s">
        <v>799</v>
      </c>
      <c r="B214" s="9">
        <v>30</v>
      </c>
      <c r="C214" t="s">
        <v>39</v>
      </c>
      <c r="D214" s="29" t="s">
        <v>37</v>
      </c>
      <c r="E214">
        <v>30477</v>
      </c>
      <c r="F214" s="13" t="s">
        <v>715</v>
      </c>
      <c r="G214" s="4">
        <v>41661</v>
      </c>
      <c r="H214">
        <v>16</v>
      </c>
      <c r="I214">
        <v>47</v>
      </c>
      <c r="J214">
        <v>1</v>
      </c>
      <c r="K214">
        <v>6</v>
      </c>
      <c r="L214">
        <v>0</v>
      </c>
      <c r="M214">
        <v>0</v>
      </c>
      <c r="N214">
        <v>12</v>
      </c>
      <c r="O214">
        <v>54</v>
      </c>
      <c r="P214">
        <v>66</v>
      </c>
      <c r="Q214">
        <v>1</v>
      </c>
      <c r="R214">
        <v>1</v>
      </c>
      <c r="S214">
        <v>1</v>
      </c>
      <c r="T214">
        <v>3</v>
      </c>
      <c r="U214">
        <v>6</v>
      </c>
      <c r="V214">
        <v>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716</v>
      </c>
      <c r="AD214" t="s">
        <v>716</v>
      </c>
      <c r="AE214">
        <v>1</v>
      </c>
      <c r="AF214" t="s">
        <v>3032</v>
      </c>
      <c r="AG214" t="s">
        <v>2956</v>
      </c>
      <c r="AH214" t="s">
        <v>3016</v>
      </c>
      <c r="AI214">
        <v>1</v>
      </c>
      <c r="AJ214" t="s">
        <v>3023</v>
      </c>
    </row>
    <row r="215" spans="1:36" x14ac:dyDescent="0.3">
      <c r="A215" t="s">
        <v>2228</v>
      </c>
      <c r="B215" s="9">
        <v>57</v>
      </c>
      <c r="C215" t="s">
        <v>36</v>
      </c>
      <c r="D215" s="29" t="s">
        <v>37</v>
      </c>
      <c r="E215">
        <v>75283</v>
      </c>
      <c r="F215" s="13" t="s">
        <v>2964</v>
      </c>
      <c r="G215" s="4">
        <v>41360</v>
      </c>
      <c r="H215">
        <v>26</v>
      </c>
      <c r="I215">
        <v>733</v>
      </c>
      <c r="J215">
        <v>9</v>
      </c>
      <c r="K215">
        <v>180</v>
      </c>
      <c r="L215">
        <v>12</v>
      </c>
      <c r="M215">
        <v>19</v>
      </c>
      <c r="N215">
        <v>66</v>
      </c>
      <c r="O215">
        <v>953</v>
      </c>
      <c r="P215">
        <v>1019</v>
      </c>
      <c r="Q215">
        <v>11</v>
      </c>
      <c r="R215">
        <v>6</v>
      </c>
      <c r="S215">
        <v>3</v>
      </c>
      <c r="T215">
        <v>5</v>
      </c>
      <c r="U215">
        <v>25</v>
      </c>
      <c r="V215">
        <v>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716</v>
      </c>
      <c r="AD215" t="s">
        <v>716</v>
      </c>
      <c r="AE215">
        <v>2</v>
      </c>
      <c r="AF215" t="s">
        <v>3030</v>
      </c>
      <c r="AG215" t="s">
        <v>2957</v>
      </c>
      <c r="AH215" t="s">
        <v>3016</v>
      </c>
      <c r="AI215">
        <v>3</v>
      </c>
      <c r="AJ215" t="s">
        <v>3017</v>
      </c>
    </row>
    <row r="216" spans="1:36" x14ac:dyDescent="0.3">
      <c r="A216" t="s">
        <v>945</v>
      </c>
      <c r="B216" s="9">
        <v>36</v>
      </c>
      <c r="C216" t="s">
        <v>36</v>
      </c>
      <c r="D216" s="29" t="s">
        <v>37</v>
      </c>
      <c r="E216">
        <v>46377</v>
      </c>
      <c r="F216" s="13" t="s">
        <v>715</v>
      </c>
      <c r="G216" s="4">
        <v>41699</v>
      </c>
      <c r="H216">
        <v>89</v>
      </c>
      <c r="I216">
        <v>37</v>
      </c>
      <c r="J216">
        <v>0</v>
      </c>
      <c r="K216">
        <v>46</v>
      </c>
      <c r="L216">
        <v>4</v>
      </c>
      <c r="M216">
        <v>3</v>
      </c>
      <c r="N216">
        <v>0</v>
      </c>
      <c r="O216">
        <v>90</v>
      </c>
      <c r="P216">
        <v>90</v>
      </c>
      <c r="Q216">
        <v>1</v>
      </c>
      <c r="R216">
        <v>2</v>
      </c>
      <c r="S216">
        <v>1</v>
      </c>
      <c r="T216">
        <v>3</v>
      </c>
      <c r="U216">
        <v>7</v>
      </c>
      <c r="V216">
        <v>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716</v>
      </c>
      <c r="AD216" t="s">
        <v>716</v>
      </c>
      <c r="AE216">
        <v>1</v>
      </c>
      <c r="AF216" t="s">
        <v>3031</v>
      </c>
      <c r="AG216" t="s">
        <v>2956</v>
      </c>
      <c r="AH216" t="s">
        <v>3016</v>
      </c>
      <c r="AI216">
        <v>3</v>
      </c>
      <c r="AJ216" t="s">
        <v>3017</v>
      </c>
    </row>
    <row r="217" spans="1:36" x14ac:dyDescent="0.3">
      <c r="A217" t="s">
        <v>1660</v>
      </c>
      <c r="B217" s="9">
        <v>67</v>
      </c>
      <c r="C217" t="s">
        <v>29</v>
      </c>
      <c r="D217" s="29" t="s">
        <v>33</v>
      </c>
      <c r="E217">
        <v>70321</v>
      </c>
      <c r="F217" s="13" t="s">
        <v>716</v>
      </c>
      <c r="G217" s="4">
        <v>41290</v>
      </c>
      <c r="H217">
        <v>6</v>
      </c>
      <c r="I217">
        <v>303</v>
      </c>
      <c r="J217">
        <v>23</v>
      </c>
      <c r="K217">
        <v>751</v>
      </c>
      <c r="L217">
        <v>82</v>
      </c>
      <c r="M217">
        <v>26</v>
      </c>
      <c r="N217">
        <v>191</v>
      </c>
      <c r="O217">
        <v>1185</v>
      </c>
      <c r="P217">
        <v>1376</v>
      </c>
      <c r="Q217">
        <v>1</v>
      </c>
      <c r="R217">
        <v>6</v>
      </c>
      <c r="S217">
        <v>5</v>
      </c>
      <c r="T217">
        <v>13</v>
      </c>
      <c r="U217">
        <v>25</v>
      </c>
      <c r="V217">
        <v>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716</v>
      </c>
      <c r="AD217" t="s">
        <v>715</v>
      </c>
      <c r="AE217">
        <v>2</v>
      </c>
      <c r="AF217" t="s">
        <v>3029</v>
      </c>
      <c r="AG217" t="s">
        <v>2957</v>
      </c>
      <c r="AH217" t="s">
        <v>3016</v>
      </c>
      <c r="AI217">
        <v>1</v>
      </c>
      <c r="AJ217" t="s">
        <v>3023</v>
      </c>
    </row>
    <row r="218" spans="1:36" x14ac:dyDescent="0.3">
      <c r="A218" t="s">
        <v>2356</v>
      </c>
      <c r="B218" s="9">
        <v>36</v>
      </c>
      <c r="C218" t="s">
        <v>29</v>
      </c>
      <c r="D218" s="29" t="s">
        <v>37</v>
      </c>
      <c r="E218">
        <v>57113</v>
      </c>
      <c r="F218" s="13" t="s">
        <v>2963</v>
      </c>
      <c r="G218" s="4">
        <v>41311</v>
      </c>
      <c r="H218">
        <v>45</v>
      </c>
      <c r="I218">
        <v>182</v>
      </c>
      <c r="J218">
        <v>4</v>
      </c>
      <c r="K218">
        <v>33</v>
      </c>
      <c r="L218">
        <v>0</v>
      </c>
      <c r="M218">
        <v>2</v>
      </c>
      <c r="N218">
        <v>42</v>
      </c>
      <c r="O218">
        <v>221</v>
      </c>
      <c r="P218">
        <v>263</v>
      </c>
      <c r="Q218">
        <v>6</v>
      </c>
      <c r="R218">
        <v>4</v>
      </c>
      <c r="S218">
        <v>1</v>
      </c>
      <c r="T218">
        <v>5</v>
      </c>
      <c r="U218">
        <v>16</v>
      </c>
      <c r="V218">
        <v>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t="s">
        <v>716</v>
      </c>
      <c r="AD218" t="s">
        <v>716</v>
      </c>
      <c r="AE218">
        <v>2</v>
      </c>
      <c r="AF218" t="s">
        <v>3031</v>
      </c>
      <c r="AG218" t="s">
        <v>2957</v>
      </c>
      <c r="AH218" t="s">
        <v>3016</v>
      </c>
      <c r="AI218">
        <v>2</v>
      </c>
      <c r="AJ218" t="s">
        <v>3022</v>
      </c>
    </row>
    <row r="219" spans="1:36" x14ac:dyDescent="0.3">
      <c r="A219" t="s">
        <v>1708</v>
      </c>
      <c r="B219" s="9">
        <v>55</v>
      </c>
      <c r="C219" t="s">
        <v>29</v>
      </c>
      <c r="D219" s="29" t="s">
        <v>37</v>
      </c>
      <c r="E219">
        <v>18690</v>
      </c>
      <c r="F219" s="13" t="s">
        <v>716</v>
      </c>
      <c r="G219" s="4">
        <v>41271</v>
      </c>
      <c r="H219">
        <v>77</v>
      </c>
      <c r="I219">
        <v>6</v>
      </c>
      <c r="J219">
        <v>1</v>
      </c>
      <c r="K219">
        <v>7</v>
      </c>
      <c r="L219">
        <v>23</v>
      </c>
      <c r="M219">
        <v>4</v>
      </c>
      <c r="N219">
        <v>19</v>
      </c>
      <c r="O219">
        <v>41</v>
      </c>
      <c r="P219">
        <v>60</v>
      </c>
      <c r="Q219">
        <v>1</v>
      </c>
      <c r="R219">
        <v>1</v>
      </c>
      <c r="S219">
        <v>1</v>
      </c>
      <c r="T219">
        <v>2</v>
      </c>
      <c r="U219">
        <v>5</v>
      </c>
      <c r="V219">
        <v>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716</v>
      </c>
      <c r="AD219" t="s">
        <v>716</v>
      </c>
      <c r="AE219">
        <v>3</v>
      </c>
      <c r="AF219" t="s">
        <v>3030</v>
      </c>
      <c r="AG219" t="s">
        <v>2958</v>
      </c>
      <c r="AH219" t="s">
        <v>3018</v>
      </c>
      <c r="AI219">
        <v>12</v>
      </c>
      <c r="AJ219" t="s">
        <v>3019</v>
      </c>
    </row>
    <row r="220" spans="1:36" x14ac:dyDescent="0.3">
      <c r="A220" t="s">
        <v>2111</v>
      </c>
      <c r="B220" s="9">
        <v>47</v>
      </c>
      <c r="C220" t="s">
        <v>36</v>
      </c>
      <c r="D220" s="29" t="s">
        <v>37</v>
      </c>
      <c r="E220">
        <v>36947</v>
      </c>
      <c r="F220" s="13" t="s">
        <v>2963</v>
      </c>
      <c r="G220" s="4">
        <v>41128</v>
      </c>
      <c r="H220">
        <v>49</v>
      </c>
      <c r="I220">
        <v>88</v>
      </c>
      <c r="J220">
        <v>3</v>
      </c>
      <c r="K220">
        <v>21</v>
      </c>
      <c r="L220">
        <v>4</v>
      </c>
      <c r="M220">
        <v>1</v>
      </c>
      <c r="N220">
        <v>29</v>
      </c>
      <c r="O220">
        <v>117</v>
      </c>
      <c r="P220">
        <v>146</v>
      </c>
      <c r="Q220">
        <v>4</v>
      </c>
      <c r="R220">
        <v>3</v>
      </c>
      <c r="S220">
        <v>0</v>
      </c>
      <c r="T220">
        <v>4</v>
      </c>
      <c r="U220">
        <v>11</v>
      </c>
      <c r="V220">
        <v>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716</v>
      </c>
      <c r="AD220" t="s">
        <v>716</v>
      </c>
      <c r="AE220">
        <v>3</v>
      </c>
      <c r="AF220" t="s">
        <v>3028</v>
      </c>
      <c r="AG220" t="s">
        <v>2958</v>
      </c>
      <c r="AH220" t="s">
        <v>3014</v>
      </c>
      <c r="AI220">
        <v>8</v>
      </c>
      <c r="AJ220" t="s">
        <v>3026</v>
      </c>
    </row>
    <row r="221" spans="1:36" x14ac:dyDescent="0.3">
      <c r="A221" t="s">
        <v>1637</v>
      </c>
      <c r="B221" s="9">
        <v>56</v>
      </c>
      <c r="C221" t="s">
        <v>29</v>
      </c>
      <c r="D221" s="29" t="s">
        <v>33</v>
      </c>
      <c r="E221">
        <v>46610</v>
      </c>
      <c r="F221" s="13" t="s">
        <v>716</v>
      </c>
      <c r="G221" s="4">
        <v>41473</v>
      </c>
      <c r="H221">
        <v>4</v>
      </c>
      <c r="I221">
        <v>288</v>
      </c>
      <c r="J221">
        <v>10</v>
      </c>
      <c r="K221">
        <v>30</v>
      </c>
      <c r="L221">
        <v>4</v>
      </c>
      <c r="M221">
        <v>10</v>
      </c>
      <c r="N221">
        <v>125</v>
      </c>
      <c r="O221">
        <v>342</v>
      </c>
      <c r="P221">
        <v>467</v>
      </c>
      <c r="Q221">
        <v>1</v>
      </c>
      <c r="R221">
        <v>6</v>
      </c>
      <c r="S221">
        <v>1</v>
      </c>
      <c r="T221">
        <v>6</v>
      </c>
      <c r="U221">
        <v>14</v>
      </c>
      <c r="V221">
        <v>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716</v>
      </c>
      <c r="AD221" t="s">
        <v>716</v>
      </c>
      <c r="AE221">
        <v>2</v>
      </c>
      <c r="AF221" t="s">
        <v>3030</v>
      </c>
      <c r="AG221" t="s">
        <v>2957</v>
      </c>
      <c r="AH221" t="s">
        <v>3014</v>
      </c>
      <c r="AI221">
        <v>7</v>
      </c>
      <c r="AJ221" t="s">
        <v>3015</v>
      </c>
    </row>
    <row r="222" spans="1:36" x14ac:dyDescent="0.3">
      <c r="A222" t="s">
        <v>2810</v>
      </c>
      <c r="B222" s="9">
        <v>39</v>
      </c>
      <c r="C222" t="s">
        <v>29</v>
      </c>
      <c r="D222" s="29" t="s">
        <v>37</v>
      </c>
      <c r="E222">
        <v>65106</v>
      </c>
      <c r="F222" s="13" t="s">
        <v>715</v>
      </c>
      <c r="G222" s="4">
        <v>41783</v>
      </c>
      <c r="H222">
        <v>55</v>
      </c>
      <c r="I222">
        <v>790</v>
      </c>
      <c r="J222">
        <v>19</v>
      </c>
      <c r="K222">
        <v>133</v>
      </c>
      <c r="L222">
        <v>12</v>
      </c>
      <c r="M222">
        <v>0</v>
      </c>
      <c r="N222">
        <v>19</v>
      </c>
      <c r="O222">
        <v>954</v>
      </c>
      <c r="P222">
        <v>973</v>
      </c>
      <c r="Q222">
        <v>3</v>
      </c>
      <c r="R222">
        <v>8</v>
      </c>
      <c r="S222">
        <v>3</v>
      </c>
      <c r="T222">
        <v>13</v>
      </c>
      <c r="U222">
        <v>27</v>
      </c>
      <c r="V222">
        <v>6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 t="s">
        <v>715</v>
      </c>
      <c r="AD222" t="s">
        <v>716</v>
      </c>
      <c r="AE222">
        <v>1</v>
      </c>
      <c r="AF222" t="s">
        <v>3031</v>
      </c>
      <c r="AG222" t="s">
        <v>2956</v>
      </c>
      <c r="AH222" t="s">
        <v>3011</v>
      </c>
      <c r="AI222">
        <v>5</v>
      </c>
      <c r="AJ222" t="s">
        <v>3012</v>
      </c>
    </row>
    <row r="223" spans="1:36" x14ac:dyDescent="0.3">
      <c r="A223" t="s">
        <v>1432</v>
      </c>
      <c r="B223" s="9">
        <v>39</v>
      </c>
      <c r="C223" t="s">
        <v>29</v>
      </c>
      <c r="D223" s="29" t="s">
        <v>37</v>
      </c>
      <c r="E223">
        <v>23957</v>
      </c>
      <c r="F223" s="13" t="s">
        <v>715</v>
      </c>
      <c r="G223" s="4">
        <v>41210</v>
      </c>
      <c r="H223">
        <v>47</v>
      </c>
      <c r="I223">
        <v>2</v>
      </c>
      <c r="J223">
        <v>1</v>
      </c>
      <c r="K223">
        <v>18</v>
      </c>
      <c r="L223">
        <v>20</v>
      </c>
      <c r="M223">
        <v>11</v>
      </c>
      <c r="N223">
        <v>16</v>
      </c>
      <c r="O223">
        <v>52</v>
      </c>
      <c r="P223">
        <v>68</v>
      </c>
      <c r="Q223">
        <v>1</v>
      </c>
      <c r="R223">
        <v>2</v>
      </c>
      <c r="S223">
        <v>0</v>
      </c>
      <c r="T223">
        <v>3</v>
      </c>
      <c r="U223">
        <v>6</v>
      </c>
      <c r="V223">
        <v>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716</v>
      </c>
      <c r="AD223" t="s">
        <v>715</v>
      </c>
      <c r="AE223">
        <v>3</v>
      </c>
      <c r="AF223" t="s">
        <v>3031</v>
      </c>
      <c r="AG223" t="s">
        <v>2958</v>
      </c>
      <c r="AH223" t="s">
        <v>3018</v>
      </c>
      <c r="AI223">
        <v>10</v>
      </c>
      <c r="AJ223" t="s">
        <v>3020</v>
      </c>
    </row>
    <row r="224" spans="1:36" x14ac:dyDescent="0.3">
      <c r="A224" t="s">
        <v>2793</v>
      </c>
      <c r="B224" s="9">
        <v>38</v>
      </c>
      <c r="C224" t="s">
        <v>29</v>
      </c>
      <c r="D224" s="29" t="s">
        <v>33</v>
      </c>
      <c r="E224">
        <v>36283</v>
      </c>
      <c r="F224" s="13" t="s">
        <v>2963</v>
      </c>
      <c r="G224" s="4">
        <v>41743</v>
      </c>
      <c r="H224">
        <v>42</v>
      </c>
      <c r="I224">
        <v>6</v>
      </c>
      <c r="J224">
        <v>5</v>
      </c>
      <c r="K224">
        <v>5</v>
      </c>
      <c r="L224">
        <v>8</v>
      </c>
      <c r="M224">
        <v>0</v>
      </c>
      <c r="N224">
        <v>5</v>
      </c>
      <c r="O224">
        <v>24</v>
      </c>
      <c r="P224">
        <v>29</v>
      </c>
      <c r="Q224">
        <v>2</v>
      </c>
      <c r="R224">
        <v>1</v>
      </c>
      <c r="S224">
        <v>0</v>
      </c>
      <c r="T224">
        <v>3</v>
      </c>
      <c r="U224">
        <v>6</v>
      </c>
      <c r="V224">
        <v>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t="s">
        <v>716</v>
      </c>
      <c r="AD224" t="s">
        <v>716</v>
      </c>
      <c r="AE224">
        <v>1</v>
      </c>
      <c r="AF224" t="s">
        <v>3031</v>
      </c>
      <c r="AG224" t="s">
        <v>2956</v>
      </c>
      <c r="AH224" t="s">
        <v>3011</v>
      </c>
      <c r="AI224">
        <v>4</v>
      </c>
      <c r="AJ224" t="s">
        <v>3021</v>
      </c>
    </row>
    <row r="225" spans="1:36" x14ac:dyDescent="0.3">
      <c r="A225" t="s">
        <v>2069</v>
      </c>
      <c r="B225" s="9">
        <v>39</v>
      </c>
      <c r="C225" t="s">
        <v>36</v>
      </c>
      <c r="D225" s="29" t="s">
        <v>33</v>
      </c>
      <c r="E225">
        <v>56559</v>
      </c>
      <c r="F225" s="13" t="s">
        <v>715</v>
      </c>
      <c r="G225" s="4">
        <v>41268</v>
      </c>
      <c r="H225">
        <v>46</v>
      </c>
      <c r="I225">
        <v>226</v>
      </c>
      <c r="J225">
        <v>22</v>
      </c>
      <c r="K225">
        <v>133</v>
      </c>
      <c r="L225">
        <v>41</v>
      </c>
      <c r="M225">
        <v>31</v>
      </c>
      <c r="N225">
        <v>31</v>
      </c>
      <c r="O225">
        <v>453</v>
      </c>
      <c r="P225">
        <v>484</v>
      </c>
      <c r="Q225">
        <v>3</v>
      </c>
      <c r="R225">
        <v>4</v>
      </c>
      <c r="S225">
        <v>3</v>
      </c>
      <c r="T225">
        <v>8</v>
      </c>
      <c r="U225">
        <v>18</v>
      </c>
      <c r="V225">
        <v>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t="s">
        <v>716</v>
      </c>
      <c r="AD225" t="s">
        <v>716</v>
      </c>
      <c r="AE225">
        <v>3</v>
      </c>
      <c r="AF225" t="s">
        <v>3031</v>
      </c>
      <c r="AG225" t="s">
        <v>2958</v>
      </c>
      <c r="AH225" t="s">
        <v>3018</v>
      </c>
      <c r="AI225">
        <v>12</v>
      </c>
      <c r="AJ225" t="s">
        <v>3019</v>
      </c>
    </row>
    <row r="226" spans="1:36" x14ac:dyDescent="0.3">
      <c r="A226" t="s">
        <v>2160</v>
      </c>
      <c r="B226" s="9">
        <v>36</v>
      </c>
      <c r="C226" t="s">
        <v>39</v>
      </c>
      <c r="D226" s="29" t="s">
        <v>37</v>
      </c>
      <c r="E226">
        <v>43783</v>
      </c>
      <c r="F226" s="13" t="s">
        <v>715</v>
      </c>
      <c r="G226" s="4">
        <v>41788</v>
      </c>
      <c r="H226">
        <v>22</v>
      </c>
      <c r="I226">
        <v>327</v>
      </c>
      <c r="J226">
        <v>9</v>
      </c>
      <c r="K226">
        <v>125</v>
      </c>
      <c r="L226">
        <v>25</v>
      </c>
      <c r="M226">
        <v>4</v>
      </c>
      <c r="N226">
        <v>139</v>
      </c>
      <c r="O226">
        <v>490</v>
      </c>
      <c r="P226">
        <v>629</v>
      </c>
      <c r="Q226">
        <v>6</v>
      </c>
      <c r="R226">
        <v>7</v>
      </c>
      <c r="S226">
        <v>1</v>
      </c>
      <c r="T226">
        <v>8</v>
      </c>
      <c r="U226">
        <v>22</v>
      </c>
      <c r="V226">
        <v>7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 t="s">
        <v>715</v>
      </c>
      <c r="AD226" t="s">
        <v>716</v>
      </c>
      <c r="AE226">
        <v>1</v>
      </c>
      <c r="AF226" t="s">
        <v>3031</v>
      </c>
      <c r="AG226" t="s">
        <v>2956</v>
      </c>
      <c r="AH226" t="s">
        <v>3011</v>
      </c>
      <c r="AI226">
        <v>5</v>
      </c>
      <c r="AJ226" t="s">
        <v>3012</v>
      </c>
    </row>
    <row r="227" spans="1:36" x14ac:dyDescent="0.3">
      <c r="A227" t="s">
        <v>2888</v>
      </c>
      <c r="B227" s="9">
        <v>44</v>
      </c>
      <c r="C227" t="s">
        <v>36</v>
      </c>
      <c r="D227" s="29" t="s">
        <v>37</v>
      </c>
      <c r="E227">
        <v>38853</v>
      </c>
      <c r="F227" s="13" t="s">
        <v>2963</v>
      </c>
      <c r="G227" s="4">
        <v>41782</v>
      </c>
      <c r="H227">
        <v>90</v>
      </c>
      <c r="I227">
        <v>29</v>
      </c>
      <c r="J227">
        <v>0</v>
      </c>
      <c r="K227">
        <v>14</v>
      </c>
      <c r="L227">
        <v>0</v>
      </c>
      <c r="M227">
        <v>0</v>
      </c>
      <c r="N227">
        <v>2</v>
      </c>
      <c r="O227">
        <v>43</v>
      </c>
      <c r="P227">
        <v>45</v>
      </c>
      <c r="Q227">
        <v>2</v>
      </c>
      <c r="R227">
        <v>2</v>
      </c>
      <c r="S227">
        <v>0</v>
      </c>
      <c r="T227">
        <v>3</v>
      </c>
      <c r="U227">
        <v>7</v>
      </c>
      <c r="V227">
        <v>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716</v>
      </c>
      <c r="AD227" t="s">
        <v>716</v>
      </c>
      <c r="AE227">
        <v>1</v>
      </c>
      <c r="AF227" t="s">
        <v>3028</v>
      </c>
      <c r="AG227" t="s">
        <v>2956</v>
      </c>
      <c r="AH227" t="s">
        <v>3011</v>
      </c>
      <c r="AI227">
        <v>5</v>
      </c>
      <c r="AJ227" t="s">
        <v>3012</v>
      </c>
    </row>
    <row r="228" spans="1:36" x14ac:dyDescent="0.3">
      <c r="A228" t="s">
        <v>1856</v>
      </c>
      <c r="B228" s="9">
        <v>46</v>
      </c>
      <c r="C228" t="s">
        <v>39</v>
      </c>
      <c r="D228" s="29" t="s">
        <v>30</v>
      </c>
      <c r="E228">
        <v>50014</v>
      </c>
      <c r="F228" s="13" t="s">
        <v>715</v>
      </c>
      <c r="G228" s="4">
        <v>41661</v>
      </c>
      <c r="H228">
        <v>9</v>
      </c>
      <c r="I228">
        <v>234</v>
      </c>
      <c r="J228">
        <v>14</v>
      </c>
      <c r="K228">
        <v>77</v>
      </c>
      <c r="L228">
        <v>19</v>
      </c>
      <c r="M228">
        <v>10</v>
      </c>
      <c r="N228">
        <v>42</v>
      </c>
      <c r="O228">
        <v>354</v>
      </c>
      <c r="P228">
        <v>396</v>
      </c>
      <c r="Q228">
        <v>2</v>
      </c>
      <c r="R228">
        <v>4</v>
      </c>
      <c r="S228">
        <v>1</v>
      </c>
      <c r="T228">
        <v>8</v>
      </c>
      <c r="U228">
        <v>15</v>
      </c>
      <c r="V228">
        <v>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716</v>
      </c>
      <c r="AD228" t="s">
        <v>716</v>
      </c>
      <c r="AE228">
        <v>1</v>
      </c>
      <c r="AF228" t="s">
        <v>3028</v>
      </c>
      <c r="AG228" t="s">
        <v>2956</v>
      </c>
      <c r="AH228" t="s">
        <v>3016</v>
      </c>
      <c r="AI228">
        <v>1</v>
      </c>
      <c r="AJ228" t="s">
        <v>3023</v>
      </c>
    </row>
    <row r="229" spans="1:36" x14ac:dyDescent="0.3">
      <c r="A229" t="s">
        <v>1025</v>
      </c>
      <c r="B229" s="9">
        <v>34</v>
      </c>
      <c r="C229" t="s">
        <v>47</v>
      </c>
      <c r="D229" s="29" t="s">
        <v>30</v>
      </c>
      <c r="E229">
        <v>45889</v>
      </c>
      <c r="F229" s="13" t="s">
        <v>715</v>
      </c>
      <c r="G229" s="4">
        <v>41457</v>
      </c>
      <c r="H229">
        <v>42</v>
      </c>
      <c r="I229">
        <v>31</v>
      </c>
      <c r="J229">
        <v>0</v>
      </c>
      <c r="K229">
        <v>6</v>
      </c>
      <c r="L229">
        <v>0</v>
      </c>
      <c r="M229">
        <v>1</v>
      </c>
      <c r="N229">
        <v>8</v>
      </c>
      <c r="O229">
        <v>38</v>
      </c>
      <c r="P229">
        <v>46</v>
      </c>
      <c r="Q229">
        <v>1</v>
      </c>
      <c r="R229">
        <v>1</v>
      </c>
      <c r="S229">
        <v>0</v>
      </c>
      <c r="T229">
        <v>3</v>
      </c>
      <c r="U229">
        <v>5</v>
      </c>
      <c r="V229">
        <v>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716</v>
      </c>
      <c r="AD229" t="s">
        <v>716</v>
      </c>
      <c r="AE229">
        <v>2</v>
      </c>
      <c r="AF229" t="s">
        <v>3031</v>
      </c>
      <c r="AG229" t="s">
        <v>2957</v>
      </c>
      <c r="AH229" t="s">
        <v>3014</v>
      </c>
      <c r="AI229">
        <v>7</v>
      </c>
      <c r="AJ229" t="s">
        <v>3015</v>
      </c>
    </row>
    <row r="230" spans="1:36" x14ac:dyDescent="0.3">
      <c r="A230" t="s">
        <v>2444</v>
      </c>
      <c r="B230" s="9">
        <v>39</v>
      </c>
      <c r="C230" t="s">
        <v>29</v>
      </c>
      <c r="D230" s="29" t="s">
        <v>33</v>
      </c>
      <c r="E230">
        <v>76532</v>
      </c>
      <c r="F230" s="13" t="s">
        <v>2963</v>
      </c>
      <c r="G230" s="4">
        <v>41526</v>
      </c>
      <c r="H230">
        <v>38</v>
      </c>
      <c r="I230">
        <v>355</v>
      </c>
      <c r="J230">
        <v>30</v>
      </c>
      <c r="K230">
        <v>177</v>
      </c>
      <c r="L230">
        <v>90</v>
      </c>
      <c r="M230">
        <v>138</v>
      </c>
      <c r="N230">
        <v>30</v>
      </c>
      <c r="O230">
        <v>790</v>
      </c>
      <c r="P230">
        <v>820</v>
      </c>
      <c r="Q230">
        <v>4</v>
      </c>
      <c r="R230">
        <v>9</v>
      </c>
      <c r="S230">
        <v>5</v>
      </c>
      <c r="T230">
        <v>7</v>
      </c>
      <c r="U230">
        <v>25</v>
      </c>
      <c r="V230">
        <v>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716</v>
      </c>
      <c r="AD230" t="s">
        <v>716</v>
      </c>
      <c r="AE230">
        <v>2</v>
      </c>
      <c r="AF230" t="s">
        <v>3031</v>
      </c>
      <c r="AG230" t="s">
        <v>2957</v>
      </c>
      <c r="AH230" t="s">
        <v>3014</v>
      </c>
      <c r="AI230">
        <v>9</v>
      </c>
      <c r="AJ230" t="s">
        <v>3025</v>
      </c>
    </row>
    <row r="231" spans="1:36" x14ac:dyDescent="0.3">
      <c r="A231" t="s">
        <v>2186</v>
      </c>
      <c r="B231" s="9">
        <v>54</v>
      </c>
      <c r="C231" t="s">
        <v>39</v>
      </c>
      <c r="D231" s="29" t="s">
        <v>37</v>
      </c>
      <c r="E231">
        <v>30522</v>
      </c>
      <c r="F231" s="13" t="s">
        <v>715</v>
      </c>
      <c r="G231" s="4">
        <v>41138</v>
      </c>
      <c r="H231">
        <v>6</v>
      </c>
      <c r="I231">
        <v>179</v>
      </c>
      <c r="J231">
        <v>8</v>
      </c>
      <c r="K231">
        <v>83</v>
      </c>
      <c r="L231">
        <v>19</v>
      </c>
      <c r="M231">
        <v>11</v>
      </c>
      <c r="N231">
        <v>26</v>
      </c>
      <c r="O231">
        <v>300</v>
      </c>
      <c r="P231">
        <v>326</v>
      </c>
      <c r="Q231">
        <v>5</v>
      </c>
      <c r="R231">
        <v>1</v>
      </c>
      <c r="S231">
        <v>2</v>
      </c>
      <c r="T231">
        <v>9</v>
      </c>
      <c r="U231">
        <v>17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716</v>
      </c>
      <c r="AD231" t="s">
        <v>716</v>
      </c>
      <c r="AE231">
        <v>3</v>
      </c>
      <c r="AF231" t="s">
        <v>3030</v>
      </c>
      <c r="AG231" t="s">
        <v>2958</v>
      </c>
      <c r="AH231" t="s">
        <v>3014</v>
      </c>
      <c r="AI231">
        <v>8</v>
      </c>
      <c r="AJ231" t="s">
        <v>3026</v>
      </c>
    </row>
    <row r="232" spans="1:36" x14ac:dyDescent="0.3">
      <c r="A232" t="s">
        <v>2610</v>
      </c>
      <c r="B232" s="9">
        <v>63</v>
      </c>
      <c r="C232" t="s">
        <v>29</v>
      </c>
      <c r="D232" s="29" t="s">
        <v>71</v>
      </c>
      <c r="E232">
        <v>70792</v>
      </c>
      <c r="F232" s="13" t="s">
        <v>716</v>
      </c>
      <c r="G232" s="4">
        <v>41311</v>
      </c>
      <c r="H232">
        <v>82</v>
      </c>
      <c r="I232">
        <v>344</v>
      </c>
      <c r="J232">
        <v>45</v>
      </c>
      <c r="K232">
        <v>654</v>
      </c>
      <c r="L232">
        <v>104</v>
      </c>
      <c r="M232">
        <v>11</v>
      </c>
      <c r="N232">
        <v>114</v>
      </c>
      <c r="O232">
        <v>1158</v>
      </c>
      <c r="P232">
        <v>1272</v>
      </c>
      <c r="Q232">
        <v>2</v>
      </c>
      <c r="R232">
        <v>3</v>
      </c>
      <c r="S232">
        <v>4</v>
      </c>
      <c r="T232">
        <v>10</v>
      </c>
      <c r="U232">
        <v>19</v>
      </c>
      <c r="V232">
        <v>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716</v>
      </c>
      <c r="AD232" t="s">
        <v>716</v>
      </c>
      <c r="AE232">
        <v>2</v>
      </c>
      <c r="AF232" t="s">
        <v>3029</v>
      </c>
      <c r="AG232" t="s">
        <v>2957</v>
      </c>
      <c r="AH232" t="s">
        <v>3016</v>
      </c>
      <c r="AI232">
        <v>2</v>
      </c>
      <c r="AJ232" t="s">
        <v>3022</v>
      </c>
    </row>
    <row r="233" spans="1:36" x14ac:dyDescent="0.3">
      <c r="A233" t="s">
        <v>1986</v>
      </c>
      <c r="B233" s="9">
        <v>39</v>
      </c>
      <c r="C233" t="s">
        <v>39</v>
      </c>
      <c r="D233" s="29" t="s">
        <v>33</v>
      </c>
      <c r="E233">
        <v>22669</v>
      </c>
      <c r="F233" s="13" t="s">
        <v>715</v>
      </c>
      <c r="G233" s="4">
        <v>41416</v>
      </c>
      <c r="H233">
        <v>30</v>
      </c>
      <c r="I233">
        <v>16</v>
      </c>
      <c r="J233">
        <v>14</v>
      </c>
      <c r="K233">
        <v>36</v>
      </c>
      <c r="L233">
        <v>37</v>
      </c>
      <c r="M233">
        <v>22</v>
      </c>
      <c r="N233">
        <v>48</v>
      </c>
      <c r="O233">
        <v>125</v>
      </c>
      <c r="P233">
        <v>173</v>
      </c>
      <c r="Q233">
        <v>3</v>
      </c>
      <c r="R233">
        <v>4</v>
      </c>
      <c r="S233">
        <v>1</v>
      </c>
      <c r="T233">
        <v>2</v>
      </c>
      <c r="U233">
        <v>10</v>
      </c>
      <c r="V233">
        <v>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716</v>
      </c>
      <c r="AD233" t="s">
        <v>715</v>
      </c>
      <c r="AE233">
        <v>2</v>
      </c>
      <c r="AF233" t="s">
        <v>3031</v>
      </c>
      <c r="AG233" t="s">
        <v>2957</v>
      </c>
      <c r="AH233" t="s">
        <v>3011</v>
      </c>
      <c r="AI233">
        <v>5</v>
      </c>
      <c r="AJ233" t="s">
        <v>3012</v>
      </c>
    </row>
    <row r="234" spans="1:36" x14ac:dyDescent="0.3">
      <c r="A234" t="s">
        <v>2755</v>
      </c>
      <c r="B234" s="9">
        <v>47</v>
      </c>
      <c r="C234" t="s">
        <v>29</v>
      </c>
      <c r="D234" s="29" t="s">
        <v>37</v>
      </c>
      <c r="E234">
        <v>61223</v>
      </c>
      <c r="F234" s="13" t="s">
        <v>715</v>
      </c>
      <c r="G234" s="4">
        <v>41438</v>
      </c>
      <c r="H234">
        <v>46</v>
      </c>
      <c r="I234">
        <v>709</v>
      </c>
      <c r="J234">
        <v>43</v>
      </c>
      <c r="K234">
        <v>182</v>
      </c>
      <c r="L234">
        <v>42</v>
      </c>
      <c r="M234">
        <v>118</v>
      </c>
      <c r="N234">
        <v>247</v>
      </c>
      <c r="O234">
        <v>1094</v>
      </c>
      <c r="P234">
        <v>1341</v>
      </c>
      <c r="Q234">
        <v>2</v>
      </c>
      <c r="R234">
        <v>9</v>
      </c>
      <c r="S234">
        <v>3</v>
      </c>
      <c r="T234">
        <v>4</v>
      </c>
      <c r="U234">
        <v>18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716</v>
      </c>
      <c r="AD234" t="s">
        <v>716</v>
      </c>
      <c r="AE234">
        <v>2</v>
      </c>
      <c r="AF234" t="s">
        <v>3028</v>
      </c>
      <c r="AG234" t="s">
        <v>2957</v>
      </c>
      <c r="AH234" t="s">
        <v>3011</v>
      </c>
      <c r="AI234">
        <v>6</v>
      </c>
      <c r="AJ234" t="s">
        <v>3013</v>
      </c>
    </row>
    <row r="235" spans="1:36" x14ac:dyDescent="0.3">
      <c r="A235" t="s">
        <v>2941</v>
      </c>
      <c r="B235" s="9">
        <v>45</v>
      </c>
      <c r="C235" t="s">
        <v>36</v>
      </c>
      <c r="D235" s="29" t="s">
        <v>37</v>
      </c>
      <c r="E235">
        <v>55212</v>
      </c>
      <c r="F235" s="13" t="s">
        <v>715</v>
      </c>
      <c r="G235" s="4">
        <v>41236</v>
      </c>
      <c r="H235">
        <v>65</v>
      </c>
      <c r="I235">
        <v>1103</v>
      </c>
      <c r="J235">
        <v>0</v>
      </c>
      <c r="K235">
        <v>45</v>
      </c>
      <c r="L235">
        <v>0</v>
      </c>
      <c r="M235">
        <v>0</v>
      </c>
      <c r="N235">
        <v>34</v>
      </c>
      <c r="O235">
        <v>1148</v>
      </c>
      <c r="P235">
        <v>1182</v>
      </c>
      <c r="Q235">
        <v>3</v>
      </c>
      <c r="R235">
        <v>4</v>
      </c>
      <c r="S235">
        <v>2</v>
      </c>
      <c r="T235">
        <v>11</v>
      </c>
      <c r="U235">
        <v>20</v>
      </c>
      <c r="V235">
        <v>8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 t="s">
        <v>2963</v>
      </c>
      <c r="AD235" t="s">
        <v>716</v>
      </c>
      <c r="AE235">
        <v>3</v>
      </c>
      <c r="AF235" t="s">
        <v>3028</v>
      </c>
      <c r="AG235" t="s">
        <v>2958</v>
      </c>
      <c r="AH235" t="s">
        <v>3018</v>
      </c>
      <c r="AI235">
        <v>11</v>
      </c>
      <c r="AJ235" t="s">
        <v>3024</v>
      </c>
    </row>
    <row r="236" spans="1:36" x14ac:dyDescent="0.3">
      <c r="A236" t="s">
        <v>2388</v>
      </c>
      <c r="B236" s="9">
        <v>38</v>
      </c>
      <c r="C236" t="s">
        <v>29</v>
      </c>
      <c r="D236" s="29" t="s">
        <v>37</v>
      </c>
      <c r="E236">
        <v>53858</v>
      </c>
      <c r="F236" s="13" t="s">
        <v>715</v>
      </c>
      <c r="G236" s="4">
        <v>41222</v>
      </c>
      <c r="H236">
        <v>50</v>
      </c>
      <c r="I236">
        <v>407</v>
      </c>
      <c r="J236">
        <v>53</v>
      </c>
      <c r="K236">
        <v>221</v>
      </c>
      <c r="L236">
        <v>58</v>
      </c>
      <c r="M236">
        <v>150</v>
      </c>
      <c r="N236">
        <v>26</v>
      </c>
      <c r="O236">
        <v>889</v>
      </c>
      <c r="P236">
        <v>915</v>
      </c>
      <c r="Q236">
        <v>4</v>
      </c>
      <c r="R236">
        <v>4</v>
      </c>
      <c r="S236">
        <v>3</v>
      </c>
      <c r="T236">
        <v>6</v>
      </c>
      <c r="U236">
        <v>17</v>
      </c>
      <c r="V236">
        <v>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716</v>
      </c>
      <c r="AD236" t="s">
        <v>716</v>
      </c>
      <c r="AE236">
        <v>3</v>
      </c>
      <c r="AF236" t="s">
        <v>3031</v>
      </c>
      <c r="AG236" t="s">
        <v>2958</v>
      </c>
      <c r="AH236" t="s">
        <v>3018</v>
      </c>
      <c r="AI236">
        <v>11</v>
      </c>
      <c r="AJ236" t="s">
        <v>3024</v>
      </c>
    </row>
    <row r="237" spans="1:36" x14ac:dyDescent="0.3">
      <c r="A237" t="s">
        <v>2586</v>
      </c>
      <c r="B237" s="9">
        <v>53</v>
      </c>
      <c r="C237" t="s">
        <v>29</v>
      </c>
      <c r="D237" s="29" t="s">
        <v>30</v>
      </c>
      <c r="E237">
        <v>45938</v>
      </c>
      <c r="F237" s="13" t="s">
        <v>716</v>
      </c>
      <c r="G237" s="4">
        <v>41581</v>
      </c>
      <c r="H237">
        <v>46</v>
      </c>
      <c r="I237">
        <v>273</v>
      </c>
      <c r="J237">
        <v>11</v>
      </c>
      <c r="K237">
        <v>178</v>
      </c>
      <c r="L237">
        <v>62</v>
      </c>
      <c r="M237">
        <v>83</v>
      </c>
      <c r="N237">
        <v>29</v>
      </c>
      <c r="O237">
        <v>607</v>
      </c>
      <c r="P237">
        <v>636</v>
      </c>
      <c r="Q237">
        <v>2</v>
      </c>
      <c r="R237">
        <v>8</v>
      </c>
      <c r="S237">
        <v>4</v>
      </c>
      <c r="T237">
        <v>6</v>
      </c>
      <c r="U237">
        <v>20</v>
      </c>
      <c r="V237">
        <v>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716</v>
      </c>
      <c r="AD237" t="s">
        <v>716</v>
      </c>
      <c r="AE237">
        <v>2</v>
      </c>
      <c r="AF237" t="s">
        <v>3030</v>
      </c>
      <c r="AG237" t="s">
        <v>2957</v>
      </c>
      <c r="AH237" t="s">
        <v>3018</v>
      </c>
      <c r="AI237">
        <v>11</v>
      </c>
      <c r="AJ237" t="s">
        <v>3024</v>
      </c>
    </row>
    <row r="238" spans="1:36" x14ac:dyDescent="0.3">
      <c r="A238" t="s">
        <v>2361</v>
      </c>
      <c r="B238" s="9">
        <v>40</v>
      </c>
      <c r="C238" t="s">
        <v>29</v>
      </c>
      <c r="D238" s="29" t="s">
        <v>37</v>
      </c>
      <c r="E238">
        <v>67445</v>
      </c>
      <c r="F238" s="13" t="s">
        <v>715</v>
      </c>
      <c r="G238" s="4">
        <v>41133</v>
      </c>
      <c r="H238">
        <v>63</v>
      </c>
      <c r="I238">
        <v>757</v>
      </c>
      <c r="J238">
        <v>80</v>
      </c>
      <c r="K238">
        <v>217</v>
      </c>
      <c r="L238">
        <v>29</v>
      </c>
      <c r="M238">
        <v>80</v>
      </c>
      <c r="N238">
        <v>11</v>
      </c>
      <c r="O238">
        <v>1163</v>
      </c>
      <c r="P238">
        <v>1174</v>
      </c>
      <c r="Q238">
        <v>5</v>
      </c>
      <c r="R238">
        <v>9</v>
      </c>
      <c r="S238">
        <v>6</v>
      </c>
      <c r="T238">
        <v>12</v>
      </c>
      <c r="U238">
        <v>32</v>
      </c>
      <c r="V238">
        <v>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716</v>
      </c>
      <c r="AD238" t="s">
        <v>716</v>
      </c>
      <c r="AE238">
        <v>3</v>
      </c>
      <c r="AF238" t="s">
        <v>3031</v>
      </c>
      <c r="AG238" t="s">
        <v>2958</v>
      </c>
      <c r="AH238" t="s">
        <v>3014</v>
      </c>
      <c r="AI238">
        <v>8</v>
      </c>
      <c r="AJ238" t="s">
        <v>3026</v>
      </c>
    </row>
    <row r="239" spans="1:36" x14ac:dyDescent="0.3">
      <c r="A239" t="s">
        <v>2873</v>
      </c>
      <c r="B239" s="9">
        <v>59</v>
      </c>
      <c r="C239" t="s">
        <v>29</v>
      </c>
      <c r="D239" s="29" t="s">
        <v>33</v>
      </c>
      <c r="E239">
        <v>42586</v>
      </c>
      <c r="F239" s="13" t="s">
        <v>2963</v>
      </c>
      <c r="G239" s="4">
        <v>41211</v>
      </c>
      <c r="H239">
        <v>7</v>
      </c>
      <c r="I239">
        <v>194</v>
      </c>
      <c r="J239">
        <v>2</v>
      </c>
      <c r="K239">
        <v>56</v>
      </c>
      <c r="L239">
        <v>0</v>
      </c>
      <c r="M239">
        <v>0</v>
      </c>
      <c r="N239">
        <v>0</v>
      </c>
      <c r="O239">
        <v>252</v>
      </c>
      <c r="P239">
        <v>252</v>
      </c>
      <c r="Q239">
        <v>5</v>
      </c>
      <c r="R239">
        <v>4</v>
      </c>
      <c r="S239">
        <v>1</v>
      </c>
      <c r="T239">
        <v>6</v>
      </c>
      <c r="U239">
        <v>16</v>
      </c>
      <c r="V239">
        <v>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716</v>
      </c>
      <c r="AD239" t="s">
        <v>715</v>
      </c>
      <c r="AE239">
        <v>3</v>
      </c>
      <c r="AF239" t="s">
        <v>3030</v>
      </c>
      <c r="AG239" t="s">
        <v>2958</v>
      </c>
      <c r="AH239" t="s">
        <v>3018</v>
      </c>
      <c r="AI239">
        <v>10</v>
      </c>
      <c r="AJ239" t="s">
        <v>3020</v>
      </c>
    </row>
    <row r="240" spans="1:36" x14ac:dyDescent="0.3">
      <c r="A240" t="s">
        <v>1951</v>
      </c>
      <c r="B240" s="9">
        <v>66</v>
      </c>
      <c r="C240" t="s">
        <v>36</v>
      </c>
      <c r="D240" s="29" t="s">
        <v>33</v>
      </c>
      <c r="E240">
        <v>46681</v>
      </c>
      <c r="F240" s="13" t="s">
        <v>2963</v>
      </c>
      <c r="G240" s="4">
        <v>41555</v>
      </c>
      <c r="H240">
        <v>52</v>
      </c>
      <c r="I240">
        <v>269</v>
      </c>
      <c r="J240">
        <v>15</v>
      </c>
      <c r="K240">
        <v>69</v>
      </c>
      <c r="L240">
        <v>15</v>
      </c>
      <c r="M240">
        <v>19</v>
      </c>
      <c r="N240">
        <v>38</v>
      </c>
      <c r="O240">
        <v>387</v>
      </c>
      <c r="P240">
        <v>425</v>
      </c>
      <c r="Q240">
        <v>2</v>
      </c>
      <c r="R240">
        <v>4</v>
      </c>
      <c r="S240">
        <v>6</v>
      </c>
      <c r="T240">
        <v>4</v>
      </c>
      <c r="U240">
        <v>16</v>
      </c>
      <c r="V240">
        <v>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716</v>
      </c>
      <c r="AD240" t="s">
        <v>716</v>
      </c>
      <c r="AE240">
        <v>2</v>
      </c>
      <c r="AF240" t="s">
        <v>3029</v>
      </c>
      <c r="AG240" t="s">
        <v>2957</v>
      </c>
      <c r="AH240" t="s">
        <v>3018</v>
      </c>
      <c r="AI240">
        <v>10</v>
      </c>
      <c r="AJ240" t="s">
        <v>3020</v>
      </c>
    </row>
    <row r="241" spans="1:36" x14ac:dyDescent="0.3">
      <c r="A241" t="s">
        <v>2323</v>
      </c>
      <c r="B241" s="9">
        <v>66</v>
      </c>
      <c r="C241" t="s">
        <v>29</v>
      </c>
      <c r="D241" s="29" t="s">
        <v>37</v>
      </c>
      <c r="E241">
        <v>92344</v>
      </c>
      <c r="F241" s="13" t="s">
        <v>716</v>
      </c>
      <c r="G241" s="4">
        <v>41654</v>
      </c>
      <c r="H241">
        <v>9</v>
      </c>
      <c r="I241">
        <v>992</v>
      </c>
      <c r="J241">
        <v>24</v>
      </c>
      <c r="K241">
        <v>694</v>
      </c>
      <c r="L241">
        <v>51</v>
      </c>
      <c r="M241">
        <v>19</v>
      </c>
      <c r="N241">
        <v>119</v>
      </c>
      <c r="O241">
        <v>1780</v>
      </c>
      <c r="P241">
        <v>1899</v>
      </c>
      <c r="Q241">
        <v>0</v>
      </c>
      <c r="R241">
        <v>5</v>
      </c>
      <c r="S241">
        <v>10</v>
      </c>
      <c r="T241">
        <v>5</v>
      </c>
      <c r="U241">
        <v>20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 t="s">
        <v>2963</v>
      </c>
      <c r="AD241" t="s">
        <v>716</v>
      </c>
      <c r="AE241">
        <v>1</v>
      </c>
      <c r="AF241" t="s">
        <v>3029</v>
      </c>
      <c r="AG241" t="s">
        <v>2956</v>
      </c>
      <c r="AH241" t="s">
        <v>3016</v>
      </c>
      <c r="AI241">
        <v>1</v>
      </c>
      <c r="AJ241" t="s">
        <v>3023</v>
      </c>
    </row>
    <row r="242" spans="1:36" x14ac:dyDescent="0.3">
      <c r="A242" t="s">
        <v>1065</v>
      </c>
      <c r="B242" s="9">
        <v>30</v>
      </c>
      <c r="C242" t="s">
        <v>39</v>
      </c>
      <c r="D242" s="29" t="s">
        <v>30</v>
      </c>
      <c r="E242">
        <v>31385</v>
      </c>
      <c r="F242" s="13" t="s">
        <v>715</v>
      </c>
      <c r="G242" s="4">
        <v>41248</v>
      </c>
      <c r="H242">
        <v>56</v>
      </c>
      <c r="I242">
        <v>3</v>
      </c>
      <c r="J242">
        <v>2</v>
      </c>
      <c r="K242">
        <v>12</v>
      </c>
      <c r="L242">
        <v>0</v>
      </c>
      <c r="M242">
        <v>1</v>
      </c>
      <c r="N242">
        <v>9</v>
      </c>
      <c r="O242">
        <v>18</v>
      </c>
      <c r="P242">
        <v>27</v>
      </c>
      <c r="Q242">
        <v>1</v>
      </c>
      <c r="R242">
        <v>1</v>
      </c>
      <c r="S242">
        <v>0</v>
      </c>
      <c r="T242">
        <v>2</v>
      </c>
      <c r="U242">
        <v>4</v>
      </c>
      <c r="V242">
        <v>8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 t="s">
        <v>715</v>
      </c>
      <c r="AD242" t="s">
        <v>715</v>
      </c>
      <c r="AE242">
        <v>3</v>
      </c>
      <c r="AF242" t="s">
        <v>3032</v>
      </c>
      <c r="AG242" t="s">
        <v>2958</v>
      </c>
      <c r="AH242" t="s">
        <v>3018</v>
      </c>
      <c r="AI242">
        <v>12</v>
      </c>
      <c r="AJ242" t="s">
        <v>3019</v>
      </c>
    </row>
    <row r="243" spans="1:36" x14ac:dyDescent="0.3">
      <c r="A243" t="s">
        <v>2596</v>
      </c>
      <c r="B243" s="9">
        <v>44</v>
      </c>
      <c r="C243" t="s">
        <v>29</v>
      </c>
      <c r="D243" s="29" t="s">
        <v>30</v>
      </c>
      <c r="E243">
        <v>24163</v>
      </c>
      <c r="F243" s="13" t="s">
        <v>2963</v>
      </c>
      <c r="G243" s="4">
        <v>41559</v>
      </c>
      <c r="H243">
        <v>3</v>
      </c>
      <c r="I243">
        <v>4</v>
      </c>
      <c r="J243">
        <v>1</v>
      </c>
      <c r="K243">
        <v>7</v>
      </c>
      <c r="L243">
        <v>2</v>
      </c>
      <c r="M243">
        <v>1</v>
      </c>
      <c r="N243">
        <v>2</v>
      </c>
      <c r="O243">
        <v>15</v>
      </c>
      <c r="P243">
        <v>17</v>
      </c>
      <c r="Q243">
        <v>2</v>
      </c>
      <c r="R243">
        <v>1</v>
      </c>
      <c r="S243">
        <v>0</v>
      </c>
      <c r="T243">
        <v>3</v>
      </c>
      <c r="U243">
        <v>6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716</v>
      </c>
      <c r="AD243" t="s">
        <v>716</v>
      </c>
      <c r="AE243">
        <v>2</v>
      </c>
      <c r="AF243" t="s">
        <v>3028</v>
      </c>
      <c r="AG243" t="s">
        <v>2957</v>
      </c>
      <c r="AH243" t="s">
        <v>3018</v>
      </c>
      <c r="AI243">
        <v>10</v>
      </c>
      <c r="AJ243" t="s">
        <v>3020</v>
      </c>
    </row>
    <row r="244" spans="1:36" x14ac:dyDescent="0.3">
      <c r="A244" t="s">
        <v>1614</v>
      </c>
      <c r="B244" s="9">
        <v>34</v>
      </c>
      <c r="C244" t="s">
        <v>29</v>
      </c>
      <c r="D244" s="29" t="s">
        <v>37</v>
      </c>
      <c r="E244">
        <v>61014</v>
      </c>
      <c r="F244" s="13" t="s">
        <v>715</v>
      </c>
      <c r="G244" s="4">
        <v>41132</v>
      </c>
      <c r="H244">
        <v>17</v>
      </c>
      <c r="I244">
        <v>269</v>
      </c>
      <c r="J244">
        <v>129</v>
      </c>
      <c r="K244">
        <v>495</v>
      </c>
      <c r="L244">
        <v>182</v>
      </c>
      <c r="M244">
        <v>43</v>
      </c>
      <c r="N244">
        <v>29</v>
      </c>
      <c r="O244">
        <v>1118</v>
      </c>
      <c r="P244">
        <v>1147</v>
      </c>
      <c r="Q244">
        <v>4</v>
      </c>
      <c r="R244">
        <v>9</v>
      </c>
      <c r="S244">
        <v>3</v>
      </c>
      <c r="T244">
        <v>4</v>
      </c>
      <c r="U244">
        <v>20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716</v>
      </c>
      <c r="AD244" t="s">
        <v>716</v>
      </c>
      <c r="AE244">
        <v>3</v>
      </c>
      <c r="AF244" t="s">
        <v>3031</v>
      </c>
      <c r="AG244" t="s">
        <v>2958</v>
      </c>
      <c r="AH244" t="s">
        <v>3014</v>
      </c>
      <c r="AI244">
        <v>8</v>
      </c>
      <c r="AJ244" t="s">
        <v>3026</v>
      </c>
    </row>
    <row r="245" spans="1:36" x14ac:dyDescent="0.3">
      <c r="A245" t="s">
        <v>1716</v>
      </c>
      <c r="B245" s="9">
        <v>31</v>
      </c>
      <c r="C245" t="s">
        <v>29</v>
      </c>
      <c r="D245" s="29" t="s">
        <v>37</v>
      </c>
      <c r="E245">
        <v>76630</v>
      </c>
      <c r="F245" s="13" t="s">
        <v>716</v>
      </c>
      <c r="G245" s="4">
        <v>41653</v>
      </c>
      <c r="H245">
        <v>93</v>
      </c>
      <c r="I245">
        <v>255</v>
      </c>
      <c r="J245">
        <v>31</v>
      </c>
      <c r="K245">
        <v>446</v>
      </c>
      <c r="L245">
        <v>40</v>
      </c>
      <c r="M245">
        <v>56</v>
      </c>
      <c r="N245">
        <v>175</v>
      </c>
      <c r="O245">
        <v>828</v>
      </c>
      <c r="P245">
        <v>1003</v>
      </c>
      <c r="Q245">
        <v>1</v>
      </c>
      <c r="R245">
        <v>3</v>
      </c>
      <c r="S245">
        <v>10</v>
      </c>
      <c r="T245">
        <v>11</v>
      </c>
      <c r="U245">
        <v>25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716</v>
      </c>
      <c r="AD245" t="s">
        <v>716</v>
      </c>
      <c r="AE245">
        <v>1</v>
      </c>
      <c r="AF245" t="s">
        <v>3031</v>
      </c>
      <c r="AG245" t="s">
        <v>2956</v>
      </c>
      <c r="AH245" t="s">
        <v>3016</v>
      </c>
      <c r="AI245">
        <v>1</v>
      </c>
      <c r="AJ245" t="s">
        <v>3023</v>
      </c>
    </row>
    <row r="246" spans="1:36" x14ac:dyDescent="0.3">
      <c r="A246" t="s">
        <v>2676</v>
      </c>
      <c r="B246" s="9">
        <v>56</v>
      </c>
      <c r="C246" t="s">
        <v>29</v>
      </c>
      <c r="D246" s="29" t="s">
        <v>33</v>
      </c>
      <c r="E246">
        <v>66886</v>
      </c>
      <c r="F246" s="13" t="s">
        <v>715</v>
      </c>
      <c r="G246" s="4">
        <v>41533</v>
      </c>
      <c r="H246">
        <v>28</v>
      </c>
      <c r="I246">
        <v>315</v>
      </c>
      <c r="J246">
        <v>4</v>
      </c>
      <c r="K246">
        <v>62</v>
      </c>
      <c r="L246">
        <v>41</v>
      </c>
      <c r="M246">
        <v>31</v>
      </c>
      <c r="N246">
        <v>146</v>
      </c>
      <c r="O246">
        <v>453</v>
      </c>
      <c r="P246">
        <v>599</v>
      </c>
      <c r="Q246">
        <v>2</v>
      </c>
      <c r="R246">
        <v>7</v>
      </c>
      <c r="S246">
        <v>1</v>
      </c>
      <c r="T246">
        <v>7</v>
      </c>
      <c r="U246">
        <v>17</v>
      </c>
      <c r="V246">
        <v>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716</v>
      </c>
      <c r="AD246" t="s">
        <v>716</v>
      </c>
      <c r="AE246">
        <v>2</v>
      </c>
      <c r="AF246" t="s">
        <v>3030</v>
      </c>
      <c r="AG246" t="s">
        <v>2957</v>
      </c>
      <c r="AH246" t="s">
        <v>3014</v>
      </c>
      <c r="AI246">
        <v>9</v>
      </c>
      <c r="AJ246" t="s">
        <v>3025</v>
      </c>
    </row>
    <row r="247" spans="1:36" x14ac:dyDescent="0.3">
      <c r="A247" t="s">
        <v>1710</v>
      </c>
      <c r="B247" s="9">
        <v>49</v>
      </c>
      <c r="C247" t="s">
        <v>29</v>
      </c>
      <c r="D247" s="29" t="s">
        <v>37</v>
      </c>
      <c r="E247">
        <v>72190</v>
      </c>
      <c r="F247" s="13" t="s">
        <v>716</v>
      </c>
      <c r="G247" s="4">
        <v>41318</v>
      </c>
      <c r="H247">
        <v>79</v>
      </c>
      <c r="I247">
        <v>597</v>
      </c>
      <c r="J247">
        <v>166</v>
      </c>
      <c r="K247">
        <v>597</v>
      </c>
      <c r="L247">
        <v>172</v>
      </c>
      <c r="M247">
        <v>166</v>
      </c>
      <c r="N247">
        <v>249</v>
      </c>
      <c r="O247">
        <v>1698</v>
      </c>
      <c r="P247">
        <v>1947</v>
      </c>
      <c r="Q247">
        <v>1</v>
      </c>
      <c r="R247">
        <v>5</v>
      </c>
      <c r="S247">
        <v>6</v>
      </c>
      <c r="T247">
        <v>4</v>
      </c>
      <c r="U247">
        <v>16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716</v>
      </c>
      <c r="AD247" t="s">
        <v>716</v>
      </c>
      <c r="AE247">
        <v>2</v>
      </c>
      <c r="AF247" t="s">
        <v>3028</v>
      </c>
      <c r="AG247" t="s">
        <v>2957</v>
      </c>
      <c r="AH247" t="s">
        <v>3016</v>
      </c>
      <c r="AI247">
        <v>2</v>
      </c>
      <c r="AJ247" t="s">
        <v>3022</v>
      </c>
    </row>
    <row r="248" spans="1:36" x14ac:dyDescent="0.3">
      <c r="A248" t="s">
        <v>1328</v>
      </c>
      <c r="B248" s="9">
        <v>51</v>
      </c>
      <c r="C248" t="s">
        <v>36</v>
      </c>
      <c r="D248" s="29" t="s">
        <v>41</v>
      </c>
      <c r="E248">
        <v>72968</v>
      </c>
      <c r="F248" s="13" t="s">
        <v>716</v>
      </c>
      <c r="G248" s="4">
        <v>41624</v>
      </c>
      <c r="H248">
        <v>8</v>
      </c>
      <c r="I248">
        <v>1092</v>
      </c>
      <c r="J248">
        <v>37</v>
      </c>
      <c r="K248">
        <v>592</v>
      </c>
      <c r="L248">
        <v>145</v>
      </c>
      <c r="M248">
        <v>37</v>
      </c>
      <c r="N248">
        <v>55</v>
      </c>
      <c r="O248">
        <v>1903</v>
      </c>
      <c r="P248">
        <v>1958</v>
      </c>
      <c r="Q248">
        <v>1</v>
      </c>
      <c r="R248">
        <v>5</v>
      </c>
      <c r="S248">
        <v>5</v>
      </c>
      <c r="T248">
        <v>8</v>
      </c>
      <c r="U248">
        <v>19</v>
      </c>
      <c r="V248">
        <v>3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 t="s">
        <v>715</v>
      </c>
      <c r="AD248" t="s">
        <v>715</v>
      </c>
      <c r="AE248">
        <v>2</v>
      </c>
      <c r="AF248" t="s">
        <v>3030</v>
      </c>
      <c r="AG248" t="s">
        <v>2957</v>
      </c>
      <c r="AH248" t="s">
        <v>3018</v>
      </c>
      <c r="AI248">
        <v>12</v>
      </c>
      <c r="AJ248" t="s">
        <v>3019</v>
      </c>
    </row>
    <row r="249" spans="1:36" x14ac:dyDescent="0.3">
      <c r="A249" t="s">
        <v>2938</v>
      </c>
      <c r="B249" s="9">
        <v>46</v>
      </c>
      <c r="C249" t="s">
        <v>29</v>
      </c>
      <c r="D249" s="29" t="s">
        <v>37</v>
      </c>
      <c r="E249">
        <v>45688</v>
      </c>
      <c r="F249" s="13" t="s">
        <v>715</v>
      </c>
      <c r="G249" s="4">
        <v>41664</v>
      </c>
      <c r="H249">
        <v>20</v>
      </c>
      <c r="I249">
        <v>279</v>
      </c>
      <c r="J249">
        <v>0</v>
      </c>
      <c r="K249">
        <v>18</v>
      </c>
      <c r="L249">
        <v>0</v>
      </c>
      <c r="M249">
        <v>0</v>
      </c>
      <c r="N249">
        <v>9</v>
      </c>
      <c r="O249">
        <v>297</v>
      </c>
      <c r="P249">
        <v>306</v>
      </c>
      <c r="Q249">
        <v>2</v>
      </c>
      <c r="R249">
        <v>3</v>
      </c>
      <c r="S249">
        <v>1</v>
      </c>
      <c r="T249">
        <v>8</v>
      </c>
      <c r="U249">
        <v>14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 t="s">
        <v>715</v>
      </c>
      <c r="AD249" t="s">
        <v>716</v>
      </c>
      <c r="AE249">
        <v>1</v>
      </c>
      <c r="AF249" t="s">
        <v>3028</v>
      </c>
      <c r="AG249" t="s">
        <v>2956</v>
      </c>
      <c r="AH249" t="s">
        <v>3016</v>
      </c>
      <c r="AI249">
        <v>1</v>
      </c>
      <c r="AJ249" t="s">
        <v>3023</v>
      </c>
    </row>
    <row r="250" spans="1:36" x14ac:dyDescent="0.3">
      <c r="A250" t="s">
        <v>1538</v>
      </c>
      <c r="B250" s="9">
        <v>50</v>
      </c>
      <c r="C250" t="s">
        <v>29</v>
      </c>
      <c r="D250" s="29" t="s">
        <v>71</v>
      </c>
      <c r="E250">
        <v>85620</v>
      </c>
      <c r="F250" s="13" t="s">
        <v>716</v>
      </c>
      <c r="G250" s="4">
        <v>41646</v>
      </c>
      <c r="H250">
        <v>68</v>
      </c>
      <c r="I250">
        <v>416</v>
      </c>
      <c r="J250">
        <v>46</v>
      </c>
      <c r="K250">
        <v>925</v>
      </c>
      <c r="L250">
        <v>60</v>
      </c>
      <c r="M250">
        <v>107</v>
      </c>
      <c r="N250">
        <v>46</v>
      </c>
      <c r="O250">
        <v>1554</v>
      </c>
      <c r="P250">
        <v>1600</v>
      </c>
      <c r="Q250">
        <v>1</v>
      </c>
      <c r="R250">
        <v>3</v>
      </c>
      <c r="S250">
        <v>6</v>
      </c>
      <c r="T250">
        <v>4</v>
      </c>
      <c r="U250">
        <v>14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716</v>
      </c>
      <c r="AD250" t="s">
        <v>715</v>
      </c>
      <c r="AE250">
        <v>1</v>
      </c>
      <c r="AF250" t="s">
        <v>3028</v>
      </c>
      <c r="AG250" t="s">
        <v>2956</v>
      </c>
      <c r="AH250" t="s">
        <v>3016</v>
      </c>
      <c r="AI250">
        <v>1</v>
      </c>
      <c r="AJ250" t="s">
        <v>3023</v>
      </c>
    </row>
    <row r="251" spans="1:36" x14ac:dyDescent="0.3">
      <c r="A251" t="s">
        <v>1610</v>
      </c>
      <c r="B251" s="9">
        <v>59</v>
      </c>
      <c r="C251" t="s">
        <v>29</v>
      </c>
      <c r="D251" s="29" t="s">
        <v>33</v>
      </c>
      <c r="E251">
        <v>76005</v>
      </c>
      <c r="F251" s="13" t="s">
        <v>716</v>
      </c>
      <c r="G251" s="4">
        <v>41327</v>
      </c>
      <c r="H251">
        <v>72</v>
      </c>
      <c r="I251">
        <v>983</v>
      </c>
      <c r="J251">
        <v>20</v>
      </c>
      <c r="K251">
        <v>389</v>
      </c>
      <c r="L251">
        <v>240</v>
      </c>
      <c r="M251">
        <v>50</v>
      </c>
      <c r="N251">
        <v>40</v>
      </c>
      <c r="O251">
        <v>1682</v>
      </c>
      <c r="P251">
        <v>1722</v>
      </c>
      <c r="Q251">
        <v>1</v>
      </c>
      <c r="R251">
        <v>3</v>
      </c>
      <c r="S251">
        <v>5</v>
      </c>
      <c r="T251">
        <v>13</v>
      </c>
      <c r="U251">
        <v>22</v>
      </c>
      <c r="V251">
        <v>6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 t="s">
        <v>715</v>
      </c>
      <c r="AD251" t="s">
        <v>716</v>
      </c>
      <c r="AE251">
        <v>2</v>
      </c>
      <c r="AF251" t="s">
        <v>3030</v>
      </c>
      <c r="AG251" t="s">
        <v>2957</v>
      </c>
      <c r="AH251" t="s">
        <v>3016</v>
      </c>
      <c r="AI251">
        <v>2</v>
      </c>
      <c r="AJ251" t="s">
        <v>3022</v>
      </c>
    </row>
    <row r="252" spans="1:36" x14ac:dyDescent="0.3">
      <c r="A252" t="s">
        <v>2460</v>
      </c>
      <c r="B252" s="9">
        <v>51</v>
      </c>
      <c r="C252" t="s">
        <v>29</v>
      </c>
      <c r="D252" s="29" t="s">
        <v>41</v>
      </c>
      <c r="E252">
        <v>33378</v>
      </c>
      <c r="F252" s="13" t="s">
        <v>2963</v>
      </c>
      <c r="G252" s="4">
        <v>41311</v>
      </c>
      <c r="H252">
        <v>38</v>
      </c>
      <c r="I252">
        <v>33</v>
      </c>
      <c r="J252">
        <v>6</v>
      </c>
      <c r="K252">
        <v>40</v>
      </c>
      <c r="L252">
        <v>3</v>
      </c>
      <c r="M252">
        <v>7</v>
      </c>
      <c r="N252">
        <v>10</v>
      </c>
      <c r="O252">
        <v>89</v>
      </c>
      <c r="P252">
        <v>99</v>
      </c>
      <c r="Q252">
        <v>3</v>
      </c>
      <c r="R252">
        <v>2</v>
      </c>
      <c r="S252">
        <v>0</v>
      </c>
      <c r="T252">
        <v>4</v>
      </c>
      <c r="U252">
        <v>9</v>
      </c>
      <c r="V252">
        <v>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716</v>
      </c>
      <c r="AD252" t="s">
        <v>716</v>
      </c>
      <c r="AE252">
        <v>2</v>
      </c>
      <c r="AF252" t="s">
        <v>3030</v>
      </c>
      <c r="AG252" t="s">
        <v>2957</v>
      </c>
      <c r="AH252" t="s">
        <v>3016</v>
      </c>
      <c r="AI252">
        <v>2</v>
      </c>
      <c r="AJ252" t="s">
        <v>3022</v>
      </c>
    </row>
    <row r="253" spans="1:36" x14ac:dyDescent="0.3">
      <c r="A253" t="s">
        <v>2452</v>
      </c>
      <c r="B253" s="9">
        <v>45</v>
      </c>
      <c r="C253" t="s">
        <v>29</v>
      </c>
      <c r="D253" s="29" t="s">
        <v>30</v>
      </c>
      <c r="E253">
        <v>57731</v>
      </c>
      <c r="F253" s="13" t="s">
        <v>715</v>
      </c>
      <c r="G253" s="4">
        <v>41236</v>
      </c>
      <c r="H253">
        <v>1</v>
      </c>
      <c r="I253">
        <v>266</v>
      </c>
      <c r="J253">
        <v>21</v>
      </c>
      <c r="K253">
        <v>300</v>
      </c>
      <c r="L253">
        <v>65</v>
      </c>
      <c r="M253">
        <v>8</v>
      </c>
      <c r="N253">
        <v>44</v>
      </c>
      <c r="O253">
        <v>660</v>
      </c>
      <c r="P253">
        <v>704</v>
      </c>
      <c r="Q253">
        <v>4</v>
      </c>
      <c r="R253">
        <v>8</v>
      </c>
      <c r="S253">
        <v>8</v>
      </c>
      <c r="T253">
        <v>6</v>
      </c>
      <c r="U253">
        <v>26</v>
      </c>
      <c r="V253">
        <v>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716</v>
      </c>
      <c r="AD253" t="s">
        <v>716</v>
      </c>
      <c r="AE253">
        <v>3</v>
      </c>
      <c r="AF253" t="s">
        <v>3028</v>
      </c>
      <c r="AG253" t="s">
        <v>2958</v>
      </c>
      <c r="AH253" t="s">
        <v>3018</v>
      </c>
      <c r="AI253">
        <v>11</v>
      </c>
      <c r="AJ253" t="s">
        <v>3024</v>
      </c>
    </row>
    <row r="254" spans="1:36" x14ac:dyDescent="0.3">
      <c r="A254" t="s">
        <v>2419</v>
      </c>
      <c r="B254" s="9">
        <v>37</v>
      </c>
      <c r="C254" t="s">
        <v>29</v>
      </c>
      <c r="D254" s="29" t="s">
        <v>30</v>
      </c>
      <c r="E254">
        <v>37774</v>
      </c>
      <c r="F254" s="13" t="s">
        <v>2963</v>
      </c>
      <c r="G254" s="4">
        <v>41155</v>
      </c>
      <c r="H254">
        <v>28</v>
      </c>
      <c r="I254">
        <v>173</v>
      </c>
      <c r="J254">
        <v>8</v>
      </c>
      <c r="K254">
        <v>107</v>
      </c>
      <c r="L254">
        <v>7</v>
      </c>
      <c r="M254">
        <v>2</v>
      </c>
      <c r="N254">
        <v>176</v>
      </c>
      <c r="O254">
        <v>297</v>
      </c>
      <c r="P254">
        <v>473</v>
      </c>
      <c r="Q254">
        <v>4</v>
      </c>
      <c r="R254">
        <v>7</v>
      </c>
      <c r="S254">
        <v>2</v>
      </c>
      <c r="T254">
        <v>3</v>
      </c>
      <c r="U254">
        <v>16</v>
      </c>
      <c r="V254">
        <v>9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 t="s">
        <v>715</v>
      </c>
      <c r="AD254" t="s">
        <v>715</v>
      </c>
      <c r="AE254">
        <v>3</v>
      </c>
      <c r="AF254" t="s">
        <v>3031</v>
      </c>
      <c r="AG254" t="s">
        <v>2958</v>
      </c>
      <c r="AH254" t="s">
        <v>3014</v>
      </c>
      <c r="AI254">
        <v>9</v>
      </c>
      <c r="AJ254" t="s">
        <v>3025</v>
      </c>
    </row>
    <row r="255" spans="1:36" x14ac:dyDescent="0.3">
      <c r="A255" t="s">
        <v>1506</v>
      </c>
      <c r="B255" s="9">
        <v>65</v>
      </c>
      <c r="C255" t="s">
        <v>29</v>
      </c>
      <c r="D255" s="29" t="s">
        <v>71</v>
      </c>
      <c r="E255">
        <v>72298</v>
      </c>
      <c r="F255" s="13" t="s">
        <v>716</v>
      </c>
      <c r="G255" s="4">
        <v>41708</v>
      </c>
      <c r="H255">
        <v>52</v>
      </c>
      <c r="I255">
        <v>625</v>
      </c>
      <c r="J255">
        <v>35</v>
      </c>
      <c r="K255">
        <v>169</v>
      </c>
      <c r="L255">
        <v>58</v>
      </c>
      <c r="M255">
        <v>17</v>
      </c>
      <c r="N255">
        <v>35</v>
      </c>
      <c r="O255">
        <v>904</v>
      </c>
      <c r="P255">
        <v>939</v>
      </c>
      <c r="Q255">
        <v>1</v>
      </c>
      <c r="R255">
        <v>4</v>
      </c>
      <c r="S255">
        <v>3</v>
      </c>
      <c r="T255">
        <v>6</v>
      </c>
      <c r="U255">
        <v>14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 t="s">
        <v>2963</v>
      </c>
      <c r="AD255" t="s">
        <v>716</v>
      </c>
      <c r="AE255">
        <v>1</v>
      </c>
      <c r="AF255" t="s">
        <v>3029</v>
      </c>
      <c r="AG255" t="s">
        <v>2956</v>
      </c>
      <c r="AH255" t="s">
        <v>3016</v>
      </c>
      <c r="AI255">
        <v>3</v>
      </c>
      <c r="AJ255" t="s">
        <v>3017</v>
      </c>
    </row>
    <row r="256" spans="1:36" x14ac:dyDescent="0.3">
      <c r="A256" t="s">
        <v>1722</v>
      </c>
      <c r="B256" s="9">
        <v>26</v>
      </c>
      <c r="C256" t="s">
        <v>29</v>
      </c>
      <c r="D256" s="29" t="s">
        <v>37</v>
      </c>
      <c r="E256">
        <v>84219</v>
      </c>
      <c r="F256" s="13" t="s">
        <v>716</v>
      </c>
      <c r="G256" s="4">
        <v>41672</v>
      </c>
      <c r="H256">
        <v>27</v>
      </c>
      <c r="I256">
        <v>434</v>
      </c>
      <c r="J256">
        <v>137</v>
      </c>
      <c r="K256">
        <v>400</v>
      </c>
      <c r="L256">
        <v>45</v>
      </c>
      <c r="M256">
        <v>137</v>
      </c>
      <c r="N256">
        <v>45</v>
      </c>
      <c r="O256">
        <v>1153</v>
      </c>
      <c r="P256">
        <v>1198</v>
      </c>
      <c r="Q256">
        <v>1</v>
      </c>
      <c r="R256">
        <v>3</v>
      </c>
      <c r="S256">
        <v>4</v>
      </c>
      <c r="T256">
        <v>10</v>
      </c>
      <c r="U256">
        <v>18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716</v>
      </c>
      <c r="AD256" t="s">
        <v>716</v>
      </c>
      <c r="AE256">
        <v>1</v>
      </c>
      <c r="AF256" t="s">
        <v>3032</v>
      </c>
      <c r="AG256" t="s">
        <v>2956</v>
      </c>
      <c r="AH256" t="s">
        <v>3016</v>
      </c>
      <c r="AI256">
        <v>2</v>
      </c>
      <c r="AJ256" t="s">
        <v>3022</v>
      </c>
    </row>
    <row r="257" spans="1:36" x14ac:dyDescent="0.3">
      <c r="A257" t="s">
        <v>1603</v>
      </c>
      <c r="B257" s="9">
        <v>62</v>
      </c>
      <c r="C257" t="s">
        <v>29</v>
      </c>
      <c r="D257" s="29" t="s">
        <v>33</v>
      </c>
      <c r="E257">
        <v>75278</v>
      </c>
      <c r="F257" s="13" t="s">
        <v>716</v>
      </c>
      <c r="G257" s="4">
        <v>41303</v>
      </c>
      <c r="H257">
        <v>17</v>
      </c>
      <c r="I257">
        <v>304</v>
      </c>
      <c r="J257">
        <v>98</v>
      </c>
      <c r="K257">
        <v>230</v>
      </c>
      <c r="L257">
        <v>150</v>
      </c>
      <c r="M257">
        <v>74</v>
      </c>
      <c r="N257">
        <v>74</v>
      </c>
      <c r="O257">
        <v>856</v>
      </c>
      <c r="P257">
        <v>930</v>
      </c>
      <c r="Q257">
        <v>1</v>
      </c>
      <c r="R257">
        <v>6</v>
      </c>
      <c r="S257">
        <v>3</v>
      </c>
      <c r="T257">
        <v>13</v>
      </c>
      <c r="U257">
        <v>23</v>
      </c>
      <c r="V257">
        <v>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716</v>
      </c>
      <c r="AD257" t="s">
        <v>716</v>
      </c>
      <c r="AE257">
        <v>2</v>
      </c>
      <c r="AF257" t="s">
        <v>3029</v>
      </c>
      <c r="AG257" t="s">
        <v>2957</v>
      </c>
      <c r="AH257" t="s">
        <v>3016</v>
      </c>
      <c r="AI257">
        <v>1</v>
      </c>
      <c r="AJ257" t="s">
        <v>3023</v>
      </c>
    </row>
    <row r="258" spans="1:36" x14ac:dyDescent="0.3">
      <c r="A258" t="s">
        <v>1149</v>
      </c>
      <c r="B258" s="9">
        <v>54</v>
      </c>
      <c r="C258" t="s">
        <v>39</v>
      </c>
      <c r="D258" s="29" t="s">
        <v>37</v>
      </c>
      <c r="E258">
        <v>89058</v>
      </c>
      <c r="F258" s="13" t="s">
        <v>716</v>
      </c>
      <c r="G258" s="4">
        <v>41250</v>
      </c>
      <c r="H258">
        <v>18</v>
      </c>
      <c r="I258">
        <v>454</v>
      </c>
      <c r="J258">
        <v>194</v>
      </c>
      <c r="K258">
        <v>106</v>
      </c>
      <c r="L258">
        <v>31</v>
      </c>
      <c r="M258">
        <v>22</v>
      </c>
      <c r="N258">
        <v>43</v>
      </c>
      <c r="O258">
        <v>807</v>
      </c>
      <c r="P258">
        <v>850</v>
      </c>
      <c r="Q258">
        <v>1</v>
      </c>
      <c r="R258">
        <v>5</v>
      </c>
      <c r="S258">
        <v>4</v>
      </c>
      <c r="T258">
        <v>4</v>
      </c>
      <c r="U258">
        <v>14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716</v>
      </c>
      <c r="AD258" t="s">
        <v>716</v>
      </c>
      <c r="AE258">
        <v>3</v>
      </c>
      <c r="AF258" t="s">
        <v>3030</v>
      </c>
      <c r="AG258" t="s">
        <v>2958</v>
      </c>
      <c r="AH258" t="s">
        <v>3018</v>
      </c>
      <c r="AI258">
        <v>12</v>
      </c>
      <c r="AJ258" t="s">
        <v>3019</v>
      </c>
    </row>
    <row r="259" spans="1:36" x14ac:dyDescent="0.3">
      <c r="A259" t="s">
        <v>2264</v>
      </c>
      <c r="B259" s="9">
        <v>47</v>
      </c>
      <c r="C259" t="s">
        <v>29</v>
      </c>
      <c r="D259" s="29" t="s">
        <v>33</v>
      </c>
      <c r="E259">
        <v>75702</v>
      </c>
      <c r="F259" s="13" t="s">
        <v>2963</v>
      </c>
      <c r="G259" s="4">
        <v>41150</v>
      </c>
      <c r="H259">
        <v>77</v>
      </c>
      <c r="I259">
        <v>650</v>
      </c>
      <c r="J259">
        <v>28</v>
      </c>
      <c r="K259">
        <v>353</v>
      </c>
      <c r="L259">
        <v>45</v>
      </c>
      <c r="M259">
        <v>42</v>
      </c>
      <c r="N259">
        <v>30</v>
      </c>
      <c r="O259">
        <v>1118</v>
      </c>
      <c r="P259">
        <v>1148</v>
      </c>
      <c r="Q259">
        <v>5</v>
      </c>
      <c r="R259">
        <v>4</v>
      </c>
      <c r="S259">
        <v>6</v>
      </c>
      <c r="T259">
        <v>11</v>
      </c>
      <c r="U259">
        <v>26</v>
      </c>
      <c r="V259">
        <v>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716</v>
      </c>
      <c r="AD259" t="s">
        <v>716</v>
      </c>
      <c r="AE259">
        <v>3</v>
      </c>
      <c r="AF259" t="s">
        <v>3028</v>
      </c>
      <c r="AG259" t="s">
        <v>2958</v>
      </c>
      <c r="AH259" t="s">
        <v>3014</v>
      </c>
      <c r="AI259">
        <v>8</v>
      </c>
      <c r="AJ259" t="s">
        <v>3026</v>
      </c>
    </row>
    <row r="260" spans="1:36" x14ac:dyDescent="0.3">
      <c r="A260" t="s">
        <v>2025</v>
      </c>
      <c r="B260" s="9">
        <v>26</v>
      </c>
      <c r="C260" t="s">
        <v>47</v>
      </c>
      <c r="D260" s="29" t="s">
        <v>37</v>
      </c>
      <c r="E260">
        <v>15716</v>
      </c>
      <c r="F260" s="13" t="s">
        <v>715</v>
      </c>
      <c r="G260" s="4">
        <v>41225</v>
      </c>
      <c r="H260">
        <v>8</v>
      </c>
      <c r="I260">
        <v>16</v>
      </c>
      <c r="J260">
        <v>5</v>
      </c>
      <c r="K260">
        <v>30</v>
      </c>
      <c r="L260">
        <v>8</v>
      </c>
      <c r="M260">
        <v>7</v>
      </c>
      <c r="N260">
        <v>26</v>
      </c>
      <c r="O260">
        <v>66</v>
      </c>
      <c r="P260">
        <v>92</v>
      </c>
      <c r="Q260">
        <v>3</v>
      </c>
      <c r="R260">
        <v>3</v>
      </c>
      <c r="S260">
        <v>0</v>
      </c>
      <c r="T260">
        <v>4</v>
      </c>
      <c r="U260">
        <v>10</v>
      </c>
      <c r="V260">
        <v>8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716</v>
      </c>
      <c r="AD260" t="s">
        <v>716</v>
      </c>
      <c r="AE260">
        <v>3</v>
      </c>
      <c r="AF260" t="s">
        <v>3032</v>
      </c>
      <c r="AG260" t="s">
        <v>2958</v>
      </c>
      <c r="AH260" t="s">
        <v>3018</v>
      </c>
      <c r="AI260">
        <v>11</v>
      </c>
      <c r="AJ260" t="s">
        <v>3024</v>
      </c>
    </row>
    <row r="261" spans="1:36" x14ac:dyDescent="0.3">
      <c r="A261" t="s">
        <v>2138</v>
      </c>
      <c r="B261" s="9">
        <v>54</v>
      </c>
      <c r="C261" t="s">
        <v>39</v>
      </c>
      <c r="D261" s="29" t="s">
        <v>33</v>
      </c>
      <c r="E261">
        <v>41275</v>
      </c>
      <c r="F261" s="13" t="s">
        <v>2964</v>
      </c>
      <c r="G261" s="4">
        <v>41722</v>
      </c>
      <c r="H261">
        <v>33</v>
      </c>
      <c r="I261">
        <v>24</v>
      </c>
      <c r="J261">
        <v>4</v>
      </c>
      <c r="K261">
        <v>22</v>
      </c>
      <c r="L261">
        <v>0</v>
      </c>
      <c r="M261">
        <v>2</v>
      </c>
      <c r="N261">
        <v>9</v>
      </c>
      <c r="O261">
        <v>52</v>
      </c>
      <c r="P261">
        <v>61</v>
      </c>
      <c r="Q261">
        <v>4</v>
      </c>
      <c r="R261">
        <v>3</v>
      </c>
      <c r="S261">
        <v>1</v>
      </c>
      <c r="T261">
        <v>3</v>
      </c>
      <c r="U261">
        <v>11</v>
      </c>
      <c r="V261">
        <v>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716</v>
      </c>
      <c r="AD261" t="s">
        <v>716</v>
      </c>
      <c r="AE261">
        <v>1</v>
      </c>
      <c r="AF261" t="s">
        <v>3030</v>
      </c>
      <c r="AG261" t="s">
        <v>2956</v>
      </c>
      <c r="AH261" t="s">
        <v>3016</v>
      </c>
      <c r="AI261">
        <v>3</v>
      </c>
      <c r="AJ261" t="s">
        <v>3017</v>
      </c>
    </row>
    <row r="262" spans="1:36" x14ac:dyDescent="0.3">
      <c r="A262" t="s">
        <v>1841</v>
      </c>
      <c r="B262" s="9">
        <v>34</v>
      </c>
      <c r="C262" t="s">
        <v>47</v>
      </c>
      <c r="D262" s="29" t="s">
        <v>33</v>
      </c>
      <c r="E262">
        <v>25130</v>
      </c>
      <c r="F262" s="13" t="s">
        <v>715</v>
      </c>
      <c r="G262" s="4">
        <v>41549</v>
      </c>
      <c r="H262">
        <v>10</v>
      </c>
      <c r="I262">
        <v>2</v>
      </c>
      <c r="J262">
        <v>5</v>
      </c>
      <c r="K262">
        <v>7</v>
      </c>
      <c r="L262">
        <v>0</v>
      </c>
      <c r="M262">
        <v>18</v>
      </c>
      <c r="N262">
        <v>18</v>
      </c>
      <c r="O262">
        <v>32</v>
      </c>
      <c r="P262">
        <v>50</v>
      </c>
      <c r="Q262">
        <v>2</v>
      </c>
      <c r="R262">
        <v>2</v>
      </c>
      <c r="S262">
        <v>0</v>
      </c>
      <c r="T262">
        <v>3</v>
      </c>
      <c r="U262">
        <v>7</v>
      </c>
      <c r="V262">
        <v>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716</v>
      </c>
      <c r="AD262" t="s">
        <v>716</v>
      </c>
      <c r="AE262">
        <v>2</v>
      </c>
      <c r="AF262" t="s">
        <v>3031</v>
      </c>
      <c r="AG262" t="s">
        <v>2957</v>
      </c>
      <c r="AH262" t="s">
        <v>3018</v>
      </c>
      <c r="AI262">
        <v>10</v>
      </c>
      <c r="AJ262" t="s">
        <v>3020</v>
      </c>
    </row>
    <row r="263" spans="1:36" x14ac:dyDescent="0.3">
      <c r="A263" t="s">
        <v>744</v>
      </c>
      <c r="B263" s="9">
        <v>46</v>
      </c>
      <c r="C263" t="s">
        <v>36</v>
      </c>
      <c r="D263" s="29" t="s">
        <v>37</v>
      </c>
      <c r="E263">
        <v>29187</v>
      </c>
      <c r="F263" s="13" t="s">
        <v>715</v>
      </c>
      <c r="G263" s="4">
        <v>41403</v>
      </c>
      <c r="H263">
        <v>43</v>
      </c>
      <c r="I263">
        <v>26</v>
      </c>
      <c r="J263">
        <v>0</v>
      </c>
      <c r="K263">
        <v>6</v>
      </c>
      <c r="L263">
        <v>0</v>
      </c>
      <c r="M263">
        <v>0</v>
      </c>
      <c r="N263">
        <v>2</v>
      </c>
      <c r="O263">
        <v>32</v>
      </c>
      <c r="P263">
        <v>34</v>
      </c>
      <c r="Q263">
        <v>1</v>
      </c>
      <c r="R263">
        <v>1</v>
      </c>
      <c r="S263">
        <v>0</v>
      </c>
      <c r="T263">
        <v>3</v>
      </c>
      <c r="U263">
        <v>5</v>
      </c>
      <c r="V263">
        <v>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716</v>
      </c>
      <c r="AD263" t="s">
        <v>716</v>
      </c>
      <c r="AE263">
        <v>2</v>
      </c>
      <c r="AF263" t="s">
        <v>3028</v>
      </c>
      <c r="AG263" t="s">
        <v>2957</v>
      </c>
      <c r="AH263" t="s">
        <v>3011</v>
      </c>
      <c r="AI263">
        <v>5</v>
      </c>
      <c r="AJ263" t="s">
        <v>3012</v>
      </c>
    </row>
    <row r="264" spans="1:36" x14ac:dyDescent="0.3">
      <c r="A264" t="s">
        <v>2031</v>
      </c>
      <c r="B264" s="9">
        <v>30</v>
      </c>
      <c r="C264" t="s">
        <v>36</v>
      </c>
      <c r="D264" s="29" t="s">
        <v>30</v>
      </c>
      <c r="E264">
        <v>16269</v>
      </c>
      <c r="F264" s="13" t="s">
        <v>715</v>
      </c>
      <c r="G264" s="4">
        <v>41516</v>
      </c>
      <c r="H264">
        <v>75</v>
      </c>
      <c r="I264">
        <v>19</v>
      </c>
      <c r="J264">
        <v>3</v>
      </c>
      <c r="K264">
        <v>18</v>
      </c>
      <c r="L264">
        <v>3</v>
      </c>
      <c r="M264">
        <v>1</v>
      </c>
      <c r="N264">
        <v>0</v>
      </c>
      <c r="O264">
        <v>44</v>
      </c>
      <c r="P264">
        <v>44</v>
      </c>
      <c r="Q264">
        <v>3</v>
      </c>
      <c r="R264">
        <v>3</v>
      </c>
      <c r="S264">
        <v>0</v>
      </c>
      <c r="T264">
        <v>3</v>
      </c>
      <c r="U264">
        <v>9</v>
      </c>
      <c r="V264">
        <v>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716</v>
      </c>
      <c r="AD264" t="s">
        <v>716</v>
      </c>
      <c r="AE264">
        <v>2</v>
      </c>
      <c r="AF264" t="s">
        <v>3032</v>
      </c>
      <c r="AG264" t="s">
        <v>2957</v>
      </c>
      <c r="AH264" t="s">
        <v>3014</v>
      </c>
      <c r="AI264">
        <v>8</v>
      </c>
      <c r="AJ264" t="s">
        <v>3026</v>
      </c>
    </row>
    <row r="265" spans="1:36" x14ac:dyDescent="0.3">
      <c r="A265" t="s">
        <v>1635</v>
      </c>
      <c r="B265" s="9">
        <v>27</v>
      </c>
      <c r="C265" t="s">
        <v>29</v>
      </c>
      <c r="D265" s="29" t="s">
        <v>33</v>
      </c>
      <c r="E265">
        <v>67605</v>
      </c>
      <c r="F265" s="13" t="s">
        <v>716</v>
      </c>
      <c r="G265" s="4">
        <v>41364</v>
      </c>
      <c r="H265">
        <v>84</v>
      </c>
      <c r="I265">
        <v>336</v>
      </c>
      <c r="J265">
        <v>28</v>
      </c>
      <c r="K265">
        <v>282</v>
      </c>
      <c r="L265">
        <v>184</v>
      </c>
      <c r="M265">
        <v>54</v>
      </c>
      <c r="N265">
        <v>54</v>
      </c>
      <c r="O265">
        <v>884</v>
      </c>
      <c r="P265">
        <v>938</v>
      </c>
      <c r="Q265">
        <v>1</v>
      </c>
      <c r="R265">
        <v>2</v>
      </c>
      <c r="S265">
        <v>8</v>
      </c>
      <c r="T265">
        <v>6</v>
      </c>
      <c r="U265">
        <v>17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716</v>
      </c>
      <c r="AD265" t="s">
        <v>716</v>
      </c>
      <c r="AE265">
        <v>2</v>
      </c>
      <c r="AF265" t="s">
        <v>3032</v>
      </c>
      <c r="AG265" t="s">
        <v>2957</v>
      </c>
      <c r="AH265" t="s">
        <v>3016</v>
      </c>
      <c r="AI265">
        <v>3</v>
      </c>
      <c r="AJ265" t="s">
        <v>3017</v>
      </c>
    </row>
    <row r="266" spans="1:36" x14ac:dyDescent="0.3">
      <c r="A266" t="s">
        <v>2392</v>
      </c>
      <c r="B266" s="9">
        <v>53</v>
      </c>
      <c r="C266" t="s">
        <v>29</v>
      </c>
      <c r="D266" s="29" t="s">
        <v>37</v>
      </c>
      <c r="E266">
        <v>36443</v>
      </c>
      <c r="F266" s="13" t="s">
        <v>2963</v>
      </c>
      <c r="G266" s="4">
        <v>41308</v>
      </c>
      <c r="H266">
        <v>9</v>
      </c>
      <c r="I266">
        <v>65</v>
      </c>
      <c r="J266">
        <v>0</v>
      </c>
      <c r="K266">
        <v>46</v>
      </c>
      <c r="L266">
        <v>4</v>
      </c>
      <c r="M266">
        <v>3</v>
      </c>
      <c r="N266">
        <v>20</v>
      </c>
      <c r="O266">
        <v>118</v>
      </c>
      <c r="P266">
        <v>138</v>
      </c>
      <c r="Q266">
        <v>4</v>
      </c>
      <c r="R266">
        <v>3</v>
      </c>
      <c r="S266">
        <v>1</v>
      </c>
      <c r="T266">
        <v>3</v>
      </c>
      <c r="U266">
        <v>11</v>
      </c>
      <c r="V266">
        <v>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716</v>
      </c>
      <c r="AD266" t="s">
        <v>716</v>
      </c>
      <c r="AE266">
        <v>2</v>
      </c>
      <c r="AF266" t="s">
        <v>3030</v>
      </c>
      <c r="AG266" t="s">
        <v>2957</v>
      </c>
      <c r="AH266" t="s">
        <v>3016</v>
      </c>
      <c r="AI266">
        <v>2</v>
      </c>
      <c r="AJ266" t="s">
        <v>3022</v>
      </c>
    </row>
    <row r="267" spans="1:36" x14ac:dyDescent="0.3">
      <c r="A267" t="s">
        <v>1564</v>
      </c>
      <c r="B267" s="9">
        <v>38</v>
      </c>
      <c r="C267" t="s">
        <v>39</v>
      </c>
      <c r="D267" s="29" t="s">
        <v>37</v>
      </c>
      <c r="E267">
        <v>81929</v>
      </c>
      <c r="F267" s="13" t="s">
        <v>715</v>
      </c>
      <c r="G267" s="4">
        <v>41181</v>
      </c>
      <c r="H267">
        <v>60</v>
      </c>
      <c r="I267">
        <v>1486</v>
      </c>
      <c r="J267">
        <v>55</v>
      </c>
      <c r="K267">
        <v>278</v>
      </c>
      <c r="L267">
        <v>49</v>
      </c>
      <c r="M267">
        <v>0</v>
      </c>
      <c r="N267">
        <v>185</v>
      </c>
      <c r="O267">
        <v>1868</v>
      </c>
      <c r="P267">
        <v>2053</v>
      </c>
      <c r="Q267">
        <v>2</v>
      </c>
      <c r="R267">
        <v>4</v>
      </c>
      <c r="S267">
        <v>4</v>
      </c>
      <c r="T267">
        <v>10</v>
      </c>
      <c r="U267">
        <v>20</v>
      </c>
      <c r="V267">
        <v>6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 t="s">
        <v>2963</v>
      </c>
      <c r="AD267" t="s">
        <v>715</v>
      </c>
      <c r="AE267">
        <v>3</v>
      </c>
      <c r="AF267" t="s">
        <v>3031</v>
      </c>
      <c r="AG267" t="s">
        <v>2958</v>
      </c>
      <c r="AH267" t="s">
        <v>3014</v>
      </c>
      <c r="AI267">
        <v>9</v>
      </c>
      <c r="AJ267" t="s">
        <v>3025</v>
      </c>
    </row>
    <row r="268" spans="1:36" x14ac:dyDescent="0.3">
      <c r="A268" t="s">
        <v>731</v>
      </c>
      <c r="B268" s="9">
        <v>38</v>
      </c>
      <c r="C268" t="s">
        <v>39</v>
      </c>
      <c r="D268" s="29" t="s">
        <v>37</v>
      </c>
      <c r="E268">
        <v>33181</v>
      </c>
      <c r="F268" s="13" t="s">
        <v>715</v>
      </c>
      <c r="G268" s="4">
        <v>41642</v>
      </c>
      <c r="H268">
        <v>90</v>
      </c>
      <c r="I268">
        <v>9</v>
      </c>
      <c r="J268">
        <v>0</v>
      </c>
      <c r="K268">
        <v>3</v>
      </c>
      <c r="L268">
        <v>0</v>
      </c>
      <c r="M268">
        <v>0</v>
      </c>
      <c r="N268">
        <v>4</v>
      </c>
      <c r="O268">
        <v>12</v>
      </c>
      <c r="P268">
        <v>16</v>
      </c>
      <c r="Q268">
        <v>1</v>
      </c>
      <c r="R268">
        <v>1</v>
      </c>
      <c r="S268">
        <v>0</v>
      </c>
      <c r="T268">
        <v>2</v>
      </c>
      <c r="U268">
        <v>4</v>
      </c>
      <c r="V268">
        <v>6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 t="s">
        <v>715</v>
      </c>
      <c r="AD268" t="s">
        <v>716</v>
      </c>
      <c r="AE268">
        <v>1</v>
      </c>
      <c r="AF268" t="s">
        <v>3031</v>
      </c>
      <c r="AG268" t="s">
        <v>2956</v>
      </c>
      <c r="AH268" t="s">
        <v>3016</v>
      </c>
      <c r="AI268">
        <v>1</v>
      </c>
      <c r="AJ268" t="s">
        <v>3023</v>
      </c>
    </row>
    <row r="269" spans="1:36" x14ac:dyDescent="0.3">
      <c r="A269" t="s">
        <v>923</v>
      </c>
      <c r="B269" s="9">
        <v>64</v>
      </c>
      <c r="C269" t="s">
        <v>36</v>
      </c>
      <c r="D269" s="29" t="s">
        <v>37</v>
      </c>
      <c r="E269">
        <v>48699</v>
      </c>
      <c r="F269" s="13" t="s">
        <v>2963</v>
      </c>
      <c r="G269" s="4">
        <v>41415</v>
      </c>
      <c r="H269">
        <v>90</v>
      </c>
      <c r="I269">
        <v>26</v>
      </c>
      <c r="J269">
        <v>1</v>
      </c>
      <c r="K269">
        <v>10</v>
      </c>
      <c r="L269">
        <v>2</v>
      </c>
      <c r="M269">
        <v>0</v>
      </c>
      <c r="N269">
        <v>1</v>
      </c>
      <c r="O269">
        <v>39</v>
      </c>
      <c r="P269">
        <v>40</v>
      </c>
      <c r="Q269">
        <v>1</v>
      </c>
      <c r="R269">
        <v>1</v>
      </c>
      <c r="S269">
        <v>0</v>
      </c>
      <c r="T269">
        <v>3</v>
      </c>
      <c r="U269">
        <v>5</v>
      </c>
      <c r="V269">
        <v>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716</v>
      </c>
      <c r="AD269" t="s">
        <v>716</v>
      </c>
      <c r="AE269">
        <v>2</v>
      </c>
      <c r="AF269" t="s">
        <v>3029</v>
      </c>
      <c r="AG269" t="s">
        <v>2957</v>
      </c>
      <c r="AH269" t="s">
        <v>3011</v>
      </c>
      <c r="AI269">
        <v>5</v>
      </c>
      <c r="AJ269" t="s">
        <v>3012</v>
      </c>
    </row>
    <row r="270" spans="1:36" x14ac:dyDescent="0.3">
      <c r="A270" t="s">
        <v>2709</v>
      </c>
      <c r="B270" s="9">
        <v>39</v>
      </c>
      <c r="C270" t="s">
        <v>29</v>
      </c>
      <c r="D270" s="29" t="s">
        <v>37</v>
      </c>
      <c r="E270">
        <v>51948</v>
      </c>
      <c r="F270" s="13" t="s">
        <v>715</v>
      </c>
      <c r="G270" s="4">
        <v>41534</v>
      </c>
      <c r="H270">
        <v>51</v>
      </c>
      <c r="I270">
        <v>82</v>
      </c>
      <c r="J270">
        <v>33</v>
      </c>
      <c r="K270">
        <v>54</v>
      </c>
      <c r="L270">
        <v>71</v>
      </c>
      <c r="M270">
        <v>30</v>
      </c>
      <c r="N270">
        <v>41</v>
      </c>
      <c r="O270">
        <v>270</v>
      </c>
      <c r="P270">
        <v>311</v>
      </c>
      <c r="Q270">
        <v>2</v>
      </c>
      <c r="R270">
        <v>5</v>
      </c>
      <c r="S270">
        <v>2</v>
      </c>
      <c r="T270">
        <v>4</v>
      </c>
      <c r="U270">
        <v>13</v>
      </c>
      <c r="V270">
        <v>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716</v>
      </c>
      <c r="AD270" t="s">
        <v>716</v>
      </c>
      <c r="AE270">
        <v>2</v>
      </c>
      <c r="AF270" t="s">
        <v>3031</v>
      </c>
      <c r="AG270" t="s">
        <v>2957</v>
      </c>
      <c r="AH270" t="s">
        <v>3014</v>
      </c>
      <c r="AI270">
        <v>9</v>
      </c>
      <c r="AJ270" t="s">
        <v>3025</v>
      </c>
    </row>
    <row r="271" spans="1:36" x14ac:dyDescent="0.3">
      <c r="A271" t="s">
        <v>2078</v>
      </c>
      <c r="B271" s="9">
        <v>58</v>
      </c>
      <c r="C271" t="s">
        <v>36</v>
      </c>
      <c r="D271" s="29" t="s">
        <v>33</v>
      </c>
      <c r="E271">
        <v>77376</v>
      </c>
      <c r="F271" s="13" t="s">
        <v>2963</v>
      </c>
      <c r="G271" s="4">
        <v>41769</v>
      </c>
      <c r="H271">
        <v>72</v>
      </c>
      <c r="I271">
        <v>492</v>
      </c>
      <c r="J271">
        <v>19</v>
      </c>
      <c r="K271">
        <v>110</v>
      </c>
      <c r="L271">
        <v>16</v>
      </c>
      <c r="M271">
        <v>12</v>
      </c>
      <c r="N271">
        <v>12</v>
      </c>
      <c r="O271">
        <v>649</v>
      </c>
      <c r="P271">
        <v>661</v>
      </c>
      <c r="Q271">
        <v>4</v>
      </c>
      <c r="R271">
        <v>6</v>
      </c>
      <c r="S271">
        <v>3</v>
      </c>
      <c r="T271">
        <v>10</v>
      </c>
      <c r="U271">
        <v>23</v>
      </c>
      <c r="V271">
        <v>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t="s">
        <v>716</v>
      </c>
      <c r="AD271" t="s">
        <v>716</v>
      </c>
      <c r="AE271">
        <v>1</v>
      </c>
      <c r="AF271" t="s">
        <v>3030</v>
      </c>
      <c r="AG271" t="s">
        <v>2956</v>
      </c>
      <c r="AH271" t="s">
        <v>3011</v>
      </c>
      <c r="AI271">
        <v>5</v>
      </c>
      <c r="AJ271" t="s">
        <v>3012</v>
      </c>
    </row>
    <row r="272" spans="1:36" x14ac:dyDescent="0.3">
      <c r="A272" t="s">
        <v>843</v>
      </c>
      <c r="B272" s="9">
        <v>40</v>
      </c>
      <c r="C272" t="s">
        <v>29</v>
      </c>
      <c r="D272" s="29" t="s">
        <v>37</v>
      </c>
      <c r="E272">
        <v>72099</v>
      </c>
      <c r="F272" s="13" t="s">
        <v>716</v>
      </c>
      <c r="G272" s="4">
        <v>41209</v>
      </c>
      <c r="H272">
        <v>18</v>
      </c>
      <c r="I272">
        <v>546</v>
      </c>
      <c r="J272">
        <v>91</v>
      </c>
      <c r="K272">
        <v>410</v>
      </c>
      <c r="L272">
        <v>119</v>
      </c>
      <c r="M272">
        <v>0</v>
      </c>
      <c r="N272">
        <v>22</v>
      </c>
      <c r="O272">
        <v>1166</v>
      </c>
      <c r="P272">
        <v>1188</v>
      </c>
      <c r="Q272">
        <v>1</v>
      </c>
      <c r="R272">
        <v>3</v>
      </c>
      <c r="S272">
        <v>4</v>
      </c>
      <c r="T272">
        <v>10</v>
      </c>
      <c r="U272">
        <v>18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716</v>
      </c>
      <c r="AD272" t="s">
        <v>716</v>
      </c>
      <c r="AE272">
        <v>3</v>
      </c>
      <c r="AF272" t="s">
        <v>3031</v>
      </c>
      <c r="AG272" t="s">
        <v>2958</v>
      </c>
      <c r="AH272" t="s">
        <v>3018</v>
      </c>
      <c r="AI272">
        <v>10</v>
      </c>
      <c r="AJ272" t="s">
        <v>3020</v>
      </c>
    </row>
    <row r="273" spans="1:36" x14ac:dyDescent="0.3">
      <c r="A273" t="s">
        <v>831</v>
      </c>
      <c r="B273" s="9">
        <v>30</v>
      </c>
      <c r="C273" t="s">
        <v>29</v>
      </c>
      <c r="D273" s="29" t="s">
        <v>30</v>
      </c>
      <c r="E273">
        <v>79607</v>
      </c>
      <c r="F273" s="13" t="s">
        <v>716</v>
      </c>
      <c r="G273" s="4">
        <v>41385</v>
      </c>
      <c r="H273">
        <v>37</v>
      </c>
      <c r="I273">
        <v>450</v>
      </c>
      <c r="J273">
        <v>133</v>
      </c>
      <c r="K273">
        <v>951</v>
      </c>
      <c r="L273">
        <v>173</v>
      </c>
      <c r="M273">
        <v>0</v>
      </c>
      <c r="N273">
        <v>216</v>
      </c>
      <c r="O273">
        <v>1707</v>
      </c>
      <c r="P273">
        <v>1923</v>
      </c>
      <c r="Q273">
        <v>1</v>
      </c>
      <c r="R273">
        <v>3</v>
      </c>
      <c r="S273">
        <v>6</v>
      </c>
      <c r="T273">
        <v>6</v>
      </c>
      <c r="U273">
        <v>16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716</v>
      </c>
      <c r="AD273" t="s">
        <v>715</v>
      </c>
      <c r="AE273">
        <v>2</v>
      </c>
      <c r="AF273" t="s">
        <v>3032</v>
      </c>
      <c r="AG273" t="s">
        <v>2957</v>
      </c>
      <c r="AH273" t="s">
        <v>3011</v>
      </c>
      <c r="AI273">
        <v>4</v>
      </c>
      <c r="AJ273" t="s">
        <v>3021</v>
      </c>
    </row>
    <row r="274" spans="1:36" x14ac:dyDescent="0.3">
      <c r="A274" t="s">
        <v>1551</v>
      </c>
      <c r="B274" s="9">
        <v>37</v>
      </c>
      <c r="C274" t="s">
        <v>29</v>
      </c>
      <c r="D274" s="29" t="s">
        <v>30</v>
      </c>
      <c r="E274">
        <v>85072</v>
      </c>
      <c r="F274" s="13" t="s">
        <v>716</v>
      </c>
      <c r="G274" s="4">
        <v>41738</v>
      </c>
      <c r="H274">
        <v>94</v>
      </c>
      <c r="I274">
        <v>494</v>
      </c>
      <c r="J274">
        <v>92</v>
      </c>
      <c r="K274">
        <v>391</v>
      </c>
      <c r="L274">
        <v>194</v>
      </c>
      <c r="M274">
        <v>11</v>
      </c>
      <c r="N274">
        <v>241</v>
      </c>
      <c r="O274">
        <v>1182</v>
      </c>
      <c r="P274">
        <v>1423</v>
      </c>
      <c r="Q274">
        <v>1</v>
      </c>
      <c r="R274">
        <v>3</v>
      </c>
      <c r="S274">
        <v>4</v>
      </c>
      <c r="T274">
        <v>10</v>
      </c>
      <c r="U274">
        <v>18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716</v>
      </c>
      <c r="AD274" t="s">
        <v>716</v>
      </c>
      <c r="AE274">
        <v>1</v>
      </c>
      <c r="AF274" t="s">
        <v>3031</v>
      </c>
      <c r="AG274" t="s">
        <v>2956</v>
      </c>
      <c r="AH274" t="s">
        <v>3011</v>
      </c>
      <c r="AI274">
        <v>4</v>
      </c>
      <c r="AJ274" t="s">
        <v>3021</v>
      </c>
    </row>
    <row r="275" spans="1:36" x14ac:dyDescent="0.3">
      <c r="A275" t="s">
        <v>2398</v>
      </c>
      <c r="B275" s="9">
        <v>36</v>
      </c>
      <c r="C275" t="s">
        <v>29</v>
      </c>
      <c r="D275" s="29" t="s">
        <v>37</v>
      </c>
      <c r="E275">
        <v>51267</v>
      </c>
      <c r="F275" s="13" t="s">
        <v>2963</v>
      </c>
      <c r="G275" s="4">
        <v>41576</v>
      </c>
      <c r="H275">
        <v>37</v>
      </c>
      <c r="I275">
        <v>183</v>
      </c>
      <c r="J275">
        <v>2</v>
      </c>
      <c r="K275">
        <v>64</v>
      </c>
      <c r="L275">
        <v>7</v>
      </c>
      <c r="M275">
        <v>2</v>
      </c>
      <c r="N275">
        <v>12</v>
      </c>
      <c r="O275">
        <v>258</v>
      </c>
      <c r="P275">
        <v>270</v>
      </c>
      <c r="Q275">
        <v>4</v>
      </c>
      <c r="R275">
        <v>3</v>
      </c>
      <c r="S275">
        <v>3</v>
      </c>
      <c r="T275">
        <v>5</v>
      </c>
      <c r="U275">
        <v>15</v>
      </c>
      <c r="V275">
        <v>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716</v>
      </c>
      <c r="AD275" t="s">
        <v>716</v>
      </c>
      <c r="AE275">
        <v>2</v>
      </c>
      <c r="AF275" t="s">
        <v>3031</v>
      </c>
      <c r="AG275" t="s">
        <v>2957</v>
      </c>
      <c r="AH275" t="s">
        <v>3018</v>
      </c>
      <c r="AI275">
        <v>10</v>
      </c>
      <c r="AJ275" t="s">
        <v>3020</v>
      </c>
    </row>
    <row r="276" spans="1:36" x14ac:dyDescent="0.3">
      <c r="A276" t="s">
        <v>1790</v>
      </c>
      <c r="B276" s="9">
        <v>38</v>
      </c>
      <c r="C276" t="s">
        <v>39</v>
      </c>
      <c r="D276" s="29" t="s">
        <v>33</v>
      </c>
      <c r="E276">
        <v>65104</v>
      </c>
      <c r="F276" s="13" t="s">
        <v>715</v>
      </c>
      <c r="G276" s="4">
        <v>41592</v>
      </c>
      <c r="H276">
        <v>4</v>
      </c>
      <c r="I276">
        <v>738</v>
      </c>
      <c r="J276">
        <v>0</v>
      </c>
      <c r="K276">
        <v>232</v>
      </c>
      <c r="L276">
        <v>13</v>
      </c>
      <c r="M276">
        <v>20</v>
      </c>
      <c r="N276">
        <v>50</v>
      </c>
      <c r="O276">
        <v>1003</v>
      </c>
      <c r="P276">
        <v>1053</v>
      </c>
      <c r="Q276">
        <v>2</v>
      </c>
      <c r="R276">
        <v>3</v>
      </c>
      <c r="S276">
        <v>5</v>
      </c>
      <c r="T276">
        <v>7</v>
      </c>
      <c r="U276">
        <v>17</v>
      </c>
      <c r="V276">
        <v>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716</v>
      </c>
      <c r="AD276" t="s">
        <v>715</v>
      </c>
      <c r="AE276">
        <v>2</v>
      </c>
      <c r="AF276" t="s">
        <v>3031</v>
      </c>
      <c r="AG276" t="s">
        <v>2957</v>
      </c>
      <c r="AH276" t="s">
        <v>3018</v>
      </c>
      <c r="AI276">
        <v>11</v>
      </c>
      <c r="AJ276" t="s">
        <v>3024</v>
      </c>
    </row>
    <row r="277" spans="1:36" x14ac:dyDescent="0.3">
      <c r="A277" t="s">
        <v>1035</v>
      </c>
      <c r="B277" s="9">
        <v>30</v>
      </c>
      <c r="C277" t="s">
        <v>47</v>
      </c>
      <c r="D277" s="29" t="s">
        <v>30</v>
      </c>
      <c r="E277">
        <v>25707</v>
      </c>
      <c r="F277" s="13" t="s">
        <v>715</v>
      </c>
      <c r="G277" s="4">
        <v>41657</v>
      </c>
      <c r="H277">
        <v>18</v>
      </c>
      <c r="I277">
        <v>1</v>
      </c>
      <c r="J277">
        <v>6</v>
      </c>
      <c r="K277">
        <v>2</v>
      </c>
      <c r="L277">
        <v>3</v>
      </c>
      <c r="M277">
        <v>6</v>
      </c>
      <c r="N277">
        <v>3</v>
      </c>
      <c r="O277">
        <v>18</v>
      </c>
      <c r="P277">
        <v>21</v>
      </c>
      <c r="Q277">
        <v>1</v>
      </c>
      <c r="R277">
        <v>1</v>
      </c>
      <c r="S277">
        <v>0</v>
      </c>
      <c r="T277">
        <v>3</v>
      </c>
      <c r="U277">
        <v>5</v>
      </c>
      <c r="V277">
        <v>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716</v>
      </c>
      <c r="AD277" t="s">
        <v>716</v>
      </c>
      <c r="AE277">
        <v>1</v>
      </c>
      <c r="AF277" t="s">
        <v>3032</v>
      </c>
      <c r="AG277" t="s">
        <v>2956</v>
      </c>
      <c r="AH277" t="s">
        <v>3016</v>
      </c>
      <c r="AI277">
        <v>1</v>
      </c>
      <c r="AJ277" t="s">
        <v>3023</v>
      </c>
    </row>
    <row r="278" spans="1:36" x14ac:dyDescent="0.3">
      <c r="A278" t="s">
        <v>950</v>
      </c>
      <c r="B278" s="9">
        <v>43</v>
      </c>
      <c r="C278" t="s">
        <v>36</v>
      </c>
      <c r="D278" s="29" t="s">
        <v>33</v>
      </c>
      <c r="E278">
        <v>78642</v>
      </c>
      <c r="F278" s="13" t="s">
        <v>715</v>
      </c>
      <c r="G278" s="4">
        <v>41385</v>
      </c>
      <c r="H278">
        <v>83</v>
      </c>
      <c r="I278">
        <v>1396</v>
      </c>
      <c r="J278">
        <v>0</v>
      </c>
      <c r="K278">
        <v>322</v>
      </c>
      <c r="L278">
        <v>46</v>
      </c>
      <c r="M278">
        <v>35</v>
      </c>
      <c r="N278">
        <v>17</v>
      </c>
      <c r="O278">
        <v>1799</v>
      </c>
      <c r="P278">
        <v>1816</v>
      </c>
      <c r="Q278">
        <v>1</v>
      </c>
      <c r="R278">
        <v>4</v>
      </c>
      <c r="S278">
        <v>9</v>
      </c>
      <c r="T278">
        <v>4</v>
      </c>
      <c r="U278">
        <v>18</v>
      </c>
      <c r="V278">
        <v>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716</v>
      </c>
      <c r="AD278" t="s">
        <v>716</v>
      </c>
      <c r="AE278">
        <v>2</v>
      </c>
      <c r="AF278" t="s">
        <v>3028</v>
      </c>
      <c r="AG278" t="s">
        <v>2957</v>
      </c>
      <c r="AH278" t="s">
        <v>3011</v>
      </c>
      <c r="AI278">
        <v>4</v>
      </c>
      <c r="AJ278" t="s">
        <v>3021</v>
      </c>
    </row>
    <row r="279" spans="1:36" x14ac:dyDescent="0.3">
      <c r="A279" t="s">
        <v>762</v>
      </c>
      <c r="B279" s="9">
        <v>32</v>
      </c>
      <c r="C279" t="s">
        <v>39</v>
      </c>
      <c r="D279" s="29" t="s">
        <v>33</v>
      </c>
      <c r="E279">
        <v>27590</v>
      </c>
      <c r="F279" s="13" t="s">
        <v>715</v>
      </c>
      <c r="G279" s="4">
        <v>41387</v>
      </c>
      <c r="H279">
        <v>38</v>
      </c>
      <c r="I279">
        <v>6</v>
      </c>
      <c r="J279">
        <v>0</v>
      </c>
      <c r="K279">
        <v>5</v>
      </c>
      <c r="L279">
        <v>0</v>
      </c>
      <c r="M279">
        <v>0</v>
      </c>
      <c r="N279">
        <v>1</v>
      </c>
      <c r="O279">
        <v>11</v>
      </c>
      <c r="P279">
        <v>12</v>
      </c>
      <c r="Q279">
        <v>1</v>
      </c>
      <c r="R279">
        <v>1</v>
      </c>
      <c r="S279">
        <v>0</v>
      </c>
      <c r="T279">
        <v>2</v>
      </c>
      <c r="U279">
        <v>4</v>
      </c>
      <c r="V279">
        <v>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716</v>
      </c>
      <c r="AD279" t="s">
        <v>716</v>
      </c>
      <c r="AE279">
        <v>2</v>
      </c>
      <c r="AF279" t="s">
        <v>3031</v>
      </c>
      <c r="AG279" t="s">
        <v>2957</v>
      </c>
      <c r="AH279" t="s">
        <v>3011</v>
      </c>
      <c r="AI279">
        <v>4</v>
      </c>
      <c r="AJ279" t="s">
        <v>3021</v>
      </c>
    </row>
    <row r="280" spans="1:36" x14ac:dyDescent="0.3">
      <c r="A280" t="s">
        <v>2849</v>
      </c>
      <c r="B280" s="9">
        <v>61</v>
      </c>
      <c r="C280" t="s">
        <v>29</v>
      </c>
      <c r="D280" s="29" t="s">
        <v>33</v>
      </c>
      <c r="E280">
        <v>34587</v>
      </c>
      <c r="F280" s="13" t="s">
        <v>2963</v>
      </c>
      <c r="G280" s="4">
        <v>41775</v>
      </c>
      <c r="H280">
        <v>68</v>
      </c>
      <c r="I280">
        <v>7</v>
      </c>
      <c r="J280">
        <v>2</v>
      </c>
      <c r="K280">
        <v>9</v>
      </c>
      <c r="L280">
        <v>2</v>
      </c>
      <c r="M280">
        <v>0</v>
      </c>
      <c r="N280">
        <v>2</v>
      </c>
      <c r="O280">
        <v>20</v>
      </c>
      <c r="P280">
        <v>22</v>
      </c>
      <c r="Q280">
        <v>2</v>
      </c>
      <c r="R280">
        <v>1</v>
      </c>
      <c r="S280">
        <v>0</v>
      </c>
      <c r="T280">
        <v>3</v>
      </c>
      <c r="U280">
        <v>6</v>
      </c>
      <c r="V280">
        <v>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716</v>
      </c>
      <c r="AD280" t="s">
        <v>716</v>
      </c>
      <c r="AE280">
        <v>1</v>
      </c>
      <c r="AF280" t="s">
        <v>3029</v>
      </c>
      <c r="AG280" t="s">
        <v>2956</v>
      </c>
      <c r="AH280" t="s">
        <v>3011</v>
      </c>
      <c r="AI280">
        <v>5</v>
      </c>
      <c r="AJ280" t="s">
        <v>3012</v>
      </c>
    </row>
    <row r="281" spans="1:36" x14ac:dyDescent="0.3">
      <c r="A281" t="s">
        <v>2605</v>
      </c>
      <c r="B281" s="9">
        <v>53</v>
      </c>
      <c r="C281" t="s">
        <v>29</v>
      </c>
      <c r="D281" s="29" t="s">
        <v>37</v>
      </c>
      <c r="E281">
        <v>27116</v>
      </c>
      <c r="F281" s="13" t="s">
        <v>2963</v>
      </c>
      <c r="G281" s="4">
        <v>41700</v>
      </c>
      <c r="H281">
        <v>78</v>
      </c>
      <c r="I281">
        <v>12</v>
      </c>
      <c r="J281">
        <v>1</v>
      </c>
      <c r="K281">
        <v>21</v>
      </c>
      <c r="L281">
        <v>2</v>
      </c>
      <c r="M281">
        <v>2</v>
      </c>
      <c r="N281">
        <v>3</v>
      </c>
      <c r="O281">
        <v>38</v>
      </c>
      <c r="P281">
        <v>41</v>
      </c>
      <c r="Q281">
        <v>2</v>
      </c>
      <c r="R281">
        <v>2</v>
      </c>
      <c r="S281">
        <v>0</v>
      </c>
      <c r="T281">
        <v>3</v>
      </c>
      <c r="U281">
        <v>7</v>
      </c>
      <c r="V281">
        <v>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716</v>
      </c>
      <c r="AD281" t="s">
        <v>716</v>
      </c>
      <c r="AE281">
        <v>1</v>
      </c>
      <c r="AF281" t="s">
        <v>3030</v>
      </c>
      <c r="AG281" t="s">
        <v>2956</v>
      </c>
      <c r="AH281" t="s">
        <v>3016</v>
      </c>
      <c r="AI281">
        <v>3</v>
      </c>
      <c r="AJ281" t="s">
        <v>3017</v>
      </c>
    </row>
    <row r="282" spans="1:36" x14ac:dyDescent="0.3">
      <c r="A282" t="s">
        <v>1819</v>
      </c>
      <c r="B282" s="9">
        <v>62</v>
      </c>
      <c r="C282" t="s">
        <v>47</v>
      </c>
      <c r="D282" s="29" t="s">
        <v>33</v>
      </c>
      <c r="E282">
        <v>57247</v>
      </c>
      <c r="F282" s="13" t="s">
        <v>715</v>
      </c>
      <c r="G282" s="4">
        <v>41494</v>
      </c>
      <c r="H282">
        <v>50</v>
      </c>
      <c r="I282">
        <v>99</v>
      </c>
      <c r="J282">
        <v>4</v>
      </c>
      <c r="K282">
        <v>32</v>
      </c>
      <c r="L282">
        <v>37</v>
      </c>
      <c r="M282">
        <v>54</v>
      </c>
      <c r="N282">
        <v>6</v>
      </c>
      <c r="O282">
        <v>226</v>
      </c>
      <c r="P282">
        <v>232</v>
      </c>
      <c r="Q282">
        <v>2</v>
      </c>
      <c r="R282">
        <v>2</v>
      </c>
      <c r="S282">
        <v>1</v>
      </c>
      <c r="T282">
        <v>7</v>
      </c>
      <c r="U282">
        <v>12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716</v>
      </c>
      <c r="AD282" t="s">
        <v>716</v>
      </c>
      <c r="AE282">
        <v>2</v>
      </c>
      <c r="AF282" t="s">
        <v>3029</v>
      </c>
      <c r="AG282" t="s">
        <v>2957</v>
      </c>
      <c r="AH282" t="s">
        <v>3014</v>
      </c>
      <c r="AI282">
        <v>8</v>
      </c>
      <c r="AJ282" t="s">
        <v>3026</v>
      </c>
    </row>
    <row r="283" spans="1:36" x14ac:dyDescent="0.3">
      <c r="A283" t="s">
        <v>2575</v>
      </c>
      <c r="B283" s="9">
        <v>42</v>
      </c>
      <c r="C283" t="s">
        <v>29</v>
      </c>
      <c r="D283" s="29" t="s">
        <v>41</v>
      </c>
      <c r="E283">
        <v>51813</v>
      </c>
      <c r="F283" s="13" t="s">
        <v>2963</v>
      </c>
      <c r="G283" s="4">
        <v>41375</v>
      </c>
      <c r="H283">
        <v>37</v>
      </c>
      <c r="I283">
        <v>51</v>
      </c>
      <c r="J283">
        <v>2</v>
      </c>
      <c r="K283">
        <v>7</v>
      </c>
      <c r="L283">
        <v>0</v>
      </c>
      <c r="M283">
        <v>1</v>
      </c>
      <c r="N283">
        <v>2</v>
      </c>
      <c r="O283">
        <v>61</v>
      </c>
      <c r="P283">
        <v>63</v>
      </c>
      <c r="Q283">
        <v>2</v>
      </c>
      <c r="R283">
        <v>2</v>
      </c>
      <c r="S283">
        <v>0</v>
      </c>
      <c r="T283">
        <v>3</v>
      </c>
      <c r="U283">
        <v>7</v>
      </c>
      <c r="V283">
        <v>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716</v>
      </c>
      <c r="AD283" t="s">
        <v>716</v>
      </c>
      <c r="AE283">
        <v>2</v>
      </c>
      <c r="AF283" t="s">
        <v>3028</v>
      </c>
      <c r="AG283" t="s">
        <v>2957</v>
      </c>
      <c r="AH283" t="s">
        <v>3011</v>
      </c>
      <c r="AI283">
        <v>4</v>
      </c>
      <c r="AJ283" t="s">
        <v>3021</v>
      </c>
    </row>
    <row r="284" spans="1:36" x14ac:dyDescent="0.3">
      <c r="A284" t="s">
        <v>1616</v>
      </c>
      <c r="B284" s="9">
        <v>23</v>
      </c>
      <c r="C284" t="s">
        <v>29</v>
      </c>
      <c r="D284" s="29" t="s">
        <v>33</v>
      </c>
      <c r="E284">
        <v>89891</v>
      </c>
      <c r="F284" s="13" t="s">
        <v>716</v>
      </c>
      <c r="G284" s="4">
        <v>41379</v>
      </c>
      <c r="H284">
        <v>17</v>
      </c>
      <c r="I284">
        <v>412</v>
      </c>
      <c r="J284">
        <v>22</v>
      </c>
      <c r="K284">
        <v>132</v>
      </c>
      <c r="L284">
        <v>59</v>
      </c>
      <c r="M284">
        <v>28</v>
      </c>
      <c r="N284">
        <v>183</v>
      </c>
      <c r="O284">
        <v>653</v>
      </c>
      <c r="P284">
        <v>836</v>
      </c>
      <c r="Q284">
        <v>1</v>
      </c>
      <c r="R284">
        <v>11</v>
      </c>
      <c r="S284">
        <v>6</v>
      </c>
      <c r="T284">
        <v>8</v>
      </c>
      <c r="U284">
        <v>26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 t="s">
        <v>715</v>
      </c>
      <c r="AD284" t="s">
        <v>716</v>
      </c>
      <c r="AE284">
        <v>2</v>
      </c>
      <c r="AF284" t="s">
        <v>3032</v>
      </c>
      <c r="AG284" t="s">
        <v>2957</v>
      </c>
      <c r="AH284" t="s">
        <v>3011</v>
      </c>
      <c r="AI284">
        <v>4</v>
      </c>
      <c r="AJ284" t="s">
        <v>3021</v>
      </c>
    </row>
    <row r="285" spans="1:36" x14ac:dyDescent="0.3">
      <c r="A285" t="s">
        <v>2870</v>
      </c>
      <c r="B285" s="9">
        <v>41</v>
      </c>
      <c r="C285" t="s">
        <v>29</v>
      </c>
      <c r="D285" s="29" t="s">
        <v>30</v>
      </c>
      <c r="E285">
        <v>3502</v>
      </c>
      <c r="F285" s="13" t="s">
        <v>715</v>
      </c>
      <c r="G285" s="4">
        <v>41377</v>
      </c>
      <c r="H285">
        <v>56</v>
      </c>
      <c r="I285">
        <v>2</v>
      </c>
      <c r="J285">
        <v>1</v>
      </c>
      <c r="K285">
        <v>1</v>
      </c>
      <c r="L285">
        <v>0</v>
      </c>
      <c r="M285">
        <v>0</v>
      </c>
      <c r="N285">
        <v>1</v>
      </c>
      <c r="O285">
        <v>4</v>
      </c>
      <c r="P285">
        <v>5</v>
      </c>
      <c r="Q285">
        <v>1</v>
      </c>
      <c r="R285">
        <v>1</v>
      </c>
      <c r="S285">
        <v>1</v>
      </c>
      <c r="T285">
        <v>1</v>
      </c>
      <c r="U285">
        <v>4</v>
      </c>
      <c r="V285">
        <v>14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716</v>
      </c>
      <c r="AD285" t="s">
        <v>716</v>
      </c>
      <c r="AE285">
        <v>2</v>
      </c>
      <c r="AF285" t="s">
        <v>3028</v>
      </c>
      <c r="AG285" t="s">
        <v>2957</v>
      </c>
      <c r="AH285" t="s">
        <v>3011</v>
      </c>
      <c r="AI285">
        <v>4</v>
      </c>
      <c r="AJ285" t="s">
        <v>3021</v>
      </c>
    </row>
    <row r="286" spans="1:36" x14ac:dyDescent="0.3">
      <c r="A286" t="s">
        <v>2303</v>
      </c>
      <c r="B286" s="9">
        <v>48</v>
      </c>
      <c r="C286" t="s">
        <v>29</v>
      </c>
      <c r="D286" s="29" t="s">
        <v>33</v>
      </c>
      <c r="E286">
        <v>70713</v>
      </c>
      <c r="F286" s="13" t="s">
        <v>715</v>
      </c>
      <c r="G286" s="4">
        <v>41246</v>
      </c>
      <c r="H286">
        <v>23</v>
      </c>
      <c r="I286">
        <v>736</v>
      </c>
      <c r="J286">
        <v>114</v>
      </c>
      <c r="K286">
        <v>279</v>
      </c>
      <c r="L286">
        <v>82</v>
      </c>
      <c r="M286">
        <v>76</v>
      </c>
      <c r="N286">
        <v>190</v>
      </c>
      <c r="O286">
        <v>1287</v>
      </c>
      <c r="P286">
        <v>1477</v>
      </c>
      <c r="Q286">
        <v>6</v>
      </c>
      <c r="R286">
        <v>5</v>
      </c>
      <c r="S286">
        <v>6</v>
      </c>
      <c r="T286">
        <v>8</v>
      </c>
      <c r="U286">
        <v>25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716</v>
      </c>
      <c r="AD286" t="s">
        <v>716</v>
      </c>
      <c r="AE286">
        <v>3</v>
      </c>
      <c r="AF286" t="s">
        <v>3028</v>
      </c>
      <c r="AG286" t="s">
        <v>2958</v>
      </c>
      <c r="AH286" t="s">
        <v>3018</v>
      </c>
      <c r="AI286">
        <v>12</v>
      </c>
      <c r="AJ286" t="s">
        <v>3019</v>
      </c>
    </row>
    <row r="287" spans="1:36" x14ac:dyDescent="0.3">
      <c r="A287" t="s">
        <v>2526</v>
      </c>
      <c r="B287" s="9">
        <v>44</v>
      </c>
      <c r="C287" t="s">
        <v>29</v>
      </c>
      <c r="D287" s="29" t="s">
        <v>33</v>
      </c>
      <c r="E287">
        <v>19656</v>
      </c>
      <c r="F287" s="13" t="s">
        <v>715</v>
      </c>
      <c r="G287" s="4">
        <v>41313</v>
      </c>
      <c r="H287">
        <v>94</v>
      </c>
      <c r="I287">
        <v>25</v>
      </c>
      <c r="J287">
        <v>4</v>
      </c>
      <c r="K287">
        <v>9</v>
      </c>
      <c r="L287">
        <v>6</v>
      </c>
      <c r="M287">
        <v>8</v>
      </c>
      <c r="N287">
        <v>32</v>
      </c>
      <c r="O287">
        <v>52</v>
      </c>
      <c r="P287">
        <v>84</v>
      </c>
      <c r="Q287">
        <v>3</v>
      </c>
      <c r="R287">
        <v>2</v>
      </c>
      <c r="S287">
        <v>1</v>
      </c>
      <c r="T287">
        <v>3</v>
      </c>
      <c r="U287">
        <v>9</v>
      </c>
      <c r="V287">
        <v>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716</v>
      </c>
      <c r="AD287" t="s">
        <v>716</v>
      </c>
      <c r="AE287">
        <v>2</v>
      </c>
      <c r="AF287" t="s">
        <v>3028</v>
      </c>
      <c r="AG287" t="s">
        <v>2957</v>
      </c>
      <c r="AH287" t="s">
        <v>3016</v>
      </c>
      <c r="AI287">
        <v>2</v>
      </c>
      <c r="AJ287" t="s">
        <v>3022</v>
      </c>
    </row>
    <row r="288" spans="1:36" x14ac:dyDescent="0.3">
      <c r="A288" t="s">
        <v>2401</v>
      </c>
      <c r="B288" s="9">
        <v>33</v>
      </c>
      <c r="C288" t="s">
        <v>29</v>
      </c>
      <c r="D288" s="29" t="s">
        <v>37</v>
      </c>
      <c r="E288">
        <v>19419</v>
      </c>
      <c r="F288" s="13" t="s">
        <v>715</v>
      </c>
      <c r="G288" s="4">
        <v>41223</v>
      </c>
      <c r="H288">
        <v>76</v>
      </c>
      <c r="I288">
        <v>2</v>
      </c>
      <c r="J288">
        <v>14</v>
      </c>
      <c r="K288">
        <v>28</v>
      </c>
      <c r="L288">
        <v>16</v>
      </c>
      <c r="M288">
        <v>3</v>
      </c>
      <c r="N288">
        <v>7</v>
      </c>
      <c r="O288">
        <v>63</v>
      </c>
      <c r="P288">
        <v>70</v>
      </c>
      <c r="Q288">
        <v>4</v>
      </c>
      <c r="R288">
        <v>4</v>
      </c>
      <c r="S288">
        <v>0</v>
      </c>
      <c r="T288">
        <v>3</v>
      </c>
      <c r="U288">
        <v>11</v>
      </c>
      <c r="V288">
        <v>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716</v>
      </c>
      <c r="AD288" t="s">
        <v>716</v>
      </c>
      <c r="AE288">
        <v>3</v>
      </c>
      <c r="AF288" t="s">
        <v>3031</v>
      </c>
      <c r="AG288" t="s">
        <v>2958</v>
      </c>
      <c r="AH288" t="s">
        <v>3018</v>
      </c>
      <c r="AI288">
        <v>11</v>
      </c>
      <c r="AJ288" t="s">
        <v>3024</v>
      </c>
    </row>
    <row r="289" spans="1:36" x14ac:dyDescent="0.3">
      <c r="A289" t="s">
        <v>2247</v>
      </c>
      <c r="B289" s="9">
        <v>41</v>
      </c>
      <c r="C289" t="s">
        <v>36</v>
      </c>
      <c r="D289" s="29" t="s">
        <v>30</v>
      </c>
      <c r="E289">
        <v>48432</v>
      </c>
      <c r="F289" s="13" t="s">
        <v>715</v>
      </c>
      <c r="G289" s="4">
        <v>41200</v>
      </c>
      <c r="H289">
        <v>3</v>
      </c>
      <c r="I289">
        <v>322</v>
      </c>
      <c r="J289">
        <v>3</v>
      </c>
      <c r="K289">
        <v>50</v>
      </c>
      <c r="L289">
        <v>4</v>
      </c>
      <c r="M289">
        <v>3</v>
      </c>
      <c r="N289">
        <v>42</v>
      </c>
      <c r="O289">
        <v>382</v>
      </c>
      <c r="P289">
        <v>424</v>
      </c>
      <c r="Q289">
        <v>5</v>
      </c>
      <c r="R289">
        <v>7</v>
      </c>
      <c r="S289">
        <v>1</v>
      </c>
      <c r="T289">
        <v>6</v>
      </c>
      <c r="U289">
        <v>19</v>
      </c>
      <c r="V289">
        <v>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716</v>
      </c>
      <c r="AD289" t="s">
        <v>715</v>
      </c>
      <c r="AE289">
        <v>3</v>
      </c>
      <c r="AF289" t="s">
        <v>3028</v>
      </c>
      <c r="AG289" t="s">
        <v>2958</v>
      </c>
      <c r="AH289" t="s">
        <v>3018</v>
      </c>
      <c r="AI289">
        <v>10</v>
      </c>
      <c r="AJ289" t="s">
        <v>3020</v>
      </c>
    </row>
    <row r="290" spans="1:36" x14ac:dyDescent="0.3">
      <c r="A290" t="s">
        <v>1480</v>
      </c>
      <c r="B290" s="9">
        <v>39</v>
      </c>
      <c r="C290" t="s">
        <v>29</v>
      </c>
      <c r="D290" s="29" t="s">
        <v>33</v>
      </c>
      <c r="E290">
        <v>22280</v>
      </c>
      <c r="F290" s="13" t="s">
        <v>715</v>
      </c>
      <c r="G290" s="4">
        <v>41413</v>
      </c>
      <c r="H290">
        <v>85</v>
      </c>
      <c r="I290">
        <v>2</v>
      </c>
      <c r="J290">
        <v>1</v>
      </c>
      <c r="K290">
        <v>4</v>
      </c>
      <c r="L290">
        <v>3</v>
      </c>
      <c r="M290">
        <v>1</v>
      </c>
      <c r="N290">
        <v>2</v>
      </c>
      <c r="O290">
        <v>11</v>
      </c>
      <c r="P290">
        <v>13</v>
      </c>
      <c r="Q290">
        <v>1</v>
      </c>
      <c r="R290">
        <v>1</v>
      </c>
      <c r="S290">
        <v>0</v>
      </c>
      <c r="T290">
        <v>2</v>
      </c>
      <c r="U290">
        <v>4</v>
      </c>
      <c r="V290">
        <v>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716</v>
      </c>
      <c r="AD290" t="s">
        <v>716</v>
      </c>
      <c r="AE290">
        <v>2</v>
      </c>
      <c r="AF290" t="s">
        <v>3031</v>
      </c>
      <c r="AG290" t="s">
        <v>2957</v>
      </c>
      <c r="AH290" t="s">
        <v>3011</v>
      </c>
      <c r="AI290">
        <v>5</v>
      </c>
      <c r="AJ290" t="s">
        <v>3012</v>
      </c>
    </row>
    <row r="291" spans="1:36" x14ac:dyDescent="0.3">
      <c r="A291" t="s">
        <v>2703</v>
      </c>
      <c r="B291" s="9">
        <v>53</v>
      </c>
      <c r="C291" t="s">
        <v>29</v>
      </c>
      <c r="D291" s="29" t="s">
        <v>37</v>
      </c>
      <c r="E291">
        <v>49678</v>
      </c>
      <c r="F291" s="13" t="s">
        <v>715</v>
      </c>
      <c r="G291" s="4">
        <v>41307</v>
      </c>
      <c r="H291">
        <v>81</v>
      </c>
      <c r="I291">
        <v>229</v>
      </c>
      <c r="J291">
        <v>5</v>
      </c>
      <c r="K291">
        <v>56</v>
      </c>
      <c r="L291">
        <v>3</v>
      </c>
      <c r="M291">
        <v>2</v>
      </c>
      <c r="N291">
        <v>20</v>
      </c>
      <c r="O291">
        <v>295</v>
      </c>
      <c r="P291">
        <v>315</v>
      </c>
      <c r="Q291">
        <v>2</v>
      </c>
      <c r="R291">
        <v>6</v>
      </c>
      <c r="S291">
        <v>2</v>
      </c>
      <c r="T291">
        <v>4</v>
      </c>
      <c r="U291">
        <v>14</v>
      </c>
      <c r="V291">
        <v>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716</v>
      </c>
      <c r="AD291" t="s">
        <v>716</v>
      </c>
      <c r="AE291">
        <v>2</v>
      </c>
      <c r="AF291" t="s">
        <v>3030</v>
      </c>
      <c r="AG291" t="s">
        <v>2957</v>
      </c>
      <c r="AH291" t="s">
        <v>3016</v>
      </c>
      <c r="AI291">
        <v>2</v>
      </c>
      <c r="AJ291" t="s">
        <v>3022</v>
      </c>
    </row>
    <row r="292" spans="1:36" x14ac:dyDescent="0.3">
      <c r="A292" t="s">
        <v>2192</v>
      </c>
      <c r="B292" s="9">
        <v>49</v>
      </c>
      <c r="C292" t="s">
        <v>39</v>
      </c>
      <c r="D292" s="29" t="s">
        <v>37</v>
      </c>
      <c r="E292">
        <v>56962</v>
      </c>
      <c r="F292" s="13" t="s">
        <v>2964</v>
      </c>
      <c r="G292" s="4">
        <v>41558</v>
      </c>
      <c r="H292">
        <v>60</v>
      </c>
      <c r="I292">
        <v>292</v>
      </c>
      <c r="J292">
        <v>3</v>
      </c>
      <c r="K292">
        <v>77</v>
      </c>
      <c r="L292">
        <v>10</v>
      </c>
      <c r="M292">
        <v>3</v>
      </c>
      <c r="N292">
        <v>26</v>
      </c>
      <c r="O292">
        <v>385</v>
      </c>
      <c r="P292">
        <v>411</v>
      </c>
      <c r="Q292">
        <v>7</v>
      </c>
      <c r="R292">
        <v>6</v>
      </c>
      <c r="S292">
        <v>3</v>
      </c>
      <c r="T292">
        <v>5</v>
      </c>
      <c r="U292">
        <v>21</v>
      </c>
      <c r="V292">
        <v>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716</v>
      </c>
      <c r="AD292" t="s">
        <v>716</v>
      </c>
      <c r="AE292">
        <v>2</v>
      </c>
      <c r="AF292" t="s">
        <v>3028</v>
      </c>
      <c r="AG292" t="s">
        <v>2957</v>
      </c>
      <c r="AH292" t="s">
        <v>3018</v>
      </c>
      <c r="AI292">
        <v>10</v>
      </c>
      <c r="AJ292" t="s">
        <v>3020</v>
      </c>
    </row>
    <row r="293" spans="1:36" x14ac:dyDescent="0.3">
      <c r="A293" t="s">
        <v>1839</v>
      </c>
      <c r="B293" s="9">
        <v>44</v>
      </c>
      <c r="C293" t="s">
        <v>36</v>
      </c>
      <c r="D293" s="29" t="s">
        <v>33</v>
      </c>
      <c r="E293">
        <v>65968</v>
      </c>
      <c r="F293" s="13" t="s">
        <v>715</v>
      </c>
      <c r="G293" s="4">
        <v>41771</v>
      </c>
      <c r="H293">
        <v>12</v>
      </c>
      <c r="I293">
        <v>376</v>
      </c>
      <c r="J293">
        <v>9</v>
      </c>
      <c r="K293">
        <v>83</v>
      </c>
      <c r="L293">
        <v>19</v>
      </c>
      <c r="M293">
        <v>4</v>
      </c>
      <c r="N293">
        <v>4</v>
      </c>
      <c r="O293">
        <v>491</v>
      </c>
      <c r="P293">
        <v>495</v>
      </c>
      <c r="Q293">
        <v>2</v>
      </c>
      <c r="R293">
        <v>5</v>
      </c>
      <c r="S293">
        <v>4</v>
      </c>
      <c r="T293">
        <v>7</v>
      </c>
      <c r="U293">
        <v>18</v>
      </c>
      <c r="V293">
        <v>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716</v>
      </c>
      <c r="AD293" t="s">
        <v>716</v>
      </c>
      <c r="AE293">
        <v>1</v>
      </c>
      <c r="AF293" t="s">
        <v>3028</v>
      </c>
      <c r="AG293" t="s">
        <v>2956</v>
      </c>
      <c r="AH293" t="s">
        <v>3011</v>
      </c>
      <c r="AI293">
        <v>5</v>
      </c>
      <c r="AJ293" t="s">
        <v>3012</v>
      </c>
    </row>
    <row r="294" spans="1:36" x14ac:dyDescent="0.3">
      <c r="A294" t="s">
        <v>1009</v>
      </c>
      <c r="B294" s="9">
        <v>42</v>
      </c>
      <c r="C294" t="s">
        <v>39</v>
      </c>
      <c r="D294" s="29" t="s">
        <v>30</v>
      </c>
      <c r="E294">
        <v>42394</v>
      </c>
      <c r="F294" s="13" t="s">
        <v>715</v>
      </c>
      <c r="G294" s="4">
        <v>41721</v>
      </c>
      <c r="H294">
        <v>69</v>
      </c>
      <c r="I294">
        <v>15</v>
      </c>
      <c r="J294">
        <v>2</v>
      </c>
      <c r="K294">
        <v>10</v>
      </c>
      <c r="L294">
        <v>0</v>
      </c>
      <c r="M294">
        <v>1</v>
      </c>
      <c r="N294">
        <v>4</v>
      </c>
      <c r="O294">
        <v>28</v>
      </c>
      <c r="P294">
        <v>32</v>
      </c>
      <c r="Q294">
        <v>1</v>
      </c>
      <c r="R294">
        <v>1</v>
      </c>
      <c r="S294">
        <v>0</v>
      </c>
      <c r="T294">
        <v>3</v>
      </c>
      <c r="U294">
        <v>5</v>
      </c>
      <c r="V294">
        <v>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716</v>
      </c>
      <c r="AD294" t="s">
        <v>716</v>
      </c>
      <c r="AE294">
        <v>1</v>
      </c>
      <c r="AF294" t="s">
        <v>3028</v>
      </c>
      <c r="AG294" t="s">
        <v>2956</v>
      </c>
      <c r="AH294" t="s">
        <v>3016</v>
      </c>
      <c r="AI294">
        <v>3</v>
      </c>
      <c r="AJ294" t="s">
        <v>3017</v>
      </c>
    </row>
    <row r="295" spans="1:36" x14ac:dyDescent="0.3">
      <c r="A295" t="s">
        <v>1569</v>
      </c>
      <c r="B295" s="9">
        <v>58</v>
      </c>
      <c r="C295" t="s">
        <v>39</v>
      </c>
      <c r="D295" s="29" t="s">
        <v>37</v>
      </c>
      <c r="E295">
        <v>50965</v>
      </c>
      <c r="F295" s="13" t="s">
        <v>715</v>
      </c>
      <c r="G295" s="4">
        <v>41325</v>
      </c>
      <c r="H295">
        <v>87</v>
      </c>
      <c r="I295">
        <v>544</v>
      </c>
      <c r="J295">
        <v>13</v>
      </c>
      <c r="K295">
        <v>85</v>
      </c>
      <c r="L295">
        <v>8</v>
      </c>
      <c r="M295">
        <v>6</v>
      </c>
      <c r="N295">
        <v>29</v>
      </c>
      <c r="O295">
        <v>656</v>
      </c>
      <c r="P295">
        <v>685</v>
      </c>
      <c r="Q295">
        <v>3</v>
      </c>
      <c r="R295">
        <v>10</v>
      </c>
      <c r="S295">
        <v>4</v>
      </c>
      <c r="T295">
        <v>5</v>
      </c>
      <c r="U295">
        <v>22</v>
      </c>
      <c r="V295">
        <v>8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 t="s">
        <v>715</v>
      </c>
      <c r="AD295" t="s">
        <v>716</v>
      </c>
      <c r="AE295">
        <v>2</v>
      </c>
      <c r="AF295" t="s">
        <v>3030</v>
      </c>
      <c r="AG295" t="s">
        <v>2957</v>
      </c>
      <c r="AH295" t="s">
        <v>3016</v>
      </c>
      <c r="AI295">
        <v>2</v>
      </c>
      <c r="AJ295" t="s">
        <v>3022</v>
      </c>
    </row>
    <row r="296" spans="1:36" x14ac:dyDescent="0.3">
      <c r="A296" t="s">
        <v>2245</v>
      </c>
      <c r="B296" s="9">
        <v>65</v>
      </c>
      <c r="C296" t="s">
        <v>36</v>
      </c>
      <c r="D296" s="29" t="s">
        <v>37</v>
      </c>
      <c r="E296">
        <v>156924</v>
      </c>
      <c r="F296" s="13" t="s">
        <v>716</v>
      </c>
      <c r="G296" s="4">
        <v>41515</v>
      </c>
      <c r="H296">
        <v>85</v>
      </c>
      <c r="I296">
        <v>2</v>
      </c>
      <c r="J296">
        <v>1</v>
      </c>
      <c r="K296">
        <v>2</v>
      </c>
      <c r="L296">
        <v>1</v>
      </c>
      <c r="M296">
        <v>1</v>
      </c>
      <c r="N296">
        <v>1</v>
      </c>
      <c r="O296">
        <v>7</v>
      </c>
      <c r="P296">
        <v>8</v>
      </c>
      <c r="Q296">
        <v>2</v>
      </c>
      <c r="R296">
        <v>2</v>
      </c>
      <c r="S296">
        <v>0</v>
      </c>
      <c r="T296">
        <v>0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716</v>
      </c>
      <c r="AD296" t="s">
        <v>716</v>
      </c>
      <c r="AE296">
        <v>2</v>
      </c>
      <c r="AF296" t="s">
        <v>3029</v>
      </c>
      <c r="AG296" t="s">
        <v>2957</v>
      </c>
      <c r="AH296" t="s">
        <v>3014</v>
      </c>
      <c r="AI296">
        <v>8</v>
      </c>
      <c r="AJ296" t="s">
        <v>3026</v>
      </c>
    </row>
    <row r="297" spans="1:36" x14ac:dyDescent="0.3">
      <c r="A297" t="s">
        <v>2074</v>
      </c>
      <c r="B297" s="9">
        <v>36</v>
      </c>
      <c r="C297" t="s">
        <v>47</v>
      </c>
      <c r="D297" s="29" t="s">
        <v>30</v>
      </c>
      <c r="E297">
        <v>26487</v>
      </c>
      <c r="F297" s="13" t="s">
        <v>715</v>
      </c>
      <c r="G297" s="4">
        <v>41414</v>
      </c>
      <c r="H297">
        <v>23</v>
      </c>
      <c r="I297">
        <v>2</v>
      </c>
      <c r="J297">
        <v>8</v>
      </c>
      <c r="K297">
        <v>10</v>
      </c>
      <c r="L297">
        <v>12</v>
      </c>
      <c r="M297">
        <v>14</v>
      </c>
      <c r="N297">
        <v>23</v>
      </c>
      <c r="O297">
        <v>46</v>
      </c>
      <c r="P297">
        <v>69</v>
      </c>
      <c r="Q297">
        <v>3</v>
      </c>
      <c r="R297">
        <v>2</v>
      </c>
      <c r="S297">
        <v>1</v>
      </c>
      <c r="T297">
        <v>3</v>
      </c>
      <c r="U297">
        <v>9</v>
      </c>
      <c r="V297">
        <v>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716</v>
      </c>
      <c r="AD297" t="s">
        <v>716</v>
      </c>
      <c r="AE297">
        <v>2</v>
      </c>
      <c r="AF297" t="s">
        <v>3031</v>
      </c>
      <c r="AG297" t="s">
        <v>2957</v>
      </c>
      <c r="AH297" t="s">
        <v>3011</v>
      </c>
      <c r="AI297">
        <v>5</v>
      </c>
      <c r="AJ297" t="s">
        <v>3012</v>
      </c>
    </row>
    <row r="298" spans="1:36" x14ac:dyDescent="0.3">
      <c r="A298" t="s">
        <v>2474</v>
      </c>
      <c r="B298" s="9">
        <v>57</v>
      </c>
      <c r="C298" t="s">
        <v>29</v>
      </c>
      <c r="D298" s="29" t="s">
        <v>33</v>
      </c>
      <c r="E298">
        <v>26091</v>
      </c>
      <c r="F298" s="13" t="s">
        <v>2963</v>
      </c>
      <c r="G298" s="4">
        <v>41695</v>
      </c>
      <c r="H298">
        <v>84</v>
      </c>
      <c r="I298">
        <v>15</v>
      </c>
      <c r="J298">
        <v>10</v>
      </c>
      <c r="K298">
        <v>19</v>
      </c>
      <c r="L298">
        <v>8</v>
      </c>
      <c r="M298">
        <v>17</v>
      </c>
      <c r="N298">
        <v>20</v>
      </c>
      <c r="O298">
        <v>69</v>
      </c>
      <c r="P298">
        <v>89</v>
      </c>
      <c r="Q298">
        <v>3</v>
      </c>
      <c r="R298">
        <v>2</v>
      </c>
      <c r="S298">
        <v>1</v>
      </c>
      <c r="T298">
        <v>3</v>
      </c>
      <c r="U298">
        <v>9</v>
      </c>
      <c r="V298">
        <v>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716</v>
      </c>
      <c r="AD298" t="s">
        <v>716</v>
      </c>
      <c r="AE298">
        <v>1</v>
      </c>
      <c r="AF298" t="s">
        <v>3030</v>
      </c>
      <c r="AG298" t="s">
        <v>2956</v>
      </c>
      <c r="AH298" t="s">
        <v>3016</v>
      </c>
      <c r="AI298">
        <v>2</v>
      </c>
      <c r="AJ298" t="s">
        <v>3022</v>
      </c>
    </row>
    <row r="299" spans="1:36" x14ac:dyDescent="0.3">
      <c r="A299" t="s">
        <v>1527</v>
      </c>
      <c r="B299" s="9">
        <v>28</v>
      </c>
      <c r="C299" t="s">
        <v>29</v>
      </c>
      <c r="D299" s="29" t="s">
        <v>41</v>
      </c>
      <c r="E299">
        <v>41411</v>
      </c>
      <c r="F299" s="13" t="s">
        <v>716</v>
      </c>
      <c r="G299" s="4">
        <v>41615</v>
      </c>
      <c r="H299">
        <v>11</v>
      </c>
      <c r="I299">
        <v>37</v>
      </c>
      <c r="J299">
        <v>32</v>
      </c>
      <c r="K299">
        <v>38</v>
      </c>
      <c r="L299">
        <v>11</v>
      </c>
      <c r="M299">
        <v>3</v>
      </c>
      <c r="N299">
        <v>18</v>
      </c>
      <c r="O299">
        <v>121</v>
      </c>
      <c r="P299">
        <v>139</v>
      </c>
      <c r="Q299">
        <v>1</v>
      </c>
      <c r="R299">
        <v>2</v>
      </c>
      <c r="S299">
        <v>1</v>
      </c>
      <c r="T299">
        <v>4</v>
      </c>
      <c r="U299">
        <v>8</v>
      </c>
      <c r="V299">
        <v>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716</v>
      </c>
      <c r="AD299" t="s">
        <v>716</v>
      </c>
      <c r="AE299">
        <v>2</v>
      </c>
      <c r="AF299" t="s">
        <v>3032</v>
      </c>
      <c r="AG299" t="s">
        <v>2957</v>
      </c>
      <c r="AH299" t="s">
        <v>3018</v>
      </c>
      <c r="AI299">
        <v>12</v>
      </c>
      <c r="AJ299" t="s">
        <v>3019</v>
      </c>
    </row>
    <row r="300" spans="1:36" x14ac:dyDescent="0.3">
      <c r="A300" t="s">
        <v>1283</v>
      </c>
      <c r="B300" s="9">
        <v>41</v>
      </c>
      <c r="C300" t="s">
        <v>36</v>
      </c>
      <c r="D300" s="29" t="s">
        <v>37</v>
      </c>
      <c r="E300">
        <v>85844</v>
      </c>
      <c r="F300" s="13" t="s">
        <v>716</v>
      </c>
      <c r="G300" s="4">
        <v>41788</v>
      </c>
      <c r="H300">
        <v>62</v>
      </c>
      <c r="I300">
        <v>938</v>
      </c>
      <c r="J300">
        <v>19</v>
      </c>
      <c r="K300">
        <v>843</v>
      </c>
      <c r="L300">
        <v>25</v>
      </c>
      <c r="M300">
        <v>95</v>
      </c>
      <c r="N300">
        <v>38</v>
      </c>
      <c r="O300">
        <v>1920</v>
      </c>
      <c r="P300">
        <v>1958</v>
      </c>
      <c r="Q300">
        <v>1</v>
      </c>
      <c r="R300">
        <v>6</v>
      </c>
      <c r="S300">
        <v>6</v>
      </c>
      <c r="T300">
        <v>7</v>
      </c>
      <c r="U300">
        <v>20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 t="s">
        <v>715</v>
      </c>
      <c r="AD300" t="s">
        <v>716</v>
      </c>
      <c r="AE300">
        <v>1</v>
      </c>
      <c r="AF300" t="s">
        <v>3028</v>
      </c>
      <c r="AG300" t="s">
        <v>2956</v>
      </c>
      <c r="AH300" t="s">
        <v>3011</v>
      </c>
      <c r="AI300">
        <v>5</v>
      </c>
      <c r="AJ300" t="s">
        <v>3012</v>
      </c>
    </row>
    <row r="301" spans="1:36" x14ac:dyDescent="0.3">
      <c r="A301" t="s">
        <v>2582</v>
      </c>
      <c r="B301" s="9">
        <v>63</v>
      </c>
      <c r="C301" t="s">
        <v>29</v>
      </c>
      <c r="D301" s="29" t="s">
        <v>37</v>
      </c>
      <c r="E301">
        <v>30833</v>
      </c>
      <c r="F301" s="13" t="s">
        <v>2963</v>
      </c>
      <c r="G301" s="4">
        <v>41471</v>
      </c>
      <c r="H301">
        <v>33</v>
      </c>
      <c r="I301">
        <v>11</v>
      </c>
      <c r="J301">
        <v>0</v>
      </c>
      <c r="K301">
        <v>7</v>
      </c>
      <c r="L301">
        <v>3</v>
      </c>
      <c r="M301">
        <v>1</v>
      </c>
      <c r="N301">
        <v>6</v>
      </c>
      <c r="O301">
        <v>22</v>
      </c>
      <c r="P301">
        <v>28</v>
      </c>
      <c r="Q301">
        <v>2</v>
      </c>
      <c r="R301">
        <v>1</v>
      </c>
      <c r="S301">
        <v>0</v>
      </c>
      <c r="T301">
        <v>3</v>
      </c>
      <c r="U301">
        <v>6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716</v>
      </c>
      <c r="AD301" t="s">
        <v>716</v>
      </c>
      <c r="AE301">
        <v>2</v>
      </c>
      <c r="AF301" t="s">
        <v>3029</v>
      </c>
      <c r="AG301" t="s">
        <v>2957</v>
      </c>
      <c r="AH301" t="s">
        <v>3014</v>
      </c>
      <c r="AI301">
        <v>7</v>
      </c>
      <c r="AJ301" t="s">
        <v>3015</v>
      </c>
    </row>
    <row r="302" spans="1:36" x14ac:dyDescent="0.3">
      <c r="A302" t="s">
        <v>783</v>
      </c>
      <c r="B302" s="9">
        <v>47</v>
      </c>
      <c r="C302" t="s">
        <v>36</v>
      </c>
      <c r="D302" s="29" t="s">
        <v>30</v>
      </c>
      <c r="E302">
        <v>52569</v>
      </c>
      <c r="F302" s="13" t="s">
        <v>715</v>
      </c>
      <c r="G302" s="4">
        <v>41734</v>
      </c>
      <c r="H302">
        <v>54</v>
      </c>
      <c r="I302">
        <v>85</v>
      </c>
      <c r="J302">
        <v>0</v>
      </c>
      <c r="K302">
        <v>3</v>
      </c>
      <c r="L302">
        <v>0</v>
      </c>
      <c r="M302">
        <v>0</v>
      </c>
      <c r="N302">
        <v>7</v>
      </c>
      <c r="O302">
        <v>88</v>
      </c>
      <c r="P302">
        <v>95</v>
      </c>
      <c r="Q302">
        <v>1</v>
      </c>
      <c r="R302">
        <v>2</v>
      </c>
      <c r="S302">
        <v>0</v>
      </c>
      <c r="T302">
        <v>4</v>
      </c>
      <c r="U302">
        <v>7</v>
      </c>
      <c r="V302">
        <v>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716</v>
      </c>
      <c r="AD302" t="s">
        <v>716</v>
      </c>
      <c r="AE302">
        <v>1</v>
      </c>
      <c r="AF302" t="s">
        <v>3028</v>
      </c>
      <c r="AG302" t="s">
        <v>2956</v>
      </c>
      <c r="AH302" t="s">
        <v>3011</v>
      </c>
      <c r="AI302">
        <v>4</v>
      </c>
      <c r="AJ302" t="s">
        <v>3021</v>
      </c>
    </row>
    <row r="303" spans="1:36" x14ac:dyDescent="0.3">
      <c r="A303" t="s">
        <v>2196</v>
      </c>
      <c r="B303" s="9">
        <v>54</v>
      </c>
      <c r="C303" t="s">
        <v>39</v>
      </c>
      <c r="D303" s="29" t="s">
        <v>33</v>
      </c>
      <c r="E303">
        <v>17144</v>
      </c>
      <c r="F303" s="13" t="s">
        <v>2963</v>
      </c>
      <c r="G303" s="4">
        <v>41685</v>
      </c>
      <c r="H303">
        <v>96</v>
      </c>
      <c r="I303">
        <v>18</v>
      </c>
      <c r="J303">
        <v>2</v>
      </c>
      <c r="K303">
        <v>19</v>
      </c>
      <c r="L303">
        <v>0</v>
      </c>
      <c r="M303">
        <v>2</v>
      </c>
      <c r="N303">
        <v>6</v>
      </c>
      <c r="O303">
        <v>41</v>
      </c>
      <c r="P303">
        <v>47</v>
      </c>
      <c r="Q303">
        <v>5</v>
      </c>
      <c r="R303">
        <v>3</v>
      </c>
      <c r="S303">
        <v>0</v>
      </c>
      <c r="T303">
        <v>4</v>
      </c>
      <c r="U303">
        <v>12</v>
      </c>
      <c r="V303">
        <v>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716</v>
      </c>
      <c r="AD303" t="s">
        <v>716</v>
      </c>
      <c r="AE303">
        <v>1</v>
      </c>
      <c r="AF303" t="s">
        <v>3030</v>
      </c>
      <c r="AG303" t="s">
        <v>2956</v>
      </c>
      <c r="AH303" t="s">
        <v>3016</v>
      </c>
      <c r="AI303">
        <v>2</v>
      </c>
      <c r="AJ303" t="s">
        <v>3022</v>
      </c>
    </row>
    <row r="304" spans="1:36" x14ac:dyDescent="0.3">
      <c r="A304" t="s">
        <v>1498</v>
      </c>
      <c r="B304" s="9">
        <v>50</v>
      </c>
      <c r="C304" t="s">
        <v>29</v>
      </c>
      <c r="D304" s="29" t="s">
        <v>30</v>
      </c>
      <c r="E304">
        <v>81246</v>
      </c>
      <c r="F304" s="13" t="s">
        <v>716</v>
      </c>
      <c r="G304" s="4">
        <v>41637</v>
      </c>
      <c r="H304">
        <v>87</v>
      </c>
      <c r="I304">
        <v>398</v>
      </c>
      <c r="J304">
        <v>190</v>
      </c>
      <c r="K304">
        <v>537</v>
      </c>
      <c r="L304">
        <v>61</v>
      </c>
      <c r="M304">
        <v>156</v>
      </c>
      <c r="N304">
        <v>37</v>
      </c>
      <c r="O304">
        <v>1342</v>
      </c>
      <c r="P304">
        <v>1379</v>
      </c>
      <c r="Q304">
        <v>1</v>
      </c>
      <c r="R304">
        <v>4</v>
      </c>
      <c r="S304">
        <v>5</v>
      </c>
      <c r="T304">
        <v>7</v>
      </c>
      <c r="U304">
        <v>17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 t="s">
        <v>2963</v>
      </c>
      <c r="AD304" t="s">
        <v>716</v>
      </c>
      <c r="AE304">
        <v>2</v>
      </c>
      <c r="AF304" t="s">
        <v>3028</v>
      </c>
      <c r="AG304" t="s">
        <v>2957</v>
      </c>
      <c r="AH304" t="s">
        <v>3018</v>
      </c>
      <c r="AI304">
        <v>12</v>
      </c>
      <c r="AJ304" t="s">
        <v>3019</v>
      </c>
    </row>
    <row r="305" spans="1:36" x14ac:dyDescent="0.3">
      <c r="A305" t="s">
        <v>1323</v>
      </c>
      <c r="B305" s="9">
        <v>30</v>
      </c>
      <c r="C305" t="s">
        <v>36</v>
      </c>
      <c r="D305" s="29" t="s">
        <v>37</v>
      </c>
      <c r="E305">
        <v>73356</v>
      </c>
      <c r="F305" s="13" t="s">
        <v>716</v>
      </c>
      <c r="G305" s="4">
        <v>41676</v>
      </c>
      <c r="H305">
        <v>56</v>
      </c>
      <c r="I305">
        <v>1050</v>
      </c>
      <c r="J305">
        <v>14</v>
      </c>
      <c r="K305">
        <v>322</v>
      </c>
      <c r="L305">
        <v>0</v>
      </c>
      <c r="M305">
        <v>14</v>
      </c>
      <c r="N305">
        <v>112</v>
      </c>
      <c r="O305">
        <v>1400</v>
      </c>
      <c r="P305">
        <v>1512</v>
      </c>
      <c r="Q305">
        <v>1</v>
      </c>
      <c r="R305">
        <v>5</v>
      </c>
      <c r="S305">
        <v>11</v>
      </c>
      <c r="T305">
        <v>5</v>
      </c>
      <c r="U305">
        <v>22</v>
      </c>
      <c r="V305">
        <v>2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1</v>
      </c>
      <c r="AC305" t="s">
        <v>2964</v>
      </c>
      <c r="AD305" t="s">
        <v>715</v>
      </c>
      <c r="AE305">
        <v>1</v>
      </c>
      <c r="AF305" t="s">
        <v>3032</v>
      </c>
      <c r="AG305" t="s">
        <v>2956</v>
      </c>
      <c r="AH305" t="s">
        <v>3016</v>
      </c>
      <c r="AI305">
        <v>2</v>
      </c>
      <c r="AJ305" t="s">
        <v>3022</v>
      </c>
    </row>
    <row r="306" spans="1:36" x14ac:dyDescent="0.3">
      <c r="A306" t="s">
        <v>1814</v>
      </c>
      <c r="B306" s="9">
        <v>61</v>
      </c>
      <c r="C306" t="s">
        <v>36</v>
      </c>
      <c r="D306" s="29" t="s">
        <v>37</v>
      </c>
      <c r="E306">
        <v>55707</v>
      </c>
      <c r="F306" s="13" t="s">
        <v>715</v>
      </c>
      <c r="G306" s="4">
        <v>41630</v>
      </c>
      <c r="H306">
        <v>91</v>
      </c>
      <c r="I306">
        <v>208</v>
      </c>
      <c r="J306">
        <v>7</v>
      </c>
      <c r="K306">
        <v>82</v>
      </c>
      <c r="L306">
        <v>30</v>
      </c>
      <c r="M306">
        <v>66</v>
      </c>
      <c r="N306">
        <v>35</v>
      </c>
      <c r="O306">
        <v>393</v>
      </c>
      <c r="P306">
        <v>428</v>
      </c>
      <c r="Q306">
        <v>2</v>
      </c>
      <c r="R306">
        <v>3</v>
      </c>
      <c r="S306">
        <v>2</v>
      </c>
      <c r="T306">
        <v>9</v>
      </c>
      <c r="U306">
        <v>16</v>
      </c>
      <c r="V306">
        <v>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716</v>
      </c>
      <c r="AD306" t="s">
        <v>716</v>
      </c>
      <c r="AE306">
        <v>2</v>
      </c>
      <c r="AF306" t="s">
        <v>3029</v>
      </c>
      <c r="AG306" t="s">
        <v>2957</v>
      </c>
      <c r="AH306" t="s">
        <v>3018</v>
      </c>
      <c r="AI306">
        <v>12</v>
      </c>
      <c r="AJ306" t="s">
        <v>3019</v>
      </c>
    </row>
    <row r="307" spans="1:36" x14ac:dyDescent="0.3">
      <c r="A307" t="s">
        <v>776</v>
      </c>
      <c r="B307" s="9">
        <v>42</v>
      </c>
      <c r="C307" t="s">
        <v>29</v>
      </c>
      <c r="D307" s="29" t="s">
        <v>37</v>
      </c>
      <c r="E307">
        <v>22063</v>
      </c>
      <c r="F307" s="13" t="s">
        <v>715</v>
      </c>
      <c r="G307" s="4">
        <v>41494</v>
      </c>
      <c r="H307">
        <v>43</v>
      </c>
      <c r="I307">
        <v>7</v>
      </c>
      <c r="J307">
        <v>10</v>
      </c>
      <c r="K307">
        <v>13</v>
      </c>
      <c r="L307">
        <v>3</v>
      </c>
      <c r="M307">
        <v>11</v>
      </c>
      <c r="N307">
        <v>11</v>
      </c>
      <c r="O307">
        <v>44</v>
      </c>
      <c r="P307">
        <v>55</v>
      </c>
      <c r="Q307">
        <v>2</v>
      </c>
      <c r="R307">
        <v>2</v>
      </c>
      <c r="S307">
        <v>0</v>
      </c>
      <c r="T307">
        <v>3</v>
      </c>
      <c r="U307">
        <v>7</v>
      </c>
      <c r="V307">
        <v>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716</v>
      </c>
      <c r="AD307" t="s">
        <v>716</v>
      </c>
      <c r="AE307">
        <v>2</v>
      </c>
      <c r="AF307" t="s">
        <v>3028</v>
      </c>
      <c r="AG307" t="s">
        <v>2957</v>
      </c>
      <c r="AH307" t="s">
        <v>3014</v>
      </c>
      <c r="AI307">
        <v>8</v>
      </c>
      <c r="AJ307" t="s">
        <v>3026</v>
      </c>
    </row>
    <row r="308" spans="1:36" x14ac:dyDescent="0.3">
      <c r="A308" t="s">
        <v>1525</v>
      </c>
      <c r="B308" s="9">
        <v>65</v>
      </c>
      <c r="C308" t="s">
        <v>39</v>
      </c>
      <c r="D308" s="29" t="s">
        <v>33</v>
      </c>
      <c r="E308">
        <v>49912</v>
      </c>
      <c r="F308" s="13" t="s">
        <v>715</v>
      </c>
      <c r="G308" s="4">
        <v>41159</v>
      </c>
      <c r="H308">
        <v>5</v>
      </c>
      <c r="I308">
        <v>520</v>
      </c>
      <c r="J308">
        <v>8</v>
      </c>
      <c r="K308">
        <v>223</v>
      </c>
      <c r="L308">
        <v>32</v>
      </c>
      <c r="M308">
        <v>49</v>
      </c>
      <c r="N308">
        <v>42</v>
      </c>
      <c r="O308">
        <v>832</v>
      </c>
      <c r="P308">
        <v>874</v>
      </c>
      <c r="Q308">
        <v>4</v>
      </c>
      <c r="R308">
        <v>10</v>
      </c>
      <c r="S308">
        <v>5</v>
      </c>
      <c r="T308">
        <v>7</v>
      </c>
      <c r="U308">
        <v>26</v>
      </c>
      <c r="V308">
        <v>8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 t="s">
        <v>715</v>
      </c>
      <c r="AD308" t="s">
        <v>715</v>
      </c>
      <c r="AE308">
        <v>3</v>
      </c>
      <c r="AF308" t="s">
        <v>3029</v>
      </c>
      <c r="AG308" t="s">
        <v>2958</v>
      </c>
      <c r="AH308" t="s">
        <v>3014</v>
      </c>
      <c r="AI308">
        <v>9</v>
      </c>
      <c r="AJ308" t="s">
        <v>3025</v>
      </c>
    </row>
    <row r="309" spans="1:36" x14ac:dyDescent="0.3">
      <c r="A309" t="s">
        <v>1199</v>
      </c>
      <c r="B309" s="9">
        <v>48</v>
      </c>
      <c r="C309" t="s">
        <v>39</v>
      </c>
      <c r="D309" s="29" t="s">
        <v>30</v>
      </c>
      <c r="E309">
        <v>43456</v>
      </c>
      <c r="F309" s="13" t="s">
        <v>715</v>
      </c>
      <c r="G309" s="4">
        <v>41359</v>
      </c>
      <c r="H309">
        <v>1</v>
      </c>
      <c r="I309">
        <v>275</v>
      </c>
      <c r="J309">
        <v>11</v>
      </c>
      <c r="K309">
        <v>68</v>
      </c>
      <c r="L309">
        <v>25</v>
      </c>
      <c r="M309">
        <v>7</v>
      </c>
      <c r="N309">
        <v>7</v>
      </c>
      <c r="O309">
        <v>386</v>
      </c>
      <c r="P309">
        <v>393</v>
      </c>
      <c r="Q309">
        <v>3</v>
      </c>
      <c r="R309">
        <v>5</v>
      </c>
      <c r="S309">
        <v>1</v>
      </c>
      <c r="T309">
        <v>8</v>
      </c>
      <c r="U309">
        <v>17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716</v>
      </c>
      <c r="AD309" t="s">
        <v>716</v>
      </c>
      <c r="AE309">
        <v>2</v>
      </c>
      <c r="AF309" t="s">
        <v>3028</v>
      </c>
      <c r="AG309" t="s">
        <v>2957</v>
      </c>
      <c r="AH309" t="s">
        <v>3016</v>
      </c>
      <c r="AI309">
        <v>3</v>
      </c>
      <c r="AJ309" t="s">
        <v>3017</v>
      </c>
    </row>
    <row r="310" spans="1:36" x14ac:dyDescent="0.3">
      <c r="A310" t="s">
        <v>864</v>
      </c>
      <c r="B310" s="9">
        <v>48</v>
      </c>
      <c r="C310" t="s">
        <v>29</v>
      </c>
      <c r="D310" s="29" t="s">
        <v>41</v>
      </c>
      <c r="E310">
        <v>48877</v>
      </c>
      <c r="F310" s="13" t="s">
        <v>715</v>
      </c>
      <c r="G310" s="4">
        <v>41644</v>
      </c>
      <c r="H310">
        <v>27</v>
      </c>
      <c r="I310">
        <v>102</v>
      </c>
      <c r="J310">
        <v>1</v>
      </c>
      <c r="K310">
        <v>15</v>
      </c>
      <c r="L310">
        <v>2</v>
      </c>
      <c r="M310">
        <v>0</v>
      </c>
      <c r="N310">
        <v>24</v>
      </c>
      <c r="O310">
        <v>120</v>
      </c>
      <c r="P310">
        <v>144</v>
      </c>
      <c r="Q310">
        <v>1</v>
      </c>
      <c r="R310">
        <v>3</v>
      </c>
      <c r="S310">
        <v>0</v>
      </c>
      <c r="T310">
        <v>4</v>
      </c>
      <c r="U310">
        <v>8</v>
      </c>
      <c r="V310">
        <v>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716</v>
      </c>
      <c r="AD310" t="s">
        <v>716</v>
      </c>
      <c r="AE310">
        <v>1</v>
      </c>
      <c r="AF310" t="s">
        <v>3028</v>
      </c>
      <c r="AG310" t="s">
        <v>2956</v>
      </c>
      <c r="AH310" t="s">
        <v>3016</v>
      </c>
      <c r="AI310">
        <v>1</v>
      </c>
      <c r="AJ310" t="s">
        <v>3023</v>
      </c>
    </row>
    <row r="311" spans="1:36" x14ac:dyDescent="0.3">
      <c r="A311" t="s">
        <v>2395</v>
      </c>
      <c r="B311" s="9">
        <v>44</v>
      </c>
      <c r="C311" t="s">
        <v>29</v>
      </c>
      <c r="D311" s="29" t="s">
        <v>37</v>
      </c>
      <c r="E311">
        <v>13260</v>
      </c>
      <c r="F311" s="13" t="s">
        <v>2963</v>
      </c>
      <c r="G311" s="4">
        <v>41509</v>
      </c>
      <c r="H311">
        <v>48</v>
      </c>
      <c r="I311">
        <v>9</v>
      </c>
      <c r="J311">
        <v>4</v>
      </c>
      <c r="K311">
        <v>17</v>
      </c>
      <c r="L311">
        <v>10</v>
      </c>
      <c r="M311">
        <v>2</v>
      </c>
      <c r="N311">
        <v>7</v>
      </c>
      <c r="O311">
        <v>42</v>
      </c>
      <c r="P311">
        <v>49</v>
      </c>
      <c r="Q311">
        <v>4</v>
      </c>
      <c r="R311">
        <v>3</v>
      </c>
      <c r="S311">
        <v>0</v>
      </c>
      <c r="T311">
        <v>3</v>
      </c>
      <c r="U311">
        <v>10</v>
      </c>
      <c r="V311">
        <v>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716</v>
      </c>
      <c r="AD311" t="s">
        <v>716</v>
      </c>
      <c r="AE311">
        <v>2</v>
      </c>
      <c r="AF311" t="s">
        <v>3028</v>
      </c>
      <c r="AG311" t="s">
        <v>2957</v>
      </c>
      <c r="AH311" t="s">
        <v>3014</v>
      </c>
      <c r="AI311">
        <v>8</v>
      </c>
      <c r="AJ311" t="s">
        <v>3026</v>
      </c>
    </row>
    <row r="312" spans="1:36" x14ac:dyDescent="0.3">
      <c r="A312" t="s">
        <v>1931</v>
      </c>
      <c r="B312" s="9">
        <v>27</v>
      </c>
      <c r="C312" t="s">
        <v>36</v>
      </c>
      <c r="D312" s="29" t="s">
        <v>30</v>
      </c>
      <c r="E312">
        <v>42000</v>
      </c>
      <c r="F312" s="13" t="s">
        <v>716</v>
      </c>
      <c r="G312" s="4">
        <v>41284</v>
      </c>
      <c r="H312">
        <v>23</v>
      </c>
      <c r="I312">
        <v>124</v>
      </c>
      <c r="J312">
        <v>83</v>
      </c>
      <c r="K312">
        <v>267</v>
      </c>
      <c r="L312">
        <v>85</v>
      </c>
      <c r="M312">
        <v>59</v>
      </c>
      <c r="N312">
        <v>35</v>
      </c>
      <c r="O312">
        <v>618</v>
      </c>
      <c r="P312">
        <v>653</v>
      </c>
      <c r="Q312">
        <v>2</v>
      </c>
      <c r="R312">
        <v>5</v>
      </c>
      <c r="S312">
        <v>2</v>
      </c>
      <c r="T312">
        <v>11</v>
      </c>
      <c r="U312">
        <v>20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716</v>
      </c>
      <c r="AD312" t="s">
        <v>715</v>
      </c>
      <c r="AE312">
        <v>2</v>
      </c>
      <c r="AF312" t="s">
        <v>3032</v>
      </c>
      <c r="AG312" t="s">
        <v>2957</v>
      </c>
      <c r="AH312" t="s">
        <v>3016</v>
      </c>
      <c r="AI312">
        <v>1</v>
      </c>
      <c r="AJ312" t="s">
        <v>3023</v>
      </c>
    </row>
    <row r="313" spans="1:36" x14ac:dyDescent="0.3">
      <c r="A313" t="s">
        <v>1311</v>
      </c>
      <c r="B313" s="9">
        <v>56</v>
      </c>
      <c r="C313" t="s">
        <v>36</v>
      </c>
      <c r="D313" s="29" t="s">
        <v>30</v>
      </c>
      <c r="E313">
        <v>50729</v>
      </c>
      <c r="F313" s="13" t="s">
        <v>2963</v>
      </c>
      <c r="G313" s="4">
        <v>41396</v>
      </c>
      <c r="H313">
        <v>62</v>
      </c>
      <c r="I313">
        <v>239</v>
      </c>
      <c r="J313">
        <v>13</v>
      </c>
      <c r="K313">
        <v>143</v>
      </c>
      <c r="L313">
        <v>45</v>
      </c>
      <c r="M313">
        <v>4</v>
      </c>
      <c r="N313">
        <v>52</v>
      </c>
      <c r="O313">
        <v>444</v>
      </c>
      <c r="P313">
        <v>496</v>
      </c>
      <c r="Q313">
        <v>9</v>
      </c>
      <c r="R313">
        <v>6</v>
      </c>
      <c r="S313">
        <v>2</v>
      </c>
      <c r="T313">
        <v>7</v>
      </c>
      <c r="U313">
        <v>24</v>
      </c>
      <c r="V313">
        <v>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716</v>
      </c>
      <c r="AD313" t="s">
        <v>716</v>
      </c>
      <c r="AE313">
        <v>2</v>
      </c>
      <c r="AF313" t="s">
        <v>3030</v>
      </c>
      <c r="AG313" t="s">
        <v>2957</v>
      </c>
      <c r="AH313" t="s">
        <v>3011</v>
      </c>
      <c r="AI313">
        <v>5</v>
      </c>
      <c r="AJ313" t="s">
        <v>3012</v>
      </c>
    </row>
    <row r="314" spans="1:36" x14ac:dyDescent="0.3">
      <c r="A314" t="s">
        <v>1104</v>
      </c>
      <c r="B314" s="9">
        <v>36</v>
      </c>
      <c r="C314" t="s">
        <v>36</v>
      </c>
      <c r="D314" s="29" t="s">
        <v>37</v>
      </c>
      <c r="E314">
        <v>72159</v>
      </c>
      <c r="F314" s="13" t="s">
        <v>716</v>
      </c>
      <c r="G314" s="4">
        <v>41211</v>
      </c>
      <c r="H314">
        <v>62</v>
      </c>
      <c r="I314">
        <v>322</v>
      </c>
      <c r="J314">
        <v>53</v>
      </c>
      <c r="K314">
        <v>899</v>
      </c>
      <c r="L314">
        <v>34</v>
      </c>
      <c r="M314">
        <v>40</v>
      </c>
      <c r="N314">
        <v>53</v>
      </c>
      <c r="O314">
        <v>1348</v>
      </c>
      <c r="P314">
        <v>1401</v>
      </c>
      <c r="Q314">
        <v>1</v>
      </c>
      <c r="R314">
        <v>4</v>
      </c>
      <c r="S314">
        <v>6</v>
      </c>
      <c r="T314">
        <v>10</v>
      </c>
      <c r="U314">
        <v>21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716</v>
      </c>
      <c r="AD314" t="s">
        <v>716</v>
      </c>
      <c r="AE314">
        <v>3</v>
      </c>
      <c r="AF314" t="s">
        <v>3031</v>
      </c>
      <c r="AG314" t="s">
        <v>2958</v>
      </c>
      <c r="AH314" t="s">
        <v>3018</v>
      </c>
      <c r="AI314">
        <v>10</v>
      </c>
      <c r="AJ314" t="s">
        <v>3020</v>
      </c>
    </row>
    <row r="315" spans="1:36" x14ac:dyDescent="0.3">
      <c r="A315" t="s">
        <v>2435</v>
      </c>
      <c r="B315" s="9">
        <v>39</v>
      </c>
      <c r="C315" t="s">
        <v>29</v>
      </c>
      <c r="D315" s="29" t="s">
        <v>37</v>
      </c>
      <c r="E315">
        <v>27573</v>
      </c>
      <c r="F315" s="13" t="s">
        <v>715</v>
      </c>
      <c r="G315" s="4">
        <v>41358</v>
      </c>
      <c r="H315">
        <v>45</v>
      </c>
      <c r="I315">
        <v>50</v>
      </c>
      <c r="J315">
        <v>15</v>
      </c>
      <c r="K315">
        <v>110</v>
      </c>
      <c r="L315">
        <v>39</v>
      </c>
      <c r="M315">
        <v>15</v>
      </c>
      <c r="N315">
        <v>15</v>
      </c>
      <c r="O315">
        <v>229</v>
      </c>
      <c r="P315">
        <v>244</v>
      </c>
      <c r="Q315">
        <v>4</v>
      </c>
      <c r="R315">
        <v>5</v>
      </c>
      <c r="S315">
        <v>1</v>
      </c>
      <c r="T315">
        <v>4</v>
      </c>
      <c r="U315">
        <v>14</v>
      </c>
      <c r="V315">
        <v>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716</v>
      </c>
      <c r="AD315" t="s">
        <v>716</v>
      </c>
      <c r="AE315">
        <v>2</v>
      </c>
      <c r="AF315" t="s">
        <v>3031</v>
      </c>
      <c r="AG315" t="s">
        <v>2957</v>
      </c>
      <c r="AH315" t="s">
        <v>3016</v>
      </c>
      <c r="AI315">
        <v>3</v>
      </c>
      <c r="AJ315" t="s">
        <v>3017</v>
      </c>
    </row>
    <row r="316" spans="1:36" x14ac:dyDescent="0.3">
      <c r="A316" t="s">
        <v>1308</v>
      </c>
      <c r="B316" s="9">
        <v>31</v>
      </c>
      <c r="C316" t="s">
        <v>36</v>
      </c>
      <c r="D316" s="29" t="s">
        <v>37</v>
      </c>
      <c r="E316">
        <v>92491</v>
      </c>
      <c r="F316" s="13" t="s">
        <v>716</v>
      </c>
      <c r="G316" s="4">
        <v>41395</v>
      </c>
      <c r="H316">
        <v>71</v>
      </c>
      <c r="I316">
        <v>979</v>
      </c>
      <c r="J316">
        <v>44</v>
      </c>
      <c r="K316">
        <v>935</v>
      </c>
      <c r="L316">
        <v>29</v>
      </c>
      <c r="M316">
        <v>25</v>
      </c>
      <c r="N316">
        <v>22</v>
      </c>
      <c r="O316">
        <v>2012</v>
      </c>
      <c r="P316">
        <v>2034</v>
      </c>
      <c r="Q316">
        <v>1</v>
      </c>
      <c r="R316">
        <v>7</v>
      </c>
      <c r="S316">
        <v>5</v>
      </c>
      <c r="T316">
        <v>12</v>
      </c>
      <c r="U316">
        <v>25</v>
      </c>
      <c r="V316">
        <v>3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1</v>
      </c>
      <c r="AC316" t="s">
        <v>2964</v>
      </c>
      <c r="AD316" t="s">
        <v>715</v>
      </c>
      <c r="AE316">
        <v>2</v>
      </c>
      <c r="AF316" t="s">
        <v>3031</v>
      </c>
      <c r="AG316" t="s">
        <v>2957</v>
      </c>
      <c r="AH316" t="s">
        <v>3011</v>
      </c>
      <c r="AI316">
        <v>5</v>
      </c>
      <c r="AJ316" t="s">
        <v>3012</v>
      </c>
    </row>
    <row r="317" spans="1:36" x14ac:dyDescent="0.3">
      <c r="A317" t="s">
        <v>1175</v>
      </c>
      <c r="B317" s="9">
        <v>67</v>
      </c>
      <c r="C317" t="s">
        <v>39</v>
      </c>
      <c r="D317" s="29" t="s">
        <v>33</v>
      </c>
      <c r="E317">
        <v>77632</v>
      </c>
      <c r="F317" s="13" t="s">
        <v>716</v>
      </c>
      <c r="G317" s="4">
        <v>41343</v>
      </c>
      <c r="H317">
        <v>73</v>
      </c>
      <c r="I317">
        <v>1200</v>
      </c>
      <c r="J317">
        <v>105</v>
      </c>
      <c r="K317">
        <v>758</v>
      </c>
      <c r="L317">
        <v>0</v>
      </c>
      <c r="M317">
        <v>42</v>
      </c>
      <c r="N317">
        <v>147</v>
      </c>
      <c r="O317">
        <v>2105</v>
      </c>
      <c r="P317">
        <v>2252</v>
      </c>
      <c r="Q317">
        <v>1</v>
      </c>
      <c r="R317">
        <v>4</v>
      </c>
      <c r="S317">
        <v>2</v>
      </c>
      <c r="T317">
        <v>6</v>
      </c>
      <c r="U317">
        <v>13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 t="s">
        <v>2963</v>
      </c>
      <c r="AD317" t="s">
        <v>715</v>
      </c>
      <c r="AE317">
        <v>2</v>
      </c>
      <c r="AF317" t="s">
        <v>3029</v>
      </c>
      <c r="AG317" t="s">
        <v>2957</v>
      </c>
      <c r="AH317" t="s">
        <v>3016</v>
      </c>
      <c r="AI317">
        <v>3</v>
      </c>
      <c r="AJ317" t="s">
        <v>3017</v>
      </c>
    </row>
    <row r="318" spans="1:36" x14ac:dyDescent="0.3">
      <c r="A318" t="s">
        <v>1189</v>
      </c>
      <c r="B318" s="9">
        <v>31</v>
      </c>
      <c r="C318" t="s">
        <v>39</v>
      </c>
      <c r="D318" s="29" t="s">
        <v>37</v>
      </c>
      <c r="E318">
        <v>36262</v>
      </c>
      <c r="F318" s="13" t="s">
        <v>716</v>
      </c>
      <c r="G318" s="4">
        <v>41537</v>
      </c>
      <c r="H318">
        <v>24</v>
      </c>
      <c r="I318">
        <v>88</v>
      </c>
      <c r="J318">
        <v>39</v>
      </c>
      <c r="K318">
        <v>54</v>
      </c>
      <c r="L318">
        <v>64</v>
      </c>
      <c r="M318">
        <v>28</v>
      </c>
      <c r="N318">
        <v>153</v>
      </c>
      <c r="O318">
        <v>273</v>
      </c>
      <c r="P318">
        <v>426</v>
      </c>
      <c r="Q318">
        <v>1</v>
      </c>
      <c r="R318">
        <v>3</v>
      </c>
      <c r="S318">
        <v>5</v>
      </c>
      <c r="T318">
        <v>3</v>
      </c>
      <c r="U318">
        <v>12</v>
      </c>
      <c r="V318">
        <v>6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 t="s">
        <v>715</v>
      </c>
      <c r="AD318" t="s">
        <v>715</v>
      </c>
      <c r="AE318">
        <v>2</v>
      </c>
      <c r="AF318" t="s">
        <v>3031</v>
      </c>
      <c r="AG318" t="s">
        <v>2957</v>
      </c>
      <c r="AH318" t="s">
        <v>3014</v>
      </c>
      <c r="AI318">
        <v>9</v>
      </c>
      <c r="AJ318" t="s">
        <v>3025</v>
      </c>
    </row>
    <row r="319" spans="1:36" x14ac:dyDescent="0.3">
      <c r="A319" t="s">
        <v>1466</v>
      </c>
      <c r="B319" s="9">
        <v>41</v>
      </c>
      <c r="C319" t="s">
        <v>29</v>
      </c>
      <c r="D319" s="29" t="s">
        <v>37</v>
      </c>
      <c r="E319">
        <v>26228</v>
      </c>
      <c r="F319" s="13" t="s">
        <v>715</v>
      </c>
      <c r="G319" s="4">
        <v>41539</v>
      </c>
      <c r="H319">
        <v>50</v>
      </c>
      <c r="I319">
        <v>2</v>
      </c>
      <c r="J319">
        <v>6</v>
      </c>
      <c r="K319">
        <v>4</v>
      </c>
      <c r="L319">
        <v>3</v>
      </c>
      <c r="M319">
        <v>1</v>
      </c>
      <c r="N319">
        <v>9</v>
      </c>
      <c r="O319">
        <v>16</v>
      </c>
      <c r="P319">
        <v>25</v>
      </c>
      <c r="Q319">
        <v>1</v>
      </c>
      <c r="R319">
        <v>1</v>
      </c>
      <c r="S319">
        <v>0</v>
      </c>
      <c r="T319">
        <v>2</v>
      </c>
      <c r="U319">
        <v>4</v>
      </c>
      <c r="V319">
        <v>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t="s">
        <v>716</v>
      </c>
      <c r="AD319" t="s">
        <v>716</v>
      </c>
      <c r="AE319">
        <v>2</v>
      </c>
      <c r="AF319" t="s">
        <v>3028</v>
      </c>
      <c r="AG319" t="s">
        <v>2957</v>
      </c>
      <c r="AH319" t="s">
        <v>3014</v>
      </c>
      <c r="AI319">
        <v>9</v>
      </c>
      <c r="AJ319" t="s">
        <v>3025</v>
      </c>
    </row>
    <row r="320" spans="1:36" x14ac:dyDescent="0.3">
      <c r="A320" t="s">
        <v>1771</v>
      </c>
      <c r="B320" s="9">
        <v>48</v>
      </c>
      <c r="C320" t="s">
        <v>39</v>
      </c>
      <c r="D320" s="29" t="s">
        <v>33</v>
      </c>
      <c r="E320">
        <v>49618</v>
      </c>
      <c r="F320" s="13" t="s">
        <v>2963</v>
      </c>
      <c r="G320" s="4">
        <v>41300</v>
      </c>
      <c r="H320">
        <v>77</v>
      </c>
      <c r="I320">
        <v>80</v>
      </c>
      <c r="J320">
        <v>3</v>
      </c>
      <c r="K320">
        <v>26</v>
      </c>
      <c r="L320">
        <v>4</v>
      </c>
      <c r="M320">
        <v>2</v>
      </c>
      <c r="N320">
        <v>14</v>
      </c>
      <c r="O320">
        <v>115</v>
      </c>
      <c r="P320">
        <v>129</v>
      </c>
      <c r="Q320">
        <v>4</v>
      </c>
      <c r="R320">
        <v>3</v>
      </c>
      <c r="S320">
        <v>1</v>
      </c>
      <c r="T320">
        <v>3</v>
      </c>
      <c r="U320">
        <v>11</v>
      </c>
      <c r="V320">
        <v>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t="s">
        <v>716</v>
      </c>
      <c r="AD320" t="s">
        <v>716</v>
      </c>
      <c r="AE320">
        <v>2</v>
      </c>
      <c r="AF320" t="s">
        <v>3028</v>
      </c>
      <c r="AG320" t="s">
        <v>2957</v>
      </c>
      <c r="AH320" t="s">
        <v>3016</v>
      </c>
      <c r="AI320">
        <v>1</v>
      </c>
      <c r="AJ320" t="s">
        <v>3023</v>
      </c>
    </row>
    <row r="321" spans="1:36" x14ac:dyDescent="0.3">
      <c r="A321" t="s">
        <v>1043</v>
      </c>
      <c r="B321" s="9">
        <v>65</v>
      </c>
      <c r="C321" t="s">
        <v>39</v>
      </c>
      <c r="D321" s="29" t="s">
        <v>37</v>
      </c>
      <c r="E321">
        <v>36408</v>
      </c>
      <c r="F321" s="13" t="s">
        <v>2963</v>
      </c>
      <c r="G321" s="4">
        <v>41538</v>
      </c>
      <c r="H321">
        <v>11</v>
      </c>
      <c r="I321">
        <v>9</v>
      </c>
      <c r="J321">
        <v>1</v>
      </c>
      <c r="K321">
        <v>4</v>
      </c>
      <c r="L321">
        <v>3</v>
      </c>
      <c r="M321">
        <v>2</v>
      </c>
      <c r="N321">
        <v>3</v>
      </c>
      <c r="O321">
        <v>19</v>
      </c>
      <c r="P321">
        <v>22</v>
      </c>
      <c r="Q321">
        <v>1</v>
      </c>
      <c r="R321">
        <v>1</v>
      </c>
      <c r="S321">
        <v>0</v>
      </c>
      <c r="T321">
        <v>2</v>
      </c>
      <c r="U321">
        <v>4</v>
      </c>
      <c r="V321">
        <v>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716</v>
      </c>
      <c r="AD321" t="s">
        <v>716</v>
      </c>
      <c r="AE321">
        <v>2</v>
      </c>
      <c r="AF321" t="s">
        <v>3029</v>
      </c>
      <c r="AG321" t="s">
        <v>2957</v>
      </c>
      <c r="AH321" t="s">
        <v>3014</v>
      </c>
      <c r="AI321">
        <v>9</v>
      </c>
      <c r="AJ321" t="s">
        <v>3025</v>
      </c>
    </row>
    <row r="322" spans="1:36" x14ac:dyDescent="0.3">
      <c r="A322" t="s">
        <v>1725</v>
      </c>
      <c r="B322" s="9">
        <v>46</v>
      </c>
      <c r="C322" t="s">
        <v>36</v>
      </c>
      <c r="D322" s="29" t="s">
        <v>41</v>
      </c>
      <c r="E322">
        <v>69674</v>
      </c>
      <c r="F322" s="13" t="s">
        <v>2963</v>
      </c>
      <c r="G322" s="4">
        <v>41416</v>
      </c>
      <c r="H322">
        <v>46</v>
      </c>
      <c r="I322">
        <v>554</v>
      </c>
      <c r="J322">
        <v>41</v>
      </c>
      <c r="K322">
        <v>215</v>
      </c>
      <c r="L322">
        <v>11</v>
      </c>
      <c r="M322">
        <v>0</v>
      </c>
      <c r="N322">
        <v>24</v>
      </c>
      <c r="O322">
        <v>821</v>
      </c>
      <c r="P322">
        <v>845</v>
      </c>
      <c r="Q322">
        <v>3</v>
      </c>
      <c r="R322">
        <v>10</v>
      </c>
      <c r="S322">
        <v>2</v>
      </c>
      <c r="T322">
        <v>10</v>
      </c>
      <c r="U322">
        <v>25</v>
      </c>
      <c r="V322">
        <v>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716</v>
      </c>
      <c r="AD322" t="s">
        <v>716</v>
      </c>
      <c r="AE322">
        <v>2</v>
      </c>
      <c r="AF322" t="s">
        <v>3028</v>
      </c>
      <c r="AG322" t="s">
        <v>2957</v>
      </c>
      <c r="AH322" t="s">
        <v>3011</v>
      </c>
      <c r="AI322">
        <v>5</v>
      </c>
      <c r="AJ322" t="s">
        <v>3012</v>
      </c>
    </row>
    <row r="323" spans="1:36" x14ac:dyDescent="0.3">
      <c r="A323" t="s">
        <v>2020</v>
      </c>
      <c r="B323" s="9">
        <v>44</v>
      </c>
      <c r="C323" t="s">
        <v>36</v>
      </c>
      <c r="D323" s="29" t="s">
        <v>37</v>
      </c>
      <c r="E323">
        <v>67536</v>
      </c>
      <c r="F323" s="13" t="s">
        <v>715</v>
      </c>
      <c r="G323" s="4">
        <v>41416</v>
      </c>
      <c r="H323">
        <v>45</v>
      </c>
      <c r="I323">
        <v>1253</v>
      </c>
      <c r="J323">
        <v>0</v>
      </c>
      <c r="K323">
        <v>447</v>
      </c>
      <c r="L323">
        <v>23</v>
      </c>
      <c r="M323">
        <v>71</v>
      </c>
      <c r="N323">
        <v>35</v>
      </c>
      <c r="O323">
        <v>1794</v>
      </c>
      <c r="P323">
        <v>1829</v>
      </c>
      <c r="Q323">
        <v>3</v>
      </c>
      <c r="R323">
        <v>11</v>
      </c>
      <c r="S323">
        <v>5</v>
      </c>
      <c r="T323">
        <v>11</v>
      </c>
      <c r="U323">
        <v>30</v>
      </c>
      <c r="V323">
        <v>8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 t="s">
        <v>715</v>
      </c>
      <c r="AD323" t="s">
        <v>716</v>
      </c>
      <c r="AE323">
        <v>2</v>
      </c>
      <c r="AF323" t="s">
        <v>3028</v>
      </c>
      <c r="AG323" t="s">
        <v>2957</v>
      </c>
      <c r="AH323" t="s">
        <v>3011</v>
      </c>
      <c r="AI323">
        <v>5</v>
      </c>
      <c r="AJ323" t="s">
        <v>3012</v>
      </c>
    </row>
    <row r="324" spans="1:36" x14ac:dyDescent="0.3">
      <c r="A324" t="s">
        <v>1543</v>
      </c>
      <c r="B324" s="9">
        <v>41</v>
      </c>
      <c r="C324" t="s">
        <v>29</v>
      </c>
      <c r="D324" s="29" t="s">
        <v>37</v>
      </c>
      <c r="E324">
        <v>52845</v>
      </c>
      <c r="F324" s="13" t="s">
        <v>715</v>
      </c>
      <c r="G324" s="4">
        <v>41499</v>
      </c>
      <c r="H324">
        <v>7</v>
      </c>
      <c r="I324">
        <v>384</v>
      </c>
      <c r="J324">
        <v>25</v>
      </c>
      <c r="K324">
        <v>292</v>
      </c>
      <c r="L324">
        <v>130</v>
      </c>
      <c r="M324">
        <v>41</v>
      </c>
      <c r="N324">
        <v>64</v>
      </c>
      <c r="O324">
        <v>872</v>
      </c>
      <c r="P324">
        <v>936</v>
      </c>
      <c r="Q324">
        <v>3</v>
      </c>
      <c r="R324">
        <v>8</v>
      </c>
      <c r="S324">
        <v>8</v>
      </c>
      <c r="T324">
        <v>6</v>
      </c>
      <c r="U324">
        <v>25</v>
      </c>
      <c r="V324">
        <v>6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 t="s">
        <v>715</v>
      </c>
      <c r="AD324" t="s">
        <v>716</v>
      </c>
      <c r="AE324">
        <v>2</v>
      </c>
      <c r="AF324" t="s">
        <v>3028</v>
      </c>
      <c r="AG324" t="s">
        <v>2957</v>
      </c>
      <c r="AH324" t="s">
        <v>3014</v>
      </c>
      <c r="AI324">
        <v>8</v>
      </c>
      <c r="AJ324" t="s">
        <v>3026</v>
      </c>
    </row>
    <row r="325" spans="1:36" x14ac:dyDescent="0.3">
      <c r="A325" t="s">
        <v>1089</v>
      </c>
      <c r="B325" s="9">
        <v>36</v>
      </c>
      <c r="C325" t="s">
        <v>29</v>
      </c>
      <c r="D325" s="29" t="s">
        <v>33</v>
      </c>
      <c r="E325">
        <v>70440</v>
      </c>
      <c r="F325" s="13" t="s">
        <v>716</v>
      </c>
      <c r="G325" s="4">
        <v>41555</v>
      </c>
      <c r="H325">
        <v>49</v>
      </c>
      <c r="I325">
        <v>690</v>
      </c>
      <c r="J325">
        <v>117</v>
      </c>
      <c r="K325">
        <v>499</v>
      </c>
      <c r="L325">
        <v>76</v>
      </c>
      <c r="M325">
        <v>102</v>
      </c>
      <c r="N325">
        <v>88</v>
      </c>
      <c r="O325">
        <v>1484</v>
      </c>
      <c r="P325">
        <v>1572</v>
      </c>
      <c r="Q325">
        <v>1</v>
      </c>
      <c r="R325">
        <v>5</v>
      </c>
      <c r="S325">
        <v>10</v>
      </c>
      <c r="T325">
        <v>7</v>
      </c>
      <c r="U325">
        <v>23</v>
      </c>
      <c r="V325">
        <v>3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 t="s">
        <v>715</v>
      </c>
      <c r="AD325" t="s">
        <v>716</v>
      </c>
      <c r="AE325">
        <v>2</v>
      </c>
      <c r="AF325" t="s">
        <v>3031</v>
      </c>
      <c r="AG325" t="s">
        <v>2957</v>
      </c>
      <c r="AH325" t="s">
        <v>3018</v>
      </c>
      <c r="AI325">
        <v>10</v>
      </c>
      <c r="AJ325" t="s">
        <v>3020</v>
      </c>
    </row>
    <row r="326" spans="1:36" x14ac:dyDescent="0.3">
      <c r="A326" t="s">
        <v>1674</v>
      </c>
      <c r="B326" s="9">
        <v>51</v>
      </c>
      <c r="C326" t="s">
        <v>29</v>
      </c>
      <c r="D326" s="29" t="s">
        <v>37</v>
      </c>
      <c r="E326">
        <v>80124</v>
      </c>
      <c r="F326" s="13" t="s">
        <v>716</v>
      </c>
      <c r="G326" s="4">
        <v>41816</v>
      </c>
      <c r="H326">
        <v>47</v>
      </c>
      <c r="I326">
        <v>483</v>
      </c>
      <c r="J326">
        <v>84</v>
      </c>
      <c r="K326">
        <v>398</v>
      </c>
      <c r="L326">
        <v>205</v>
      </c>
      <c r="M326">
        <v>84</v>
      </c>
      <c r="N326">
        <v>241</v>
      </c>
      <c r="O326">
        <v>1254</v>
      </c>
      <c r="P326">
        <v>1495</v>
      </c>
      <c r="Q326">
        <v>1</v>
      </c>
      <c r="R326">
        <v>3</v>
      </c>
      <c r="S326">
        <v>7</v>
      </c>
      <c r="T326">
        <v>8</v>
      </c>
      <c r="U326">
        <v>19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 t="s">
        <v>715</v>
      </c>
      <c r="AD326" t="s">
        <v>716</v>
      </c>
      <c r="AE326">
        <v>1</v>
      </c>
      <c r="AF326" t="s">
        <v>3030</v>
      </c>
      <c r="AG326" t="s">
        <v>2956</v>
      </c>
      <c r="AH326" t="s">
        <v>3011</v>
      </c>
      <c r="AI326">
        <v>6</v>
      </c>
      <c r="AJ326" t="s">
        <v>3013</v>
      </c>
    </row>
    <row r="327" spans="1:36" x14ac:dyDescent="0.3">
      <c r="A327" t="s">
        <v>938</v>
      </c>
      <c r="B327" s="9">
        <v>63</v>
      </c>
      <c r="C327" t="s">
        <v>29</v>
      </c>
      <c r="D327" s="29" t="s">
        <v>71</v>
      </c>
      <c r="E327">
        <v>67046</v>
      </c>
      <c r="F327" s="13" t="s">
        <v>715</v>
      </c>
      <c r="G327" s="4">
        <v>41280</v>
      </c>
      <c r="H327">
        <v>92</v>
      </c>
      <c r="I327">
        <v>544</v>
      </c>
      <c r="J327">
        <v>35</v>
      </c>
      <c r="K327">
        <v>133</v>
      </c>
      <c r="L327">
        <v>23</v>
      </c>
      <c r="M327">
        <v>151</v>
      </c>
      <c r="N327">
        <v>107</v>
      </c>
      <c r="O327">
        <v>886</v>
      </c>
      <c r="P327">
        <v>993</v>
      </c>
      <c r="Q327">
        <v>2</v>
      </c>
      <c r="R327">
        <v>4</v>
      </c>
      <c r="S327">
        <v>5</v>
      </c>
      <c r="T327">
        <v>4</v>
      </c>
      <c r="U327">
        <v>15</v>
      </c>
      <c r="V327">
        <v>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716</v>
      </c>
      <c r="AD327" t="s">
        <v>716</v>
      </c>
      <c r="AE327">
        <v>2</v>
      </c>
      <c r="AF327" t="s">
        <v>3029</v>
      </c>
      <c r="AG327" t="s">
        <v>2957</v>
      </c>
      <c r="AH327" t="s">
        <v>3016</v>
      </c>
      <c r="AI327">
        <v>1</v>
      </c>
      <c r="AJ327" t="s">
        <v>3023</v>
      </c>
    </row>
    <row r="328" spans="1:36" x14ac:dyDescent="0.3">
      <c r="A328" t="s">
        <v>1300</v>
      </c>
      <c r="B328" s="9">
        <v>32</v>
      </c>
      <c r="C328" t="s">
        <v>36</v>
      </c>
      <c r="D328" s="29" t="s">
        <v>33</v>
      </c>
      <c r="E328">
        <v>70038</v>
      </c>
      <c r="F328" s="13" t="s">
        <v>716</v>
      </c>
      <c r="G328" s="4">
        <v>41572</v>
      </c>
      <c r="H328">
        <v>54</v>
      </c>
      <c r="I328">
        <v>587</v>
      </c>
      <c r="J328">
        <v>54</v>
      </c>
      <c r="K328">
        <v>348</v>
      </c>
      <c r="L328">
        <v>71</v>
      </c>
      <c r="M328">
        <v>54</v>
      </c>
      <c r="N328">
        <v>130</v>
      </c>
      <c r="O328">
        <v>1114</v>
      </c>
      <c r="P328">
        <v>1244</v>
      </c>
      <c r="Q328">
        <v>1</v>
      </c>
      <c r="R328">
        <v>4</v>
      </c>
      <c r="S328">
        <v>4</v>
      </c>
      <c r="T328">
        <v>8</v>
      </c>
      <c r="U328">
        <v>17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716</v>
      </c>
      <c r="AD328" t="s">
        <v>716</v>
      </c>
      <c r="AE328">
        <v>2</v>
      </c>
      <c r="AF328" t="s">
        <v>3031</v>
      </c>
      <c r="AG328" t="s">
        <v>2957</v>
      </c>
      <c r="AH328" t="s">
        <v>3018</v>
      </c>
      <c r="AI328">
        <v>10</v>
      </c>
      <c r="AJ328" t="s">
        <v>3020</v>
      </c>
    </row>
    <row r="329" spans="1:36" x14ac:dyDescent="0.3">
      <c r="A329" t="s">
        <v>1512</v>
      </c>
      <c r="B329" s="9">
        <v>30</v>
      </c>
      <c r="C329" t="s">
        <v>47</v>
      </c>
      <c r="D329" s="29" t="s">
        <v>37</v>
      </c>
      <c r="E329">
        <v>14796</v>
      </c>
      <c r="F329" s="13" t="s">
        <v>715</v>
      </c>
      <c r="G329" s="4">
        <v>41169</v>
      </c>
      <c r="H329">
        <v>1</v>
      </c>
      <c r="I329">
        <v>13</v>
      </c>
      <c r="J329">
        <v>3</v>
      </c>
      <c r="K329">
        <v>8</v>
      </c>
      <c r="L329">
        <v>7</v>
      </c>
      <c r="M329">
        <v>4</v>
      </c>
      <c r="N329">
        <v>16</v>
      </c>
      <c r="O329">
        <v>35</v>
      </c>
      <c r="P329">
        <v>51</v>
      </c>
      <c r="Q329">
        <v>2</v>
      </c>
      <c r="R329">
        <v>1</v>
      </c>
      <c r="S329">
        <v>0</v>
      </c>
      <c r="T329">
        <v>3</v>
      </c>
      <c r="U329">
        <v>6</v>
      </c>
      <c r="V329">
        <v>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t="s">
        <v>716</v>
      </c>
      <c r="AD329" t="s">
        <v>715</v>
      </c>
      <c r="AE329">
        <v>3</v>
      </c>
      <c r="AF329" t="s">
        <v>3032</v>
      </c>
      <c r="AG329" t="s">
        <v>2958</v>
      </c>
      <c r="AH329" t="s">
        <v>3014</v>
      </c>
      <c r="AI329">
        <v>9</v>
      </c>
      <c r="AJ329" t="s">
        <v>3025</v>
      </c>
    </row>
    <row r="330" spans="1:36" x14ac:dyDescent="0.3">
      <c r="A330" t="s">
        <v>2261</v>
      </c>
      <c r="B330" s="9">
        <v>48</v>
      </c>
      <c r="C330" t="s">
        <v>29</v>
      </c>
      <c r="D330" s="29" t="s">
        <v>30</v>
      </c>
      <c r="E330">
        <v>63810</v>
      </c>
      <c r="F330" s="13" t="s">
        <v>715</v>
      </c>
      <c r="G330" s="4">
        <v>41224</v>
      </c>
      <c r="H330">
        <v>45</v>
      </c>
      <c r="I330">
        <v>977</v>
      </c>
      <c r="J330">
        <v>12</v>
      </c>
      <c r="K330">
        <v>253</v>
      </c>
      <c r="L330">
        <v>16</v>
      </c>
      <c r="M330">
        <v>12</v>
      </c>
      <c r="N330">
        <v>101</v>
      </c>
      <c r="O330">
        <v>1270</v>
      </c>
      <c r="P330">
        <v>1371</v>
      </c>
      <c r="Q330">
        <v>4</v>
      </c>
      <c r="R330">
        <v>4</v>
      </c>
      <c r="S330">
        <v>3</v>
      </c>
      <c r="T330">
        <v>12</v>
      </c>
      <c r="U330">
        <v>23</v>
      </c>
      <c r="V330">
        <v>8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715</v>
      </c>
      <c r="AD330" t="s">
        <v>716</v>
      </c>
      <c r="AE330">
        <v>3</v>
      </c>
      <c r="AF330" t="s">
        <v>3028</v>
      </c>
      <c r="AG330" t="s">
        <v>2958</v>
      </c>
      <c r="AH330" t="s">
        <v>3018</v>
      </c>
      <c r="AI330">
        <v>11</v>
      </c>
      <c r="AJ330" t="s">
        <v>3024</v>
      </c>
    </row>
    <row r="331" spans="1:36" x14ac:dyDescent="0.3">
      <c r="A331" t="s">
        <v>1360</v>
      </c>
      <c r="B331" s="9">
        <v>56</v>
      </c>
      <c r="C331" t="s">
        <v>47</v>
      </c>
      <c r="D331" s="29" t="s">
        <v>33</v>
      </c>
      <c r="E331">
        <v>53083</v>
      </c>
      <c r="F331" s="13" t="s">
        <v>2963</v>
      </c>
      <c r="G331" s="4">
        <v>41409</v>
      </c>
      <c r="H331">
        <v>65</v>
      </c>
      <c r="I331">
        <v>215</v>
      </c>
      <c r="J331">
        <v>7</v>
      </c>
      <c r="K331">
        <v>33</v>
      </c>
      <c r="L331">
        <v>3</v>
      </c>
      <c r="M331">
        <v>0</v>
      </c>
      <c r="N331">
        <v>13</v>
      </c>
      <c r="O331">
        <v>258</v>
      </c>
      <c r="P331">
        <v>271</v>
      </c>
      <c r="Q331">
        <v>6</v>
      </c>
      <c r="R331">
        <v>5</v>
      </c>
      <c r="S331">
        <v>1</v>
      </c>
      <c r="T331">
        <v>5</v>
      </c>
      <c r="U331">
        <v>17</v>
      </c>
      <c r="V331">
        <v>7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 t="s">
        <v>715</v>
      </c>
      <c r="AD331" t="s">
        <v>716</v>
      </c>
      <c r="AE331">
        <v>2</v>
      </c>
      <c r="AF331" t="s">
        <v>3030</v>
      </c>
      <c r="AG331" t="s">
        <v>2957</v>
      </c>
      <c r="AH331" t="s">
        <v>3011</v>
      </c>
      <c r="AI331">
        <v>5</v>
      </c>
      <c r="AJ331" t="s">
        <v>3012</v>
      </c>
    </row>
    <row r="332" spans="1:36" x14ac:dyDescent="0.3">
      <c r="A332" t="s">
        <v>754</v>
      </c>
      <c r="B332" s="9">
        <v>38</v>
      </c>
      <c r="C332" t="s">
        <v>29</v>
      </c>
      <c r="D332" s="29" t="s">
        <v>30</v>
      </c>
      <c r="E332">
        <v>37697</v>
      </c>
      <c r="F332" s="13" t="s">
        <v>715</v>
      </c>
      <c r="G332" s="4">
        <v>41677</v>
      </c>
      <c r="H332">
        <v>82</v>
      </c>
      <c r="I332">
        <v>34</v>
      </c>
      <c r="J332">
        <v>6</v>
      </c>
      <c r="K332">
        <v>21</v>
      </c>
      <c r="L332">
        <v>11</v>
      </c>
      <c r="M332">
        <v>4</v>
      </c>
      <c r="N332">
        <v>8</v>
      </c>
      <c r="O332">
        <v>76</v>
      </c>
      <c r="P332">
        <v>84</v>
      </c>
      <c r="Q332">
        <v>1</v>
      </c>
      <c r="R332">
        <v>2</v>
      </c>
      <c r="S332">
        <v>1</v>
      </c>
      <c r="T332">
        <v>3</v>
      </c>
      <c r="U332">
        <v>7</v>
      </c>
      <c r="V332">
        <v>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716</v>
      </c>
      <c r="AD332" t="s">
        <v>716</v>
      </c>
      <c r="AE332">
        <v>1</v>
      </c>
      <c r="AF332" t="s">
        <v>3031</v>
      </c>
      <c r="AG332" t="s">
        <v>2956</v>
      </c>
      <c r="AH332" t="s">
        <v>3016</v>
      </c>
      <c r="AI332">
        <v>2</v>
      </c>
      <c r="AJ332" t="s">
        <v>3022</v>
      </c>
    </row>
    <row r="333" spans="1:36" x14ac:dyDescent="0.3">
      <c r="A333" t="s">
        <v>2611</v>
      </c>
      <c r="B333" s="9">
        <v>49</v>
      </c>
      <c r="C333" t="s">
        <v>39</v>
      </c>
      <c r="D333" s="29" t="s">
        <v>30</v>
      </c>
      <c r="E333">
        <v>55250</v>
      </c>
      <c r="F333" s="13" t="s">
        <v>715</v>
      </c>
      <c r="G333" s="4">
        <v>41203</v>
      </c>
      <c r="H333">
        <v>49</v>
      </c>
      <c r="I333">
        <v>664</v>
      </c>
      <c r="J333">
        <v>58</v>
      </c>
      <c r="K333">
        <v>83</v>
      </c>
      <c r="L333">
        <v>32</v>
      </c>
      <c r="M333">
        <v>0</v>
      </c>
      <c r="N333">
        <v>66</v>
      </c>
      <c r="O333">
        <v>837</v>
      </c>
      <c r="P333">
        <v>903</v>
      </c>
      <c r="Q333">
        <v>4</v>
      </c>
      <c r="R333">
        <v>7</v>
      </c>
      <c r="S333">
        <v>5</v>
      </c>
      <c r="T333">
        <v>10</v>
      </c>
      <c r="U333">
        <v>26</v>
      </c>
      <c r="V333">
        <v>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716</v>
      </c>
      <c r="AD333" t="s">
        <v>716</v>
      </c>
      <c r="AE333">
        <v>3</v>
      </c>
      <c r="AF333" t="s">
        <v>3028</v>
      </c>
      <c r="AG333" t="s">
        <v>2958</v>
      </c>
      <c r="AH333" t="s">
        <v>3018</v>
      </c>
      <c r="AI333">
        <v>10</v>
      </c>
      <c r="AJ333" t="s">
        <v>3020</v>
      </c>
    </row>
    <row r="334" spans="1:36" x14ac:dyDescent="0.3">
      <c r="A334" t="s">
        <v>1615</v>
      </c>
      <c r="B334" s="9">
        <v>54</v>
      </c>
      <c r="C334" t="s">
        <v>29</v>
      </c>
      <c r="D334" s="29" t="s">
        <v>33</v>
      </c>
      <c r="E334">
        <v>78468</v>
      </c>
      <c r="F334" s="13" t="s">
        <v>716</v>
      </c>
      <c r="G334" s="4">
        <v>41738</v>
      </c>
      <c r="H334">
        <v>29</v>
      </c>
      <c r="I334">
        <v>434</v>
      </c>
      <c r="J334">
        <v>22</v>
      </c>
      <c r="K334">
        <v>388</v>
      </c>
      <c r="L334">
        <v>104</v>
      </c>
      <c r="M334">
        <v>22</v>
      </c>
      <c r="N334">
        <v>34</v>
      </c>
      <c r="O334">
        <v>970</v>
      </c>
      <c r="P334">
        <v>1004</v>
      </c>
      <c r="Q334">
        <v>1</v>
      </c>
      <c r="R334">
        <v>10</v>
      </c>
      <c r="S334">
        <v>7</v>
      </c>
      <c r="T334">
        <v>10</v>
      </c>
      <c r="U334">
        <v>28</v>
      </c>
      <c r="V334">
        <v>4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 t="s">
        <v>715</v>
      </c>
      <c r="AD334" t="s">
        <v>716</v>
      </c>
      <c r="AE334">
        <v>1</v>
      </c>
      <c r="AF334" t="s">
        <v>3030</v>
      </c>
      <c r="AG334" t="s">
        <v>2956</v>
      </c>
      <c r="AH334" t="s">
        <v>3011</v>
      </c>
      <c r="AI334">
        <v>4</v>
      </c>
      <c r="AJ334" t="s">
        <v>3021</v>
      </c>
    </row>
    <row r="335" spans="1:36" x14ac:dyDescent="0.3">
      <c r="A335" t="s">
        <v>1256</v>
      </c>
      <c r="B335" s="9">
        <v>36</v>
      </c>
      <c r="C335" t="s">
        <v>36</v>
      </c>
      <c r="D335" s="29" t="s">
        <v>33</v>
      </c>
      <c r="E335">
        <v>27683</v>
      </c>
      <c r="F335" s="13" t="s">
        <v>715</v>
      </c>
      <c r="G335" s="4">
        <v>41125</v>
      </c>
      <c r="H335">
        <v>90</v>
      </c>
      <c r="I335">
        <v>152</v>
      </c>
      <c r="J335">
        <v>9</v>
      </c>
      <c r="K335">
        <v>121</v>
      </c>
      <c r="L335">
        <v>12</v>
      </c>
      <c r="M335">
        <v>12</v>
      </c>
      <c r="N335">
        <v>45</v>
      </c>
      <c r="O335">
        <v>306</v>
      </c>
      <c r="P335">
        <v>351</v>
      </c>
      <c r="Q335">
        <v>4</v>
      </c>
      <c r="R335">
        <v>6</v>
      </c>
      <c r="S335">
        <v>2</v>
      </c>
      <c r="T335">
        <v>4</v>
      </c>
      <c r="U335">
        <v>16</v>
      </c>
      <c r="V335">
        <v>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716</v>
      </c>
      <c r="AD335" t="s">
        <v>716</v>
      </c>
      <c r="AE335">
        <v>3</v>
      </c>
      <c r="AF335" t="s">
        <v>3031</v>
      </c>
      <c r="AG335" t="s">
        <v>2958</v>
      </c>
      <c r="AH335" t="s">
        <v>3014</v>
      </c>
      <c r="AI335">
        <v>8</v>
      </c>
      <c r="AJ335" t="s">
        <v>3026</v>
      </c>
    </row>
    <row r="336" spans="1:36" x14ac:dyDescent="0.3">
      <c r="A336" t="s">
        <v>1338</v>
      </c>
      <c r="B336" s="9">
        <v>51</v>
      </c>
      <c r="C336" t="s">
        <v>29</v>
      </c>
      <c r="D336" s="29" t="s">
        <v>37</v>
      </c>
      <c r="E336">
        <v>52247</v>
      </c>
      <c r="F336" s="13" t="s">
        <v>715</v>
      </c>
      <c r="G336" s="4">
        <v>41497</v>
      </c>
      <c r="H336">
        <v>96</v>
      </c>
      <c r="I336">
        <v>231</v>
      </c>
      <c r="J336">
        <v>65</v>
      </c>
      <c r="K336">
        <v>196</v>
      </c>
      <c r="L336">
        <v>38</v>
      </c>
      <c r="M336">
        <v>71</v>
      </c>
      <c r="N336">
        <v>124</v>
      </c>
      <c r="O336">
        <v>601</v>
      </c>
      <c r="P336">
        <v>725</v>
      </c>
      <c r="Q336">
        <v>1</v>
      </c>
      <c r="R336">
        <v>6</v>
      </c>
      <c r="S336">
        <v>5</v>
      </c>
      <c r="T336">
        <v>7</v>
      </c>
      <c r="U336">
        <v>19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t="s">
        <v>716</v>
      </c>
      <c r="AD336" t="s">
        <v>716</v>
      </c>
      <c r="AE336">
        <v>2</v>
      </c>
      <c r="AF336" t="s">
        <v>3030</v>
      </c>
      <c r="AG336" t="s">
        <v>2957</v>
      </c>
      <c r="AH336" t="s">
        <v>3014</v>
      </c>
      <c r="AI336">
        <v>8</v>
      </c>
      <c r="AJ336" t="s">
        <v>3026</v>
      </c>
    </row>
    <row r="337" spans="1:36" x14ac:dyDescent="0.3">
      <c r="A337" t="s">
        <v>718</v>
      </c>
      <c r="B337" s="9">
        <v>67</v>
      </c>
      <c r="C337" t="s">
        <v>36</v>
      </c>
      <c r="D337" s="29" t="s">
        <v>71</v>
      </c>
      <c r="E337">
        <v>25358</v>
      </c>
      <c r="F337" s="13" t="s">
        <v>715</v>
      </c>
      <c r="G337" s="4">
        <v>41477</v>
      </c>
      <c r="H337">
        <v>57</v>
      </c>
      <c r="I337">
        <v>19</v>
      </c>
      <c r="J337">
        <v>0</v>
      </c>
      <c r="K337">
        <v>5</v>
      </c>
      <c r="L337">
        <v>0</v>
      </c>
      <c r="M337">
        <v>0</v>
      </c>
      <c r="N337">
        <v>8</v>
      </c>
      <c r="O337">
        <v>24</v>
      </c>
      <c r="P337">
        <v>32</v>
      </c>
      <c r="Q337">
        <v>2</v>
      </c>
      <c r="R337">
        <v>1</v>
      </c>
      <c r="S337">
        <v>0</v>
      </c>
      <c r="T337">
        <v>3</v>
      </c>
      <c r="U337">
        <v>6</v>
      </c>
      <c r="V337">
        <v>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716</v>
      </c>
      <c r="AD337" t="s">
        <v>716</v>
      </c>
      <c r="AE337">
        <v>2</v>
      </c>
      <c r="AF337" t="s">
        <v>3029</v>
      </c>
      <c r="AG337" t="s">
        <v>2957</v>
      </c>
      <c r="AH337" t="s">
        <v>3014</v>
      </c>
      <c r="AI337">
        <v>7</v>
      </c>
      <c r="AJ337" t="s">
        <v>3015</v>
      </c>
    </row>
    <row r="338" spans="1:36" x14ac:dyDescent="0.3">
      <c r="A338" t="s">
        <v>2094</v>
      </c>
      <c r="B338" s="9">
        <v>36</v>
      </c>
      <c r="C338" t="s">
        <v>29</v>
      </c>
      <c r="D338" s="29" t="s">
        <v>41</v>
      </c>
      <c r="E338">
        <v>41986</v>
      </c>
      <c r="F338" s="13" t="s">
        <v>715</v>
      </c>
      <c r="G338" s="4">
        <v>41679</v>
      </c>
      <c r="H338">
        <v>15</v>
      </c>
      <c r="I338">
        <v>27</v>
      </c>
      <c r="J338">
        <v>5</v>
      </c>
      <c r="K338">
        <v>8</v>
      </c>
      <c r="L338">
        <v>8</v>
      </c>
      <c r="M338">
        <v>3</v>
      </c>
      <c r="N338">
        <v>12</v>
      </c>
      <c r="O338">
        <v>51</v>
      </c>
      <c r="P338">
        <v>63</v>
      </c>
      <c r="Q338">
        <v>3</v>
      </c>
      <c r="R338">
        <v>3</v>
      </c>
      <c r="S338">
        <v>0</v>
      </c>
      <c r="T338">
        <v>4</v>
      </c>
      <c r="U338">
        <v>10</v>
      </c>
      <c r="V338">
        <v>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716</v>
      </c>
      <c r="AD338" t="s">
        <v>716</v>
      </c>
      <c r="AE338">
        <v>1</v>
      </c>
      <c r="AF338" t="s">
        <v>3031</v>
      </c>
      <c r="AG338" t="s">
        <v>2956</v>
      </c>
      <c r="AH338" t="s">
        <v>3016</v>
      </c>
      <c r="AI338">
        <v>2</v>
      </c>
      <c r="AJ338" t="s">
        <v>3022</v>
      </c>
    </row>
    <row r="339" spans="1:36" x14ac:dyDescent="0.3">
      <c r="A339" t="s">
        <v>2568</v>
      </c>
      <c r="B339" s="9">
        <v>40</v>
      </c>
      <c r="C339" t="s">
        <v>29</v>
      </c>
      <c r="D339" s="29" t="s">
        <v>37</v>
      </c>
      <c r="E339">
        <v>26067</v>
      </c>
      <c r="F339" s="13" t="s">
        <v>715</v>
      </c>
      <c r="G339" s="4">
        <v>41582</v>
      </c>
      <c r="H339">
        <v>49</v>
      </c>
      <c r="I339">
        <v>22</v>
      </c>
      <c r="J339">
        <v>2</v>
      </c>
      <c r="K339">
        <v>18</v>
      </c>
      <c r="L339">
        <v>0</v>
      </c>
      <c r="M339">
        <v>2</v>
      </c>
      <c r="N339">
        <v>12</v>
      </c>
      <c r="O339">
        <v>44</v>
      </c>
      <c r="P339">
        <v>56</v>
      </c>
      <c r="Q339">
        <v>3</v>
      </c>
      <c r="R339">
        <v>3</v>
      </c>
      <c r="S339">
        <v>0</v>
      </c>
      <c r="T339">
        <v>3</v>
      </c>
      <c r="U339">
        <v>9</v>
      </c>
      <c r="V339">
        <v>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716</v>
      </c>
      <c r="AD339" t="s">
        <v>716</v>
      </c>
      <c r="AE339">
        <v>2</v>
      </c>
      <c r="AF339" t="s">
        <v>3031</v>
      </c>
      <c r="AG339" t="s">
        <v>2957</v>
      </c>
      <c r="AH339" t="s">
        <v>3018</v>
      </c>
      <c r="AI339">
        <v>11</v>
      </c>
      <c r="AJ339" t="s">
        <v>3024</v>
      </c>
    </row>
    <row r="340" spans="1:36" x14ac:dyDescent="0.3">
      <c r="A340" t="s">
        <v>2656</v>
      </c>
      <c r="B340" s="9">
        <v>26</v>
      </c>
      <c r="C340" t="s">
        <v>29</v>
      </c>
      <c r="D340" s="29" t="s">
        <v>37</v>
      </c>
      <c r="E340">
        <v>38872</v>
      </c>
      <c r="F340" s="13" t="s">
        <v>715</v>
      </c>
      <c r="G340" s="4">
        <v>41424</v>
      </c>
      <c r="H340">
        <v>93</v>
      </c>
      <c r="I340">
        <v>23</v>
      </c>
      <c r="J340">
        <v>3</v>
      </c>
      <c r="K340">
        <v>21</v>
      </c>
      <c r="L340">
        <v>3</v>
      </c>
      <c r="M340">
        <v>19</v>
      </c>
      <c r="N340">
        <v>22</v>
      </c>
      <c r="O340">
        <v>69</v>
      </c>
      <c r="P340">
        <v>91</v>
      </c>
      <c r="Q340">
        <v>2</v>
      </c>
      <c r="R340">
        <v>3</v>
      </c>
      <c r="S340">
        <v>0</v>
      </c>
      <c r="T340">
        <v>3</v>
      </c>
      <c r="U340">
        <v>8</v>
      </c>
      <c r="V340">
        <v>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716</v>
      </c>
      <c r="AD340" t="s">
        <v>716</v>
      </c>
      <c r="AE340">
        <v>2</v>
      </c>
      <c r="AF340" t="s">
        <v>3032</v>
      </c>
      <c r="AG340" t="s">
        <v>2957</v>
      </c>
      <c r="AH340" t="s">
        <v>3011</v>
      </c>
      <c r="AI340">
        <v>5</v>
      </c>
      <c r="AJ340" t="s">
        <v>3012</v>
      </c>
    </row>
    <row r="341" spans="1:36" x14ac:dyDescent="0.3">
      <c r="A341" t="s">
        <v>2023</v>
      </c>
      <c r="B341" s="9">
        <v>32</v>
      </c>
      <c r="C341" t="s">
        <v>47</v>
      </c>
      <c r="D341" s="29" t="s">
        <v>37</v>
      </c>
      <c r="E341">
        <v>57937</v>
      </c>
      <c r="F341" s="13" t="s">
        <v>715</v>
      </c>
      <c r="G341" s="4">
        <v>41686</v>
      </c>
      <c r="H341">
        <v>56</v>
      </c>
      <c r="I341">
        <v>261</v>
      </c>
      <c r="J341">
        <v>42</v>
      </c>
      <c r="K341">
        <v>144</v>
      </c>
      <c r="L341">
        <v>55</v>
      </c>
      <c r="M341">
        <v>48</v>
      </c>
      <c r="N341">
        <v>133</v>
      </c>
      <c r="O341">
        <v>550</v>
      </c>
      <c r="P341">
        <v>683</v>
      </c>
      <c r="Q341">
        <v>3</v>
      </c>
      <c r="R341">
        <v>4</v>
      </c>
      <c r="S341">
        <v>4</v>
      </c>
      <c r="T341">
        <v>9</v>
      </c>
      <c r="U341">
        <v>20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716</v>
      </c>
      <c r="AD341" t="s">
        <v>716</v>
      </c>
      <c r="AE341">
        <v>1</v>
      </c>
      <c r="AF341" t="s">
        <v>3031</v>
      </c>
      <c r="AG341" t="s">
        <v>2956</v>
      </c>
      <c r="AH341" t="s">
        <v>3016</v>
      </c>
      <c r="AI341">
        <v>2</v>
      </c>
      <c r="AJ341" t="s">
        <v>3022</v>
      </c>
    </row>
    <row r="342" spans="1:36" x14ac:dyDescent="0.3">
      <c r="A342" t="s">
        <v>1567</v>
      </c>
      <c r="B342" s="9">
        <v>37</v>
      </c>
      <c r="C342" t="s">
        <v>29</v>
      </c>
      <c r="D342" s="29" t="s">
        <v>30</v>
      </c>
      <c r="E342">
        <v>35790</v>
      </c>
      <c r="F342" s="13" t="s">
        <v>715</v>
      </c>
      <c r="G342" s="4">
        <v>41276</v>
      </c>
      <c r="H342">
        <v>54</v>
      </c>
      <c r="I342">
        <v>12</v>
      </c>
      <c r="J342">
        <v>6</v>
      </c>
      <c r="K342">
        <v>20</v>
      </c>
      <c r="L342">
        <v>30</v>
      </c>
      <c r="M342">
        <v>1</v>
      </c>
      <c r="N342">
        <v>3</v>
      </c>
      <c r="O342">
        <v>69</v>
      </c>
      <c r="P342">
        <v>72</v>
      </c>
      <c r="Q342">
        <v>2</v>
      </c>
      <c r="R342">
        <v>2</v>
      </c>
      <c r="S342">
        <v>0</v>
      </c>
      <c r="T342">
        <v>3</v>
      </c>
      <c r="U342">
        <v>7</v>
      </c>
      <c r="V342">
        <v>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716</v>
      </c>
      <c r="AD342" t="s">
        <v>716</v>
      </c>
      <c r="AE342">
        <v>2</v>
      </c>
      <c r="AF342" t="s">
        <v>3031</v>
      </c>
      <c r="AG342" t="s">
        <v>2957</v>
      </c>
      <c r="AH342" t="s">
        <v>3016</v>
      </c>
      <c r="AI342">
        <v>1</v>
      </c>
      <c r="AJ342" t="s">
        <v>3023</v>
      </c>
    </row>
    <row r="343" spans="1:36" x14ac:dyDescent="0.3">
      <c r="A343" t="s">
        <v>1681</v>
      </c>
      <c r="B343" s="9">
        <v>28</v>
      </c>
      <c r="C343" t="s">
        <v>29</v>
      </c>
      <c r="D343" s="29" t="s">
        <v>37</v>
      </c>
      <c r="E343">
        <v>92910</v>
      </c>
      <c r="F343" s="13" t="s">
        <v>716</v>
      </c>
      <c r="G343" s="4">
        <v>41753</v>
      </c>
      <c r="H343">
        <v>42</v>
      </c>
      <c r="I343">
        <v>551</v>
      </c>
      <c r="J343">
        <v>137</v>
      </c>
      <c r="K343">
        <v>792</v>
      </c>
      <c r="L343">
        <v>179</v>
      </c>
      <c r="M343">
        <v>103</v>
      </c>
      <c r="N343">
        <v>33</v>
      </c>
      <c r="O343">
        <v>1762</v>
      </c>
      <c r="P343">
        <v>1795</v>
      </c>
      <c r="Q343">
        <v>1</v>
      </c>
      <c r="R343">
        <v>6</v>
      </c>
      <c r="S343">
        <v>7</v>
      </c>
      <c r="T343">
        <v>13</v>
      </c>
      <c r="U343">
        <v>27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1</v>
      </c>
      <c r="AC343" t="s">
        <v>2964</v>
      </c>
      <c r="AD343" t="s">
        <v>716</v>
      </c>
      <c r="AE343">
        <v>1</v>
      </c>
      <c r="AF343" t="s">
        <v>3032</v>
      </c>
      <c r="AG343" t="s">
        <v>2956</v>
      </c>
      <c r="AH343" t="s">
        <v>3011</v>
      </c>
      <c r="AI343">
        <v>4</v>
      </c>
      <c r="AJ343" t="s">
        <v>3021</v>
      </c>
    </row>
    <row r="344" spans="1:36" x14ac:dyDescent="0.3">
      <c r="A344" t="s">
        <v>2815</v>
      </c>
      <c r="B344" s="9">
        <v>46</v>
      </c>
      <c r="C344" t="s">
        <v>29</v>
      </c>
      <c r="D344" s="29" t="s">
        <v>33</v>
      </c>
      <c r="E344">
        <v>58554</v>
      </c>
      <c r="F344" s="13" t="s">
        <v>2963</v>
      </c>
      <c r="G344" s="4">
        <v>41178</v>
      </c>
      <c r="H344">
        <v>55</v>
      </c>
      <c r="I344">
        <v>368</v>
      </c>
      <c r="J344">
        <v>24</v>
      </c>
      <c r="K344">
        <v>68</v>
      </c>
      <c r="L344">
        <v>38</v>
      </c>
      <c r="M344">
        <v>0</v>
      </c>
      <c r="N344">
        <v>88</v>
      </c>
      <c r="O344">
        <v>498</v>
      </c>
      <c r="P344">
        <v>586</v>
      </c>
      <c r="Q344">
        <v>6</v>
      </c>
      <c r="R344">
        <v>8</v>
      </c>
      <c r="S344">
        <v>2</v>
      </c>
      <c r="T344">
        <v>6</v>
      </c>
      <c r="U344">
        <v>22</v>
      </c>
      <c r="V344">
        <v>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716</v>
      </c>
      <c r="AD344" t="s">
        <v>716</v>
      </c>
      <c r="AE344">
        <v>3</v>
      </c>
      <c r="AF344" t="s">
        <v>3028</v>
      </c>
      <c r="AG344" t="s">
        <v>2958</v>
      </c>
      <c r="AH344" t="s">
        <v>3014</v>
      </c>
      <c r="AI344">
        <v>9</v>
      </c>
      <c r="AJ344" t="s">
        <v>3025</v>
      </c>
    </row>
    <row r="345" spans="1:36" x14ac:dyDescent="0.3">
      <c r="A345" t="s">
        <v>1409</v>
      </c>
      <c r="B345" s="9">
        <v>44</v>
      </c>
      <c r="C345" t="s">
        <v>29</v>
      </c>
      <c r="D345" s="29" t="s">
        <v>37</v>
      </c>
      <c r="E345">
        <v>50447</v>
      </c>
      <c r="F345" s="13" t="s">
        <v>2963</v>
      </c>
      <c r="G345" s="4">
        <v>41750</v>
      </c>
      <c r="H345">
        <v>4</v>
      </c>
      <c r="I345">
        <v>85</v>
      </c>
      <c r="J345">
        <v>7</v>
      </c>
      <c r="K345">
        <v>24</v>
      </c>
      <c r="L345">
        <v>2</v>
      </c>
      <c r="M345">
        <v>3</v>
      </c>
      <c r="N345">
        <v>27</v>
      </c>
      <c r="O345">
        <v>121</v>
      </c>
      <c r="P345">
        <v>148</v>
      </c>
      <c r="Q345">
        <v>1</v>
      </c>
      <c r="R345">
        <v>3</v>
      </c>
      <c r="S345">
        <v>1</v>
      </c>
      <c r="T345">
        <v>3</v>
      </c>
      <c r="U345">
        <v>8</v>
      </c>
      <c r="V345">
        <v>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716</v>
      </c>
      <c r="AD345" t="s">
        <v>716</v>
      </c>
      <c r="AE345">
        <v>1</v>
      </c>
      <c r="AF345" t="s">
        <v>3028</v>
      </c>
      <c r="AG345" t="s">
        <v>2956</v>
      </c>
      <c r="AH345" t="s">
        <v>3011</v>
      </c>
      <c r="AI345">
        <v>4</v>
      </c>
      <c r="AJ345" t="s">
        <v>3021</v>
      </c>
    </row>
    <row r="346" spans="1:36" x14ac:dyDescent="0.3">
      <c r="A346" t="s">
        <v>2126</v>
      </c>
      <c r="B346" s="9">
        <v>58</v>
      </c>
      <c r="C346" t="s">
        <v>39</v>
      </c>
      <c r="D346" s="29" t="s">
        <v>33</v>
      </c>
      <c r="E346">
        <v>58656</v>
      </c>
      <c r="F346" s="13" t="s">
        <v>715</v>
      </c>
      <c r="G346" s="4">
        <v>41172</v>
      </c>
      <c r="H346">
        <v>25</v>
      </c>
      <c r="I346">
        <v>962</v>
      </c>
      <c r="J346">
        <v>12</v>
      </c>
      <c r="K346">
        <v>194</v>
      </c>
      <c r="L346">
        <v>16</v>
      </c>
      <c r="M346">
        <v>24</v>
      </c>
      <c r="N346">
        <v>12</v>
      </c>
      <c r="O346">
        <v>1208</v>
      </c>
      <c r="P346">
        <v>1220</v>
      </c>
      <c r="Q346">
        <v>4</v>
      </c>
      <c r="R346">
        <v>7</v>
      </c>
      <c r="S346">
        <v>8</v>
      </c>
      <c r="T346">
        <v>13</v>
      </c>
      <c r="U346">
        <v>32</v>
      </c>
      <c r="V346">
        <v>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 t="s">
        <v>715</v>
      </c>
      <c r="AD346" t="s">
        <v>716</v>
      </c>
      <c r="AE346">
        <v>3</v>
      </c>
      <c r="AF346" t="s">
        <v>3030</v>
      </c>
      <c r="AG346" t="s">
        <v>2958</v>
      </c>
      <c r="AH346" t="s">
        <v>3014</v>
      </c>
      <c r="AI346">
        <v>9</v>
      </c>
      <c r="AJ346" t="s">
        <v>3025</v>
      </c>
    </row>
    <row r="347" spans="1:36" x14ac:dyDescent="0.3">
      <c r="A347" t="s">
        <v>1728</v>
      </c>
      <c r="B347" s="9">
        <v>44</v>
      </c>
      <c r="C347" t="s">
        <v>29</v>
      </c>
      <c r="D347" s="29" t="s">
        <v>33</v>
      </c>
      <c r="E347">
        <v>74854</v>
      </c>
      <c r="F347" s="13" t="s">
        <v>2964</v>
      </c>
      <c r="G347" s="4">
        <v>41372</v>
      </c>
      <c r="H347">
        <v>90</v>
      </c>
      <c r="I347">
        <v>856</v>
      </c>
      <c r="J347">
        <v>59</v>
      </c>
      <c r="K347">
        <v>487</v>
      </c>
      <c r="L347">
        <v>58</v>
      </c>
      <c r="M347">
        <v>29</v>
      </c>
      <c r="N347">
        <v>73</v>
      </c>
      <c r="O347">
        <v>1489</v>
      </c>
      <c r="P347">
        <v>1562</v>
      </c>
      <c r="Q347">
        <v>7</v>
      </c>
      <c r="R347">
        <v>2</v>
      </c>
      <c r="S347">
        <v>5</v>
      </c>
      <c r="T347">
        <v>5</v>
      </c>
      <c r="U347">
        <v>19</v>
      </c>
      <c r="V347">
        <v>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716</v>
      </c>
      <c r="AD347" t="s">
        <v>716</v>
      </c>
      <c r="AE347">
        <v>2</v>
      </c>
      <c r="AF347" t="s">
        <v>3028</v>
      </c>
      <c r="AG347" t="s">
        <v>2957</v>
      </c>
      <c r="AH347" t="s">
        <v>3011</v>
      </c>
      <c r="AI347">
        <v>4</v>
      </c>
      <c r="AJ347" t="s">
        <v>3021</v>
      </c>
    </row>
    <row r="348" spans="1:36" x14ac:dyDescent="0.3">
      <c r="A348" t="s">
        <v>1163</v>
      </c>
      <c r="B348" s="9">
        <v>40</v>
      </c>
      <c r="C348" t="s">
        <v>39</v>
      </c>
      <c r="D348" s="29" t="s">
        <v>37</v>
      </c>
      <c r="E348">
        <v>82584</v>
      </c>
      <c r="F348" s="13" t="s">
        <v>716</v>
      </c>
      <c r="G348" s="4">
        <v>41429</v>
      </c>
      <c r="H348">
        <v>26</v>
      </c>
      <c r="I348">
        <v>1076</v>
      </c>
      <c r="J348">
        <v>68</v>
      </c>
      <c r="K348">
        <v>103</v>
      </c>
      <c r="L348">
        <v>29</v>
      </c>
      <c r="M348">
        <v>91</v>
      </c>
      <c r="N348">
        <v>68</v>
      </c>
      <c r="O348">
        <v>1367</v>
      </c>
      <c r="P348">
        <v>1435</v>
      </c>
      <c r="Q348">
        <v>1</v>
      </c>
      <c r="R348">
        <v>3</v>
      </c>
      <c r="S348">
        <v>4</v>
      </c>
      <c r="T348">
        <v>8</v>
      </c>
      <c r="U348">
        <v>16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 t="s">
        <v>2963</v>
      </c>
      <c r="AD348" t="s">
        <v>715</v>
      </c>
      <c r="AE348">
        <v>2</v>
      </c>
      <c r="AF348" t="s">
        <v>3031</v>
      </c>
      <c r="AG348" t="s">
        <v>2957</v>
      </c>
      <c r="AH348" t="s">
        <v>3011</v>
      </c>
      <c r="AI348">
        <v>6</v>
      </c>
      <c r="AJ348" t="s">
        <v>3013</v>
      </c>
    </row>
    <row r="349" spans="1:36" x14ac:dyDescent="0.3">
      <c r="A349" t="s">
        <v>1571</v>
      </c>
      <c r="B349" s="9">
        <v>42</v>
      </c>
      <c r="C349" t="s">
        <v>29</v>
      </c>
      <c r="D349" s="29" t="s">
        <v>30</v>
      </c>
      <c r="E349">
        <v>31907</v>
      </c>
      <c r="F349" s="13" t="s">
        <v>716</v>
      </c>
      <c r="G349" s="4">
        <v>41337</v>
      </c>
      <c r="H349">
        <v>75</v>
      </c>
      <c r="I349">
        <v>33</v>
      </c>
      <c r="J349">
        <v>87</v>
      </c>
      <c r="K349">
        <v>64</v>
      </c>
      <c r="L349">
        <v>175</v>
      </c>
      <c r="M349">
        <v>16</v>
      </c>
      <c r="N349">
        <v>74</v>
      </c>
      <c r="O349">
        <v>375</v>
      </c>
      <c r="P349">
        <v>449</v>
      </c>
      <c r="Q349">
        <v>1</v>
      </c>
      <c r="R349">
        <v>6</v>
      </c>
      <c r="S349">
        <v>1</v>
      </c>
      <c r="T349">
        <v>6</v>
      </c>
      <c r="U349">
        <v>14</v>
      </c>
      <c r="V349">
        <v>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716</v>
      </c>
      <c r="AD349" t="s">
        <v>716</v>
      </c>
      <c r="AE349">
        <v>2</v>
      </c>
      <c r="AF349" t="s">
        <v>3028</v>
      </c>
      <c r="AG349" t="s">
        <v>2957</v>
      </c>
      <c r="AH349" t="s">
        <v>3016</v>
      </c>
      <c r="AI349">
        <v>3</v>
      </c>
      <c r="AJ349" t="s">
        <v>3017</v>
      </c>
    </row>
    <row r="350" spans="1:36" x14ac:dyDescent="0.3">
      <c r="A350" t="s">
        <v>1224</v>
      </c>
      <c r="B350" s="9">
        <v>38</v>
      </c>
      <c r="C350" t="s">
        <v>29</v>
      </c>
      <c r="D350" s="29" t="s">
        <v>30</v>
      </c>
      <c r="E350">
        <v>79941</v>
      </c>
      <c r="F350" s="13" t="s">
        <v>716</v>
      </c>
      <c r="G350" s="4">
        <v>41818</v>
      </c>
      <c r="H350">
        <v>72</v>
      </c>
      <c r="I350">
        <v>123</v>
      </c>
      <c r="J350">
        <v>164</v>
      </c>
      <c r="K350">
        <v>266</v>
      </c>
      <c r="L350">
        <v>227</v>
      </c>
      <c r="M350">
        <v>30</v>
      </c>
      <c r="N350">
        <v>174</v>
      </c>
      <c r="O350">
        <v>810</v>
      </c>
      <c r="P350">
        <v>984</v>
      </c>
      <c r="Q350">
        <v>1</v>
      </c>
      <c r="R350">
        <v>2</v>
      </c>
      <c r="S350">
        <v>4</v>
      </c>
      <c r="T350">
        <v>9</v>
      </c>
      <c r="U350">
        <v>16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716</v>
      </c>
      <c r="AD350" t="s">
        <v>716</v>
      </c>
      <c r="AE350">
        <v>1</v>
      </c>
      <c r="AF350" t="s">
        <v>3031</v>
      </c>
      <c r="AG350" t="s">
        <v>2956</v>
      </c>
      <c r="AH350" t="s">
        <v>3011</v>
      </c>
      <c r="AI350">
        <v>6</v>
      </c>
      <c r="AJ350" t="s">
        <v>3013</v>
      </c>
    </row>
    <row r="351" spans="1:36" x14ac:dyDescent="0.3">
      <c r="A351" t="s">
        <v>1808</v>
      </c>
      <c r="B351" s="9">
        <v>60</v>
      </c>
      <c r="C351" t="s">
        <v>39</v>
      </c>
      <c r="D351" s="29" t="s">
        <v>71</v>
      </c>
      <c r="E351">
        <v>44551</v>
      </c>
      <c r="F351" s="13" t="s">
        <v>715</v>
      </c>
      <c r="G351" s="4">
        <v>41517</v>
      </c>
      <c r="H351">
        <v>24</v>
      </c>
      <c r="I351">
        <v>182</v>
      </c>
      <c r="J351">
        <v>4</v>
      </c>
      <c r="K351">
        <v>33</v>
      </c>
      <c r="L351">
        <v>0</v>
      </c>
      <c r="M351">
        <v>0</v>
      </c>
      <c r="N351">
        <v>66</v>
      </c>
      <c r="O351">
        <v>219</v>
      </c>
      <c r="P351">
        <v>285</v>
      </c>
      <c r="Q351">
        <v>2</v>
      </c>
      <c r="R351">
        <v>4</v>
      </c>
      <c r="S351">
        <v>1</v>
      </c>
      <c r="T351">
        <v>5</v>
      </c>
      <c r="U351">
        <v>12</v>
      </c>
      <c r="V351">
        <v>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716</v>
      </c>
      <c r="AD351" t="s">
        <v>716</v>
      </c>
      <c r="AE351">
        <v>2</v>
      </c>
      <c r="AF351" t="s">
        <v>3030</v>
      </c>
      <c r="AG351" t="s">
        <v>2957</v>
      </c>
      <c r="AH351" t="s">
        <v>3014</v>
      </c>
      <c r="AI351">
        <v>8</v>
      </c>
      <c r="AJ351" t="s">
        <v>3026</v>
      </c>
    </row>
    <row r="352" spans="1:36" x14ac:dyDescent="0.3">
      <c r="A352" t="s">
        <v>1609</v>
      </c>
      <c r="B352" s="9">
        <v>42</v>
      </c>
      <c r="C352" t="s">
        <v>47</v>
      </c>
      <c r="D352" s="29" t="s">
        <v>33</v>
      </c>
      <c r="E352">
        <v>50334</v>
      </c>
      <c r="F352" s="13" t="s">
        <v>715</v>
      </c>
      <c r="G352" s="4">
        <v>41479</v>
      </c>
      <c r="H352">
        <v>24</v>
      </c>
      <c r="I352">
        <v>284</v>
      </c>
      <c r="J352">
        <v>16</v>
      </c>
      <c r="K352">
        <v>160</v>
      </c>
      <c r="L352">
        <v>84</v>
      </c>
      <c r="M352">
        <v>16</v>
      </c>
      <c r="N352">
        <v>134</v>
      </c>
      <c r="O352">
        <v>560</v>
      </c>
      <c r="P352">
        <v>694</v>
      </c>
      <c r="Q352">
        <v>6</v>
      </c>
      <c r="R352">
        <v>7</v>
      </c>
      <c r="S352">
        <v>4</v>
      </c>
      <c r="T352">
        <v>6</v>
      </c>
      <c r="U352">
        <v>23</v>
      </c>
      <c r="V352">
        <v>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716</v>
      </c>
      <c r="AD352" t="s">
        <v>716</v>
      </c>
      <c r="AE352">
        <v>2</v>
      </c>
      <c r="AF352" t="s">
        <v>3028</v>
      </c>
      <c r="AG352" t="s">
        <v>2957</v>
      </c>
      <c r="AH352" t="s">
        <v>3014</v>
      </c>
      <c r="AI352">
        <v>7</v>
      </c>
      <c r="AJ352" t="s">
        <v>3015</v>
      </c>
    </row>
    <row r="353" spans="1:36" x14ac:dyDescent="0.3">
      <c r="A353" t="s">
        <v>1160</v>
      </c>
      <c r="B353" s="9">
        <v>22</v>
      </c>
      <c r="C353" t="s">
        <v>39</v>
      </c>
      <c r="D353" s="29" t="s">
        <v>33</v>
      </c>
      <c r="E353">
        <v>42670</v>
      </c>
      <c r="F353" s="13" t="s">
        <v>716</v>
      </c>
      <c r="G353" s="4">
        <v>41391</v>
      </c>
      <c r="H353">
        <v>12</v>
      </c>
      <c r="I353">
        <v>154</v>
      </c>
      <c r="J353">
        <v>2</v>
      </c>
      <c r="K353">
        <v>46</v>
      </c>
      <c r="L353">
        <v>20</v>
      </c>
      <c r="M353">
        <v>4</v>
      </c>
      <c r="N353">
        <v>15</v>
      </c>
      <c r="O353">
        <v>226</v>
      </c>
      <c r="P353">
        <v>241</v>
      </c>
      <c r="Q353">
        <v>1</v>
      </c>
      <c r="R353">
        <v>4</v>
      </c>
      <c r="S353">
        <v>2</v>
      </c>
      <c r="T353">
        <v>4</v>
      </c>
      <c r="U353">
        <v>11</v>
      </c>
      <c r="V353">
        <v>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716</v>
      </c>
      <c r="AD353" t="s">
        <v>716</v>
      </c>
      <c r="AE353">
        <v>2</v>
      </c>
      <c r="AF353" t="s">
        <v>3032</v>
      </c>
      <c r="AG353" t="s">
        <v>2957</v>
      </c>
      <c r="AH353" t="s">
        <v>3011</v>
      </c>
      <c r="AI353">
        <v>4</v>
      </c>
      <c r="AJ353" t="s">
        <v>3021</v>
      </c>
    </row>
    <row r="354" spans="1:36" x14ac:dyDescent="0.3">
      <c r="A354" t="s">
        <v>1601</v>
      </c>
      <c r="B354" s="9">
        <v>32</v>
      </c>
      <c r="C354" t="s">
        <v>36</v>
      </c>
      <c r="D354" s="29" t="s">
        <v>30</v>
      </c>
      <c r="E354">
        <v>38513</v>
      </c>
      <c r="F354" s="13" t="s">
        <v>715</v>
      </c>
      <c r="G354" s="4">
        <v>41667</v>
      </c>
      <c r="H354">
        <v>20</v>
      </c>
      <c r="I354">
        <v>172</v>
      </c>
      <c r="J354">
        <v>3</v>
      </c>
      <c r="K354">
        <v>115</v>
      </c>
      <c r="L354">
        <v>16</v>
      </c>
      <c r="M354">
        <v>0</v>
      </c>
      <c r="N354">
        <v>18</v>
      </c>
      <c r="O354">
        <v>306</v>
      </c>
      <c r="P354">
        <v>324</v>
      </c>
      <c r="Q354">
        <v>5</v>
      </c>
      <c r="R354">
        <v>6</v>
      </c>
      <c r="S354">
        <v>1</v>
      </c>
      <c r="T354">
        <v>5</v>
      </c>
      <c r="U354">
        <v>17</v>
      </c>
      <c r="V354">
        <v>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716</v>
      </c>
      <c r="AD354" t="s">
        <v>715</v>
      </c>
      <c r="AE354">
        <v>1</v>
      </c>
      <c r="AF354" t="s">
        <v>3031</v>
      </c>
      <c r="AG354" t="s">
        <v>2956</v>
      </c>
      <c r="AH354" t="s">
        <v>3016</v>
      </c>
      <c r="AI354">
        <v>1</v>
      </c>
      <c r="AJ354" t="s">
        <v>3023</v>
      </c>
    </row>
    <row r="355" spans="1:36" x14ac:dyDescent="0.3">
      <c r="A355" t="s">
        <v>1786</v>
      </c>
      <c r="B355" s="9">
        <v>22</v>
      </c>
      <c r="C355" t="s">
        <v>47</v>
      </c>
      <c r="D355" s="29" t="s">
        <v>37</v>
      </c>
      <c r="E355">
        <v>17256</v>
      </c>
      <c r="F355" s="13" t="s">
        <v>715</v>
      </c>
      <c r="G355" s="4">
        <v>41601</v>
      </c>
      <c r="H355">
        <v>10</v>
      </c>
      <c r="I355">
        <v>6</v>
      </c>
      <c r="J355">
        <v>4</v>
      </c>
      <c r="K355">
        <v>14</v>
      </c>
      <c r="L355">
        <v>8</v>
      </c>
      <c r="M355">
        <v>8</v>
      </c>
      <c r="N355">
        <v>22</v>
      </c>
      <c r="O355">
        <v>40</v>
      </c>
      <c r="P355">
        <v>62</v>
      </c>
      <c r="Q355">
        <v>2</v>
      </c>
      <c r="R355">
        <v>2</v>
      </c>
      <c r="S355">
        <v>1</v>
      </c>
      <c r="T355">
        <v>2</v>
      </c>
      <c r="U355">
        <v>7</v>
      </c>
      <c r="V355">
        <v>8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 t="s">
        <v>715</v>
      </c>
      <c r="AD355" t="s">
        <v>716</v>
      </c>
      <c r="AE355">
        <v>2</v>
      </c>
      <c r="AF355" t="s">
        <v>3032</v>
      </c>
      <c r="AG355" t="s">
        <v>2957</v>
      </c>
      <c r="AH355" t="s">
        <v>3018</v>
      </c>
      <c r="AI355">
        <v>11</v>
      </c>
      <c r="AJ355" t="s">
        <v>3024</v>
      </c>
    </row>
    <row r="356" spans="1:36" x14ac:dyDescent="0.3">
      <c r="A356" t="s">
        <v>714</v>
      </c>
      <c r="B356" s="9">
        <v>47</v>
      </c>
      <c r="C356" t="s">
        <v>29</v>
      </c>
      <c r="D356" s="29" t="s">
        <v>33</v>
      </c>
      <c r="E356">
        <v>32474</v>
      </c>
      <c r="F356" s="13" t="s">
        <v>2963</v>
      </c>
      <c r="G356" s="4">
        <v>41770</v>
      </c>
      <c r="H356">
        <v>1</v>
      </c>
      <c r="I356">
        <v>10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11</v>
      </c>
      <c r="P356">
        <v>11</v>
      </c>
      <c r="Q356">
        <v>1</v>
      </c>
      <c r="R356">
        <v>1</v>
      </c>
      <c r="S356">
        <v>0</v>
      </c>
      <c r="T356">
        <v>2</v>
      </c>
      <c r="U356">
        <v>4</v>
      </c>
      <c r="V356">
        <v>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716</v>
      </c>
      <c r="AD356" t="s">
        <v>716</v>
      </c>
      <c r="AE356">
        <v>1</v>
      </c>
      <c r="AF356" t="s">
        <v>3028</v>
      </c>
      <c r="AG356" t="s">
        <v>2956</v>
      </c>
      <c r="AH356" t="s">
        <v>3011</v>
      </c>
      <c r="AI356">
        <v>5</v>
      </c>
      <c r="AJ356" t="s">
        <v>3012</v>
      </c>
    </row>
    <row r="357" spans="1:36" x14ac:dyDescent="0.3">
      <c r="A357" t="s">
        <v>2391</v>
      </c>
      <c r="B357" s="9">
        <v>39</v>
      </c>
      <c r="C357" t="s">
        <v>29</v>
      </c>
      <c r="D357" s="29" t="s">
        <v>30</v>
      </c>
      <c r="E357">
        <v>33249</v>
      </c>
      <c r="F357" s="13" t="s">
        <v>715</v>
      </c>
      <c r="G357" s="4">
        <v>41325</v>
      </c>
      <c r="H357">
        <v>11</v>
      </c>
      <c r="I357">
        <v>6</v>
      </c>
      <c r="J357">
        <v>10</v>
      </c>
      <c r="K357">
        <v>21</v>
      </c>
      <c r="L357">
        <v>19</v>
      </c>
      <c r="M357">
        <v>14</v>
      </c>
      <c r="N357">
        <v>42</v>
      </c>
      <c r="O357">
        <v>70</v>
      </c>
      <c r="P357">
        <v>112</v>
      </c>
      <c r="Q357">
        <v>2</v>
      </c>
      <c r="R357">
        <v>2</v>
      </c>
      <c r="S357">
        <v>1</v>
      </c>
      <c r="T357">
        <v>3</v>
      </c>
      <c r="U357">
        <v>8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716</v>
      </c>
      <c r="AD357" t="s">
        <v>716</v>
      </c>
      <c r="AE357">
        <v>2</v>
      </c>
      <c r="AF357" t="s">
        <v>3031</v>
      </c>
      <c r="AG357" t="s">
        <v>2957</v>
      </c>
      <c r="AH357" t="s">
        <v>3016</v>
      </c>
      <c r="AI357">
        <v>2</v>
      </c>
      <c r="AJ357" t="s">
        <v>3022</v>
      </c>
    </row>
    <row r="358" spans="1:36" x14ac:dyDescent="0.3">
      <c r="A358" t="s">
        <v>1762</v>
      </c>
      <c r="B358" s="9">
        <v>56</v>
      </c>
      <c r="C358" t="s">
        <v>29</v>
      </c>
      <c r="D358" s="29" t="s">
        <v>37</v>
      </c>
      <c r="E358">
        <v>72905</v>
      </c>
      <c r="F358" s="13" t="s">
        <v>716</v>
      </c>
      <c r="G358" s="4">
        <v>41660</v>
      </c>
      <c r="H358">
        <v>52</v>
      </c>
      <c r="I358">
        <v>407</v>
      </c>
      <c r="J358">
        <v>114</v>
      </c>
      <c r="K358">
        <v>445</v>
      </c>
      <c r="L358">
        <v>181</v>
      </c>
      <c r="M358">
        <v>165</v>
      </c>
      <c r="N358">
        <v>203</v>
      </c>
      <c r="O358">
        <v>1312</v>
      </c>
      <c r="P358">
        <v>1515</v>
      </c>
      <c r="Q358">
        <v>1</v>
      </c>
      <c r="R358">
        <v>3</v>
      </c>
      <c r="S358">
        <v>7</v>
      </c>
      <c r="T358">
        <v>9</v>
      </c>
      <c r="U358">
        <v>20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 t="s">
        <v>715</v>
      </c>
      <c r="AD358" t="s">
        <v>716</v>
      </c>
      <c r="AE358">
        <v>1</v>
      </c>
      <c r="AF358" t="s">
        <v>3030</v>
      </c>
      <c r="AG358" t="s">
        <v>2956</v>
      </c>
      <c r="AH358" t="s">
        <v>3016</v>
      </c>
      <c r="AI358">
        <v>1</v>
      </c>
      <c r="AJ358" t="s">
        <v>3023</v>
      </c>
    </row>
    <row r="359" spans="1:36" x14ac:dyDescent="0.3">
      <c r="A359" t="s">
        <v>1736</v>
      </c>
      <c r="B359" s="9">
        <v>60</v>
      </c>
      <c r="C359" t="s">
        <v>39</v>
      </c>
      <c r="D359" s="29" t="s">
        <v>37</v>
      </c>
      <c r="E359">
        <v>66991</v>
      </c>
      <c r="F359" s="13" t="s">
        <v>716</v>
      </c>
      <c r="G359" s="4">
        <v>41163</v>
      </c>
      <c r="H359">
        <v>1</v>
      </c>
      <c r="I359">
        <v>496</v>
      </c>
      <c r="J359">
        <v>36</v>
      </c>
      <c r="K359">
        <v>460</v>
      </c>
      <c r="L359">
        <v>189</v>
      </c>
      <c r="M359">
        <v>60</v>
      </c>
      <c r="N359">
        <v>12</v>
      </c>
      <c r="O359">
        <v>1241</v>
      </c>
      <c r="P359">
        <v>1253</v>
      </c>
      <c r="Q359">
        <v>3</v>
      </c>
      <c r="R359">
        <v>4</v>
      </c>
      <c r="S359">
        <v>8</v>
      </c>
      <c r="T359">
        <v>6</v>
      </c>
      <c r="U359">
        <v>21</v>
      </c>
      <c r="V359">
        <v>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716</v>
      </c>
      <c r="AD359" t="s">
        <v>716</v>
      </c>
      <c r="AE359">
        <v>3</v>
      </c>
      <c r="AF359" t="s">
        <v>3030</v>
      </c>
      <c r="AG359" t="s">
        <v>2958</v>
      </c>
      <c r="AH359" t="s">
        <v>3014</v>
      </c>
      <c r="AI359">
        <v>9</v>
      </c>
      <c r="AJ359" t="s">
        <v>3025</v>
      </c>
    </row>
    <row r="360" spans="1:36" x14ac:dyDescent="0.3">
      <c r="A360" t="s">
        <v>1139</v>
      </c>
      <c r="B360" s="9">
        <v>39</v>
      </c>
      <c r="C360" t="s">
        <v>47</v>
      </c>
      <c r="D360" s="29" t="s">
        <v>33</v>
      </c>
      <c r="E360">
        <v>34984</v>
      </c>
      <c r="F360" s="13" t="s">
        <v>2963</v>
      </c>
      <c r="G360" s="4">
        <v>41158</v>
      </c>
      <c r="H360">
        <v>40</v>
      </c>
      <c r="I360">
        <v>8</v>
      </c>
      <c r="J360">
        <v>4</v>
      </c>
      <c r="K360">
        <v>15</v>
      </c>
      <c r="L360">
        <v>3</v>
      </c>
      <c r="M360">
        <v>5</v>
      </c>
      <c r="N360">
        <v>3</v>
      </c>
      <c r="O360">
        <v>35</v>
      </c>
      <c r="P360">
        <v>38</v>
      </c>
      <c r="Q360">
        <v>2</v>
      </c>
      <c r="R360">
        <v>1</v>
      </c>
      <c r="S360">
        <v>0</v>
      </c>
      <c r="T360">
        <v>3</v>
      </c>
      <c r="U360">
        <v>6</v>
      </c>
      <c r="V360">
        <v>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716</v>
      </c>
      <c r="AD360" t="s">
        <v>716</v>
      </c>
      <c r="AE360">
        <v>3</v>
      </c>
      <c r="AF360" t="s">
        <v>3031</v>
      </c>
      <c r="AG360" t="s">
        <v>2958</v>
      </c>
      <c r="AH360" t="s">
        <v>3014</v>
      </c>
      <c r="AI360">
        <v>9</v>
      </c>
      <c r="AJ360" t="s">
        <v>3025</v>
      </c>
    </row>
    <row r="361" spans="1:36" x14ac:dyDescent="0.3">
      <c r="A361" t="s">
        <v>2832</v>
      </c>
      <c r="B361" s="9">
        <v>46</v>
      </c>
      <c r="C361" t="s">
        <v>29</v>
      </c>
      <c r="D361" s="29" t="s">
        <v>33</v>
      </c>
      <c r="E361">
        <v>34916</v>
      </c>
      <c r="F361" s="13" t="s">
        <v>2963</v>
      </c>
      <c r="G361" s="4">
        <v>41409</v>
      </c>
      <c r="H361">
        <v>89</v>
      </c>
      <c r="I361">
        <v>51</v>
      </c>
      <c r="J361">
        <v>23</v>
      </c>
      <c r="K361">
        <v>82</v>
      </c>
      <c r="L361">
        <v>33</v>
      </c>
      <c r="M361">
        <v>0</v>
      </c>
      <c r="N361">
        <v>42</v>
      </c>
      <c r="O361">
        <v>189</v>
      </c>
      <c r="P361">
        <v>231</v>
      </c>
      <c r="Q361">
        <v>4</v>
      </c>
      <c r="R361">
        <v>5</v>
      </c>
      <c r="S361">
        <v>1</v>
      </c>
      <c r="T361">
        <v>3</v>
      </c>
      <c r="U361">
        <v>13</v>
      </c>
      <c r="V361">
        <v>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716</v>
      </c>
      <c r="AD361" t="s">
        <v>716</v>
      </c>
      <c r="AE361">
        <v>2</v>
      </c>
      <c r="AF361" t="s">
        <v>3028</v>
      </c>
      <c r="AG361" t="s">
        <v>2957</v>
      </c>
      <c r="AH361" t="s">
        <v>3011</v>
      </c>
      <c r="AI361">
        <v>5</v>
      </c>
      <c r="AJ361" t="s">
        <v>3012</v>
      </c>
    </row>
    <row r="362" spans="1:36" x14ac:dyDescent="0.3">
      <c r="A362" t="s">
        <v>2491</v>
      </c>
      <c r="B362" s="9">
        <v>39</v>
      </c>
      <c r="C362" t="s">
        <v>29</v>
      </c>
      <c r="D362" s="29" t="s">
        <v>30</v>
      </c>
      <c r="E362">
        <v>53201</v>
      </c>
      <c r="F362" s="13" t="s">
        <v>2963</v>
      </c>
      <c r="G362" s="4">
        <v>41317</v>
      </c>
      <c r="H362">
        <v>49</v>
      </c>
      <c r="I362">
        <v>280</v>
      </c>
      <c r="J362">
        <v>7</v>
      </c>
      <c r="K362">
        <v>81</v>
      </c>
      <c r="L362">
        <v>20</v>
      </c>
      <c r="M362">
        <v>0</v>
      </c>
      <c r="N362">
        <v>27</v>
      </c>
      <c r="O362">
        <v>388</v>
      </c>
      <c r="P362">
        <v>415</v>
      </c>
      <c r="Q362">
        <v>8</v>
      </c>
      <c r="R362">
        <v>6</v>
      </c>
      <c r="S362">
        <v>3</v>
      </c>
      <c r="T362">
        <v>5</v>
      </c>
      <c r="U362">
        <v>22</v>
      </c>
      <c r="V362">
        <v>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716</v>
      </c>
      <c r="AD362" t="s">
        <v>716</v>
      </c>
      <c r="AE362">
        <v>2</v>
      </c>
      <c r="AF362" t="s">
        <v>3031</v>
      </c>
      <c r="AG362" t="s">
        <v>2957</v>
      </c>
      <c r="AH362" t="s">
        <v>3016</v>
      </c>
      <c r="AI362">
        <v>2</v>
      </c>
      <c r="AJ362" t="s">
        <v>3022</v>
      </c>
    </row>
    <row r="363" spans="1:36" x14ac:dyDescent="0.3">
      <c r="A363" t="s">
        <v>1897</v>
      </c>
      <c r="B363" s="9">
        <v>28</v>
      </c>
      <c r="C363" t="s">
        <v>47</v>
      </c>
      <c r="D363" s="29" t="s">
        <v>37</v>
      </c>
      <c r="E363">
        <v>20425</v>
      </c>
      <c r="F363" s="13" t="s">
        <v>715</v>
      </c>
      <c r="G363" s="4">
        <v>41211</v>
      </c>
      <c r="H363">
        <v>5</v>
      </c>
      <c r="I363">
        <v>4</v>
      </c>
      <c r="J363">
        <v>12</v>
      </c>
      <c r="K363">
        <v>5</v>
      </c>
      <c r="L363">
        <v>3</v>
      </c>
      <c r="M363">
        <v>16</v>
      </c>
      <c r="N363">
        <v>17</v>
      </c>
      <c r="O363">
        <v>40</v>
      </c>
      <c r="P363">
        <v>57</v>
      </c>
      <c r="Q363">
        <v>2</v>
      </c>
      <c r="R363">
        <v>2</v>
      </c>
      <c r="S363">
        <v>0</v>
      </c>
      <c r="T363">
        <v>3</v>
      </c>
      <c r="U363">
        <v>7</v>
      </c>
      <c r="V363">
        <v>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716</v>
      </c>
      <c r="AD363" t="s">
        <v>716</v>
      </c>
      <c r="AE363">
        <v>3</v>
      </c>
      <c r="AF363" t="s">
        <v>3032</v>
      </c>
      <c r="AG363" t="s">
        <v>2958</v>
      </c>
      <c r="AH363" t="s">
        <v>3018</v>
      </c>
      <c r="AI363">
        <v>10</v>
      </c>
      <c r="AJ363" t="s">
        <v>3020</v>
      </c>
    </row>
    <row r="364" spans="1:36" x14ac:dyDescent="0.3">
      <c r="A364" t="s">
        <v>2250</v>
      </c>
      <c r="B364" s="9">
        <v>63</v>
      </c>
      <c r="C364" t="s">
        <v>29</v>
      </c>
      <c r="D364" s="29" t="s">
        <v>33</v>
      </c>
      <c r="E364">
        <v>40689</v>
      </c>
      <c r="F364" s="13" t="s">
        <v>715</v>
      </c>
      <c r="G364" s="4">
        <v>41351</v>
      </c>
      <c r="H364">
        <v>69</v>
      </c>
      <c r="I364">
        <v>270</v>
      </c>
      <c r="J364">
        <v>3</v>
      </c>
      <c r="K364">
        <v>27</v>
      </c>
      <c r="L364">
        <v>39</v>
      </c>
      <c r="M364">
        <v>6</v>
      </c>
      <c r="N364">
        <v>99</v>
      </c>
      <c r="O364">
        <v>345</v>
      </c>
      <c r="P364">
        <v>444</v>
      </c>
      <c r="Q364">
        <v>7</v>
      </c>
      <c r="R364">
        <v>7</v>
      </c>
      <c r="S364">
        <v>1</v>
      </c>
      <c r="T364">
        <v>5</v>
      </c>
      <c r="U364">
        <v>20</v>
      </c>
      <c r="V364">
        <v>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716</v>
      </c>
      <c r="AD364" t="s">
        <v>716</v>
      </c>
      <c r="AE364">
        <v>2</v>
      </c>
      <c r="AF364" t="s">
        <v>3029</v>
      </c>
      <c r="AG364" t="s">
        <v>2957</v>
      </c>
      <c r="AH364" t="s">
        <v>3016</v>
      </c>
      <c r="AI364">
        <v>3</v>
      </c>
      <c r="AJ364" t="s">
        <v>3017</v>
      </c>
    </row>
    <row r="365" spans="1:36" x14ac:dyDescent="0.3">
      <c r="A365" t="s">
        <v>1528</v>
      </c>
      <c r="B365" s="9">
        <v>62</v>
      </c>
      <c r="C365" t="s">
        <v>29</v>
      </c>
      <c r="D365" s="29" t="s">
        <v>41</v>
      </c>
      <c r="E365">
        <v>82623</v>
      </c>
      <c r="F365" s="13" t="s">
        <v>716</v>
      </c>
      <c r="G365" s="4">
        <v>41588</v>
      </c>
      <c r="H365">
        <v>58</v>
      </c>
      <c r="I365">
        <v>204</v>
      </c>
      <c r="J365">
        <v>34</v>
      </c>
      <c r="K365">
        <v>204</v>
      </c>
      <c r="L365">
        <v>172</v>
      </c>
      <c r="M365">
        <v>153</v>
      </c>
      <c r="N365">
        <v>173</v>
      </c>
      <c r="O365">
        <v>767</v>
      </c>
      <c r="P365">
        <v>940</v>
      </c>
      <c r="Q365">
        <v>1</v>
      </c>
      <c r="R365">
        <v>2</v>
      </c>
      <c r="S365">
        <v>9</v>
      </c>
      <c r="T365">
        <v>4</v>
      </c>
      <c r="U365">
        <v>16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716</v>
      </c>
      <c r="AD365" t="s">
        <v>716</v>
      </c>
      <c r="AE365">
        <v>2</v>
      </c>
      <c r="AF365" t="s">
        <v>3029</v>
      </c>
      <c r="AG365" t="s">
        <v>2957</v>
      </c>
      <c r="AH365" t="s">
        <v>3018</v>
      </c>
      <c r="AI365">
        <v>11</v>
      </c>
      <c r="AJ365" t="s">
        <v>3024</v>
      </c>
    </row>
    <row r="366" spans="1:36" x14ac:dyDescent="0.3">
      <c r="A366" t="s">
        <v>1227</v>
      </c>
      <c r="B366" s="9">
        <v>64</v>
      </c>
      <c r="C366" t="s">
        <v>29</v>
      </c>
      <c r="D366" s="29" t="s">
        <v>33</v>
      </c>
      <c r="E366">
        <v>34026</v>
      </c>
      <c r="F366" s="13" t="s">
        <v>2963</v>
      </c>
      <c r="G366" s="4">
        <v>41491</v>
      </c>
      <c r="H366">
        <v>11</v>
      </c>
      <c r="I366">
        <v>18</v>
      </c>
      <c r="J366">
        <v>6</v>
      </c>
      <c r="K366">
        <v>15</v>
      </c>
      <c r="L366">
        <v>12</v>
      </c>
      <c r="M366">
        <v>8</v>
      </c>
      <c r="N366">
        <v>17</v>
      </c>
      <c r="O366">
        <v>59</v>
      </c>
      <c r="P366">
        <v>76</v>
      </c>
      <c r="Q366">
        <v>3</v>
      </c>
      <c r="R366">
        <v>2</v>
      </c>
      <c r="S366">
        <v>1</v>
      </c>
      <c r="T366">
        <v>3</v>
      </c>
      <c r="U366">
        <v>9</v>
      </c>
      <c r="V366">
        <v>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716</v>
      </c>
      <c r="AD366" t="s">
        <v>716</v>
      </c>
      <c r="AE366">
        <v>2</v>
      </c>
      <c r="AF366" t="s">
        <v>3029</v>
      </c>
      <c r="AG366" t="s">
        <v>2957</v>
      </c>
      <c r="AH366" t="s">
        <v>3014</v>
      </c>
      <c r="AI366">
        <v>8</v>
      </c>
      <c r="AJ366" t="s">
        <v>3026</v>
      </c>
    </row>
    <row r="367" spans="1:36" x14ac:dyDescent="0.3">
      <c r="A367" t="s">
        <v>1173</v>
      </c>
      <c r="B367" s="9">
        <v>44</v>
      </c>
      <c r="C367" t="s">
        <v>29</v>
      </c>
      <c r="D367" s="29" t="s">
        <v>30</v>
      </c>
      <c r="E367">
        <v>61209</v>
      </c>
      <c r="F367" s="13" t="s">
        <v>716</v>
      </c>
      <c r="G367" s="4">
        <v>41511</v>
      </c>
      <c r="H367">
        <v>73</v>
      </c>
      <c r="I367">
        <v>466</v>
      </c>
      <c r="J367">
        <v>0</v>
      </c>
      <c r="K367">
        <v>224</v>
      </c>
      <c r="L367">
        <v>119</v>
      </c>
      <c r="M367">
        <v>49</v>
      </c>
      <c r="N367">
        <v>99</v>
      </c>
      <c r="O367">
        <v>858</v>
      </c>
      <c r="P367">
        <v>957</v>
      </c>
      <c r="Q367">
        <v>1</v>
      </c>
      <c r="R367">
        <v>5</v>
      </c>
      <c r="S367">
        <v>3</v>
      </c>
      <c r="T367">
        <v>4</v>
      </c>
      <c r="U367">
        <v>13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716</v>
      </c>
      <c r="AD367" t="s">
        <v>716</v>
      </c>
      <c r="AE367">
        <v>2</v>
      </c>
      <c r="AF367" t="s">
        <v>3028</v>
      </c>
      <c r="AG367" t="s">
        <v>2957</v>
      </c>
      <c r="AH367" t="s">
        <v>3014</v>
      </c>
      <c r="AI367">
        <v>8</v>
      </c>
      <c r="AJ367" t="s">
        <v>3026</v>
      </c>
    </row>
    <row r="368" spans="1:36" x14ac:dyDescent="0.3">
      <c r="A368" t="s">
        <v>1619</v>
      </c>
      <c r="B368" s="9">
        <v>36</v>
      </c>
      <c r="C368" t="s">
        <v>47</v>
      </c>
      <c r="D368" s="29" t="s">
        <v>33</v>
      </c>
      <c r="E368">
        <v>52513</v>
      </c>
      <c r="F368" s="13" t="s">
        <v>716</v>
      </c>
      <c r="G368" s="4">
        <v>41156</v>
      </c>
      <c r="H368">
        <v>84</v>
      </c>
      <c r="I368">
        <v>367</v>
      </c>
      <c r="J368">
        <v>17</v>
      </c>
      <c r="K368">
        <v>241</v>
      </c>
      <c r="L368">
        <v>104</v>
      </c>
      <c r="M368">
        <v>188</v>
      </c>
      <c r="N368">
        <v>232</v>
      </c>
      <c r="O368">
        <v>917</v>
      </c>
      <c r="P368">
        <v>1149</v>
      </c>
      <c r="Q368">
        <v>2</v>
      </c>
      <c r="R368">
        <v>9</v>
      </c>
      <c r="S368">
        <v>5</v>
      </c>
      <c r="T368">
        <v>9</v>
      </c>
      <c r="U368">
        <v>25</v>
      </c>
      <c r="V368">
        <v>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716</v>
      </c>
      <c r="AD368" t="s">
        <v>716</v>
      </c>
      <c r="AE368">
        <v>3</v>
      </c>
      <c r="AF368" t="s">
        <v>3031</v>
      </c>
      <c r="AG368" t="s">
        <v>2958</v>
      </c>
      <c r="AH368" t="s">
        <v>3014</v>
      </c>
      <c r="AI368">
        <v>9</v>
      </c>
      <c r="AJ368" t="s">
        <v>3025</v>
      </c>
    </row>
    <row r="369" spans="1:36" x14ac:dyDescent="0.3">
      <c r="A369" t="s">
        <v>1183</v>
      </c>
      <c r="B369" s="9">
        <v>58</v>
      </c>
      <c r="C369" t="s">
        <v>39</v>
      </c>
      <c r="D369" s="29" t="s">
        <v>30</v>
      </c>
      <c r="E369">
        <v>86424</v>
      </c>
      <c r="F369" s="13" t="s">
        <v>716</v>
      </c>
      <c r="G369" s="4">
        <v>41734</v>
      </c>
      <c r="H369">
        <v>12</v>
      </c>
      <c r="I369">
        <v>387</v>
      </c>
      <c r="J369">
        <v>68</v>
      </c>
      <c r="K369">
        <v>569</v>
      </c>
      <c r="L369">
        <v>89</v>
      </c>
      <c r="M369">
        <v>45</v>
      </c>
      <c r="N369">
        <v>68</v>
      </c>
      <c r="O369">
        <v>1158</v>
      </c>
      <c r="P369">
        <v>1226</v>
      </c>
      <c r="Q369">
        <v>1</v>
      </c>
      <c r="R369">
        <v>6</v>
      </c>
      <c r="S369">
        <v>9</v>
      </c>
      <c r="T369">
        <v>12</v>
      </c>
      <c r="U369">
        <v>28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716</v>
      </c>
      <c r="AD369" t="s">
        <v>716</v>
      </c>
      <c r="AE369">
        <v>1</v>
      </c>
      <c r="AF369" t="s">
        <v>3030</v>
      </c>
      <c r="AG369" t="s">
        <v>2956</v>
      </c>
      <c r="AH369" t="s">
        <v>3011</v>
      </c>
      <c r="AI369">
        <v>4</v>
      </c>
      <c r="AJ369" t="s">
        <v>3021</v>
      </c>
    </row>
    <row r="370" spans="1:36" x14ac:dyDescent="0.3">
      <c r="A370" t="s">
        <v>2075</v>
      </c>
      <c r="B370" s="9">
        <v>51</v>
      </c>
      <c r="C370" t="s">
        <v>39</v>
      </c>
      <c r="D370" s="29" t="s">
        <v>37</v>
      </c>
      <c r="E370">
        <v>33562</v>
      </c>
      <c r="F370" s="13" t="s">
        <v>2964</v>
      </c>
      <c r="G370" s="4">
        <v>41815</v>
      </c>
      <c r="H370">
        <v>33</v>
      </c>
      <c r="I370">
        <v>21</v>
      </c>
      <c r="J370">
        <v>12</v>
      </c>
      <c r="K370">
        <v>12</v>
      </c>
      <c r="L370">
        <v>0</v>
      </c>
      <c r="M370">
        <v>3</v>
      </c>
      <c r="N370">
        <v>3</v>
      </c>
      <c r="O370">
        <v>48</v>
      </c>
      <c r="P370">
        <v>51</v>
      </c>
      <c r="Q370">
        <v>3</v>
      </c>
      <c r="R370">
        <v>2</v>
      </c>
      <c r="S370">
        <v>0</v>
      </c>
      <c r="T370">
        <v>4</v>
      </c>
      <c r="U370">
        <v>9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716</v>
      </c>
      <c r="AD370" t="s">
        <v>716</v>
      </c>
      <c r="AE370">
        <v>1</v>
      </c>
      <c r="AF370" t="s">
        <v>3030</v>
      </c>
      <c r="AG370" t="s">
        <v>2956</v>
      </c>
      <c r="AH370" t="s">
        <v>3011</v>
      </c>
      <c r="AI370">
        <v>6</v>
      </c>
      <c r="AJ370" t="s">
        <v>3013</v>
      </c>
    </row>
    <row r="371" spans="1:36" x14ac:dyDescent="0.3">
      <c r="A371" t="s">
        <v>1276</v>
      </c>
      <c r="B371" s="9">
        <v>71</v>
      </c>
      <c r="C371" t="s">
        <v>36</v>
      </c>
      <c r="D371" s="29" t="s">
        <v>71</v>
      </c>
      <c r="E371">
        <v>57513</v>
      </c>
      <c r="F371" s="13" t="s">
        <v>716</v>
      </c>
      <c r="G371" s="4">
        <v>41461</v>
      </c>
      <c r="H371">
        <v>59</v>
      </c>
      <c r="I371">
        <v>735</v>
      </c>
      <c r="J371">
        <v>40</v>
      </c>
      <c r="K371">
        <v>183</v>
      </c>
      <c r="L371">
        <v>52</v>
      </c>
      <c r="M371">
        <v>20</v>
      </c>
      <c r="N371">
        <v>30</v>
      </c>
      <c r="O371">
        <v>1030</v>
      </c>
      <c r="P371">
        <v>1060</v>
      </c>
      <c r="Q371">
        <v>2</v>
      </c>
      <c r="R371">
        <v>9</v>
      </c>
      <c r="S371">
        <v>3</v>
      </c>
      <c r="T371">
        <v>13</v>
      </c>
      <c r="U371">
        <v>27</v>
      </c>
      <c r="V371">
        <v>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716</v>
      </c>
      <c r="AD371" t="s">
        <v>716</v>
      </c>
      <c r="AE371">
        <v>2</v>
      </c>
      <c r="AF371" t="s">
        <v>3029</v>
      </c>
      <c r="AG371" t="s">
        <v>2957</v>
      </c>
      <c r="AH371" t="s">
        <v>3014</v>
      </c>
      <c r="AI371">
        <v>7</v>
      </c>
      <c r="AJ371" t="s">
        <v>3015</v>
      </c>
    </row>
    <row r="372" spans="1:36" x14ac:dyDescent="0.3">
      <c r="A372" t="s">
        <v>1659</v>
      </c>
      <c r="B372" s="9">
        <v>35</v>
      </c>
      <c r="C372" t="s">
        <v>29</v>
      </c>
      <c r="D372" s="29" t="s">
        <v>30</v>
      </c>
      <c r="E372">
        <v>60474</v>
      </c>
      <c r="F372" s="13" t="s">
        <v>715</v>
      </c>
      <c r="G372" s="4">
        <v>41365</v>
      </c>
      <c r="H372">
        <v>25</v>
      </c>
      <c r="I372">
        <v>265</v>
      </c>
      <c r="J372">
        <v>199</v>
      </c>
      <c r="K372">
        <v>303</v>
      </c>
      <c r="L372">
        <v>234</v>
      </c>
      <c r="M372">
        <v>9</v>
      </c>
      <c r="N372">
        <v>170</v>
      </c>
      <c r="O372">
        <v>1010</v>
      </c>
      <c r="P372">
        <v>1180</v>
      </c>
      <c r="Q372">
        <v>7</v>
      </c>
      <c r="R372">
        <v>10</v>
      </c>
      <c r="S372">
        <v>2</v>
      </c>
      <c r="T372">
        <v>12</v>
      </c>
      <c r="U372">
        <v>31</v>
      </c>
      <c r="V372">
        <v>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716</v>
      </c>
      <c r="AD372" t="s">
        <v>716</v>
      </c>
      <c r="AE372">
        <v>2</v>
      </c>
      <c r="AF372" t="s">
        <v>3031</v>
      </c>
      <c r="AG372" t="s">
        <v>2957</v>
      </c>
      <c r="AH372" t="s">
        <v>3011</v>
      </c>
      <c r="AI372">
        <v>4</v>
      </c>
      <c r="AJ372" t="s">
        <v>3021</v>
      </c>
    </row>
    <row r="373" spans="1:36" x14ac:dyDescent="0.3">
      <c r="A373" t="s">
        <v>2064</v>
      </c>
      <c r="B373" s="9">
        <v>32</v>
      </c>
      <c r="C373" t="s">
        <v>39</v>
      </c>
      <c r="D373" s="29" t="s">
        <v>37</v>
      </c>
      <c r="E373">
        <v>21059</v>
      </c>
      <c r="F373" s="13" t="s">
        <v>715</v>
      </c>
      <c r="G373" s="4">
        <v>41646</v>
      </c>
      <c r="H373">
        <v>40</v>
      </c>
      <c r="I373">
        <v>8</v>
      </c>
      <c r="J373">
        <v>3</v>
      </c>
      <c r="K373">
        <v>19</v>
      </c>
      <c r="L373">
        <v>3</v>
      </c>
      <c r="M373">
        <v>3</v>
      </c>
      <c r="N373">
        <v>8</v>
      </c>
      <c r="O373">
        <v>36</v>
      </c>
      <c r="P373">
        <v>44</v>
      </c>
      <c r="Q373">
        <v>3</v>
      </c>
      <c r="R373">
        <v>3</v>
      </c>
      <c r="S373">
        <v>0</v>
      </c>
      <c r="T373">
        <v>3</v>
      </c>
      <c r="U373">
        <v>9</v>
      </c>
      <c r="V373">
        <v>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716</v>
      </c>
      <c r="AD373" t="s">
        <v>716</v>
      </c>
      <c r="AE373">
        <v>1</v>
      </c>
      <c r="AF373" t="s">
        <v>3031</v>
      </c>
      <c r="AG373" t="s">
        <v>2956</v>
      </c>
      <c r="AH373" t="s">
        <v>3016</v>
      </c>
      <c r="AI373">
        <v>1</v>
      </c>
      <c r="AJ373" t="s">
        <v>3023</v>
      </c>
    </row>
    <row r="374" spans="1:36" x14ac:dyDescent="0.3">
      <c r="A374" t="s">
        <v>994</v>
      </c>
      <c r="B374" s="9">
        <v>48</v>
      </c>
      <c r="C374" t="s">
        <v>36</v>
      </c>
      <c r="D374" s="29" t="s">
        <v>37</v>
      </c>
      <c r="E374">
        <v>69063</v>
      </c>
      <c r="F374" s="13" t="s">
        <v>715</v>
      </c>
      <c r="G374" s="4">
        <v>41220</v>
      </c>
      <c r="H374">
        <v>16</v>
      </c>
      <c r="I374">
        <v>666</v>
      </c>
      <c r="J374">
        <v>35</v>
      </c>
      <c r="K374">
        <v>124</v>
      </c>
      <c r="L374">
        <v>69</v>
      </c>
      <c r="M374">
        <v>8</v>
      </c>
      <c r="N374">
        <v>26</v>
      </c>
      <c r="O374">
        <v>902</v>
      </c>
      <c r="P374">
        <v>928</v>
      </c>
      <c r="Q374">
        <v>1</v>
      </c>
      <c r="R374">
        <v>5</v>
      </c>
      <c r="S374">
        <v>3</v>
      </c>
      <c r="T374">
        <v>5</v>
      </c>
      <c r="U374">
        <v>14</v>
      </c>
      <c r="V374">
        <v>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716</v>
      </c>
      <c r="AD374" t="s">
        <v>716</v>
      </c>
      <c r="AE374">
        <v>3</v>
      </c>
      <c r="AF374" t="s">
        <v>3028</v>
      </c>
      <c r="AG374" t="s">
        <v>2958</v>
      </c>
      <c r="AH374" t="s">
        <v>3018</v>
      </c>
      <c r="AI374">
        <v>11</v>
      </c>
      <c r="AJ374" t="s">
        <v>3024</v>
      </c>
    </row>
    <row r="375" spans="1:36" x14ac:dyDescent="0.3">
      <c r="A375" t="s">
        <v>1286</v>
      </c>
      <c r="B375" s="9">
        <v>54</v>
      </c>
      <c r="C375" t="s">
        <v>36</v>
      </c>
      <c r="D375" s="29" t="s">
        <v>30</v>
      </c>
      <c r="E375">
        <v>76045</v>
      </c>
      <c r="F375" s="13" t="s">
        <v>716</v>
      </c>
      <c r="G375" s="4">
        <v>41593</v>
      </c>
      <c r="H375">
        <v>78</v>
      </c>
      <c r="I375">
        <v>760</v>
      </c>
      <c r="J375">
        <v>53</v>
      </c>
      <c r="K375">
        <v>400</v>
      </c>
      <c r="L375">
        <v>17</v>
      </c>
      <c r="M375">
        <v>93</v>
      </c>
      <c r="N375">
        <v>0</v>
      </c>
      <c r="O375">
        <v>1323</v>
      </c>
      <c r="P375">
        <v>1323</v>
      </c>
      <c r="Q375">
        <v>1</v>
      </c>
      <c r="R375">
        <v>4</v>
      </c>
      <c r="S375">
        <v>5</v>
      </c>
      <c r="T375">
        <v>11</v>
      </c>
      <c r="U375">
        <v>21</v>
      </c>
      <c r="V375">
        <v>2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 t="s">
        <v>715</v>
      </c>
      <c r="AD375" t="s">
        <v>716</v>
      </c>
      <c r="AE375">
        <v>2</v>
      </c>
      <c r="AF375" t="s">
        <v>3030</v>
      </c>
      <c r="AG375" t="s">
        <v>2957</v>
      </c>
      <c r="AH375" t="s">
        <v>3018</v>
      </c>
      <c r="AI375">
        <v>11</v>
      </c>
      <c r="AJ375" t="s">
        <v>3024</v>
      </c>
    </row>
    <row r="376" spans="1:36" x14ac:dyDescent="0.3">
      <c r="A376" t="s">
        <v>1632</v>
      </c>
      <c r="B376" s="9">
        <v>49</v>
      </c>
      <c r="C376" t="s">
        <v>36</v>
      </c>
      <c r="D376" s="29" t="s">
        <v>41</v>
      </c>
      <c r="E376">
        <v>36921</v>
      </c>
      <c r="F376" s="13" t="s">
        <v>2963</v>
      </c>
      <c r="G376" s="4">
        <v>41483</v>
      </c>
      <c r="H376">
        <v>74</v>
      </c>
      <c r="I376">
        <v>17</v>
      </c>
      <c r="J376">
        <v>1</v>
      </c>
      <c r="K376">
        <v>12</v>
      </c>
      <c r="L376">
        <v>3</v>
      </c>
      <c r="M376">
        <v>1</v>
      </c>
      <c r="N376">
        <v>4</v>
      </c>
      <c r="O376">
        <v>34</v>
      </c>
      <c r="P376">
        <v>38</v>
      </c>
      <c r="Q376">
        <v>2</v>
      </c>
      <c r="R376">
        <v>2</v>
      </c>
      <c r="S376">
        <v>0</v>
      </c>
      <c r="T376">
        <v>3</v>
      </c>
      <c r="U376">
        <v>7</v>
      </c>
      <c r="V376">
        <v>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716</v>
      </c>
      <c r="AD376" t="s">
        <v>716</v>
      </c>
      <c r="AE376">
        <v>2</v>
      </c>
      <c r="AF376" t="s">
        <v>3028</v>
      </c>
      <c r="AG376" t="s">
        <v>2957</v>
      </c>
      <c r="AH376" t="s">
        <v>3014</v>
      </c>
      <c r="AI376">
        <v>7</v>
      </c>
      <c r="AJ376" t="s">
        <v>3015</v>
      </c>
    </row>
    <row r="377" spans="1:36" x14ac:dyDescent="0.3">
      <c r="A377" t="s">
        <v>860</v>
      </c>
      <c r="B377" s="9">
        <v>56</v>
      </c>
      <c r="C377" t="s">
        <v>29</v>
      </c>
      <c r="D377" s="29" t="s">
        <v>30</v>
      </c>
      <c r="E377">
        <v>45160</v>
      </c>
      <c r="F377" s="13" t="s">
        <v>2963</v>
      </c>
      <c r="G377" s="4">
        <v>41727</v>
      </c>
      <c r="H377">
        <v>9</v>
      </c>
      <c r="I377">
        <v>8</v>
      </c>
      <c r="J377">
        <v>2</v>
      </c>
      <c r="K377">
        <v>5</v>
      </c>
      <c r="L377">
        <v>3</v>
      </c>
      <c r="M377">
        <v>0</v>
      </c>
      <c r="N377">
        <v>3</v>
      </c>
      <c r="O377">
        <v>18</v>
      </c>
      <c r="P377">
        <v>21</v>
      </c>
      <c r="Q377">
        <v>1</v>
      </c>
      <c r="R377">
        <v>1</v>
      </c>
      <c r="S377">
        <v>0</v>
      </c>
      <c r="T377">
        <v>2</v>
      </c>
      <c r="U377">
        <v>4</v>
      </c>
      <c r="V377">
        <v>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716</v>
      </c>
      <c r="AD377" t="s">
        <v>716</v>
      </c>
      <c r="AE377">
        <v>1</v>
      </c>
      <c r="AF377" t="s">
        <v>3030</v>
      </c>
      <c r="AG377" t="s">
        <v>2956</v>
      </c>
      <c r="AH377" t="s">
        <v>3016</v>
      </c>
      <c r="AI377">
        <v>3</v>
      </c>
      <c r="AJ377" t="s">
        <v>3017</v>
      </c>
    </row>
    <row r="378" spans="1:36" x14ac:dyDescent="0.3">
      <c r="A378" t="s">
        <v>1800</v>
      </c>
      <c r="B378" s="9">
        <v>54</v>
      </c>
      <c r="C378" t="s">
        <v>47</v>
      </c>
      <c r="D378" s="29" t="s">
        <v>30</v>
      </c>
      <c r="E378">
        <v>47823</v>
      </c>
      <c r="F378" s="13" t="s">
        <v>715</v>
      </c>
      <c r="G378" s="4">
        <v>41478</v>
      </c>
      <c r="H378">
        <v>1</v>
      </c>
      <c r="I378">
        <v>53</v>
      </c>
      <c r="J378">
        <v>1</v>
      </c>
      <c r="K378">
        <v>5</v>
      </c>
      <c r="L378">
        <v>2</v>
      </c>
      <c r="M378">
        <v>1</v>
      </c>
      <c r="N378">
        <v>10</v>
      </c>
      <c r="O378">
        <v>62</v>
      </c>
      <c r="P378">
        <v>72</v>
      </c>
      <c r="Q378">
        <v>2</v>
      </c>
      <c r="R378">
        <v>2</v>
      </c>
      <c r="S378">
        <v>0</v>
      </c>
      <c r="T378">
        <v>3</v>
      </c>
      <c r="U378">
        <v>7</v>
      </c>
      <c r="V378">
        <v>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716</v>
      </c>
      <c r="AD378" t="s">
        <v>716</v>
      </c>
      <c r="AE378">
        <v>2</v>
      </c>
      <c r="AF378" t="s">
        <v>3030</v>
      </c>
      <c r="AG378" t="s">
        <v>2957</v>
      </c>
      <c r="AH378" t="s">
        <v>3014</v>
      </c>
      <c r="AI378">
        <v>7</v>
      </c>
      <c r="AJ378" t="s">
        <v>3015</v>
      </c>
    </row>
    <row r="379" spans="1:36" x14ac:dyDescent="0.3">
      <c r="A379" t="s">
        <v>2331</v>
      </c>
      <c r="B379" s="9">
        <v>52</v>
      </c>
      <c r="C379" t="s">
        <v>29</v>
      </c>
      <c r="D379" s="29" t="s">
        <v>37</v>
      </c>
      <c r="E379">
        <v>55759</v>
      </c>
      <c r="F379" s="13" t="s">
        <v>715</v>
      </c>
      <c r="G379" s="4">
        <v>41241</v>
      </c>
      <c r="H379">
        <v>84</v>
      </c>
      <c r="I379">
        <v>675</v>
      </c>
      <c r="J379">
        <v>0</v>
      </c>
      <c r="K379">
        <v>85</v>
      </c>
      <c r="L379">
        <v>10</v>
      </c>
      <c r="M379">
        <v>7</v>
      </c>
      <c r="N379">
        <v>77</v>
      </c>
      <c r="O379">
        <v>777</v>
      </c>
      <c r="P379">
        <v>854</v>
      </c>
      <c r="Q379">
        <v>5</v>
      </c>
      <c r="R379">
        <v>10</v>
      </c>
      <c r="S379">
        <v>3</v>
      </c>
      <c r="T379">
        <v>8</v>
      </c>
      <c r="U379">
        <v>26</v>
      </c>
      <c r="V379">
        <v>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716</v>
      </c>
      <c r="AD379" t="s">
        <v>716</v>
      </c>
      <c r="AE379">
        <v>3</v>
      </c>
      <c r="AF379" t="s">
        <v>3030</v>
      </c>
      <c r="AG379" t="s">
        <v>2958</v>
      </c>
      <c r="AH379" t="s">
        <v>3018</v>
      </c>
      <c r="AI379">
        <v>11</v>
      </c>
      <c r="AJ379" t="s">
        <v>3024</v>
      </c>
    </row>
    <row r="380" spans="1:36" x14ac:dyDescent="0.3">
      <c r="A380" t="s">
        <v>1913</v>
      </c>
      <c r="B380" s="9">
        <v>49</v>
      </c>
      <c r="C380" t="s">
        <v>47</v>
      </c>
      <c r="D380" s="29" t="s">
        <v>33</v>
      </c>
      <c r="E380">
        <v>71488</v>
      </c>
      <c r="F380" s="13" t="s">
        <v>716</v>
      </c>
      <c r="G380" s="4">
        <v>41323</v>
      </c>
      <c r="H380">
        <v>87</v>
      </c>
      <c r="I380">
        <v>162</v>
      </c>
      <c r="J380">
        <v>33</v>
      </c>
      <c r="K380">
        <v>124</v>
      </c>
      <c r="L380">
        <v>40</v>
      </c>
      <c r="M380">
        <v>28</v>
      </c>
      <c r="N380">
        <v>172</v>
      </c>
      <c r="O380">
        <v>387</v>
      </c>
      <c r="P380">
        <v>559</v>
      </c>
      <c r="Q380">
        <v>2</v>
      </c>
      <c r="R380">
        <v>3</v>
      </c>
      <c r="S380">
        <v>4</v>
      </c>
      <c r="T380">
        <v>7</v>
      </c>
      <c r="U380">
        <v>16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716</v>
      </c>
      <c r="AD380" t="s">
        <v>716</v>
      </c>
      <c r="AE380">
        <v>2</v>
      </c>
      <c r="AF380" t="s">
        <v>3028</v>
      </c>
      <c r="AG380" t="s">
        <v>2957</v>
      </c>
      <c r="AH380" t="s">
        <v>3016</v>
      </c>
      <c r="AI380">
        <v>2</v>
      </c>
      <c r="AJ380" t="s">
        <v>3022</v>
      </c>
    </row>
    <row r="381" spans="1:36" x14ac:dyDescent="0.3">
      <c r="A381" t="s">
        <v>897</v>
      </c>
      <c r="B381" s="9">
        <v>62</v>
      </c>
      <c r="C381" t="s">
        <v>29</v>
      </c>
      <c r="D381" s="29" t="s">
        <v>30</v>
      </c>
      <c r="E381">
        <v>47958</v>
      </c>
      <c r="F381" s="13" t="s">
        <v>715</v>
      </c>
      <c r="G381" s="4">
        <v>41293</v>
      </c>
      <c r="H381">
        <v>8</v>
      </c>
      <c r="I381">
        <v>268</v>
      </c>
      <c r="J381">
        <v>11</v>
      </c>
      <c r="K381">
        <v>88</v>
      </c>
      <c r="L381">
        <v>15</v>
      </c>
      <c r="M381">
        <v>3</v>
      </c>
      <c r="N381">
        <v>22</v>
      </c>
      <c r="O381">
        <v>385</v>
      </c>
      <c r="P381">
        <v>407</v>
      </c>
      <c r="Q381">
        <v>2</v>
      </c>
      <c r="R381">
        <v>6</v>
      </c>
      <c r="S381">
        <v>3</v>
      </c>
      <c r="T381">
        <v>5</v>
      </c>
      <c r="U381">
        <v>16</v>
      </c>
      <c r="V381">
        <v>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716</v>
      </c>
      <c r="AD381" t="s">
        <v>716</v>
      </c>
      <c r="AE381">
        <v>2</v>
      </c>
      <c r="AF381" t="s">
        <v>3029</v>
      </c>
      <c r="AG381" t="s">
        <v>2957</v>
      </c>
      <c r="AH381" t="s">
        <v>3016</v>
      </c>
      <c r="AI381">
        <v>1</v>
      </c>
      <c r="AJ381" t="s">
        <v>3023</v>
      </c>
    </row>
    <row r="382" spans="1:36" x14ac:dyDescent="0.3">
      <c r="A382" t="s">
        <v>1296</v>
      </c>
      <c r="B382" s="9">
        <v>32</v>
      </c>
      <c r="C382" t="s">
        <v>36</v>
      </c>
      <c r="D382" s="29" t="s">
        <v>37</v>
      </c>
      <c r="E382">
        <v>160803</v>
      </c>
      <c r="F382" s="13" t="s">
        <v>716</v>
      </c>
      <c r="G382" s="4">
        <v>41125</v>
      </c>
      <c r="H382">
        <v>21</v>
      </c>
      <c r="I382">
        <v>55</v>
      </c>
      <c r="J382">
        <v>16</v>
      </c>
      <c r="K382">
        <v>1622</v>
      </c>
      <c r="L382">
        <v>17</v>
      </c>
      <c r="M382">
        <v>3</v>
      </c>
      <c r="N382">
        <v>4</v>
      </c>
      <c r="O382">
        <v>1713</v>
      </c>
      <c r="P382">
        <v>1717</v>
      </c>
      <c r="Q382">
        <v>15</v>
      </c>
      <c r="R382">
        <v>0</v>
      </c>
      <c r="S382">
        <v>28</v>
      </c>
      <c r="T382">
        <v>1</v>
      </c>
      <c r="U382">
        <v>44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716</v>
      </c>
      <c r="AD382" t="s">
        <v>716</v>
      </c>
      <c r="AE382">
        <v>3</v>
      </c>
      <c r="AF382" t="s">
        <v>3031</v>
      </c>
      <c r="AG382" t="s">
        <v>2958</v>
      </c>
      <c r="AH382" t="s">
        <v>3014</v>
      </c>
      <c r="AI382">
        <v>8</v>
      </c>
      <c r="AJ382" t="s">
        <v>3026</v>
      </c>
    </row>
    <row r="383" spans="1:36" x14ac:dyDescent="0.3">
      <c r="A383" t="s">
        <v>1663</v>
      </c>
      <c r="B383" s="9">
        <v>31</v>
      </c>
      <c r="C383" t="s">
        <v>29</v>
      </c>
      <c r="D383" s="29" t="s">
        <v>33</v>
      </c>
      <c r="E383">
        <v>28427</v>
      </c>
      <c r="F383" s="13" t="s">
        <v>715</v>
      </c>
      <c r="G383" s="4">
        <v>41354</v>
      </c>
      <c r="H383">
        <v>67</v>
      </c>
      <c r="I383">
        <v>18</v>
      </c>
      <c r="J383">
        <v>3</v>
      </c>
      <c r="K383">
        <v>19</v>
      </c>
      <c r="L383">
        <v>3</v>
      </c>
      <c r="M383">
        <v>3</v>
      </c>
      <c r="N383">
        <v>6</v>
      </c>
      <c r="O383">
        <v>46</v>
      </c>
      <c r="P383">
        <v>52</v>
      </c>
      <c r="Q383">
        <v>2</v>
      </c>
      <c r="R383">
        <v>2</v>
      </c>
      <c r="S383">
        <v>0</v>
      </c>
      <c r="T383">
        <v>3</v>
      </c>
      <c r="U383">
        <v>7</v>
      </c>
      <c r="V383">
        <v>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716</v>
      </c>
      <c r="AD383" t="s">
        <v>716</v>
      </c>
      <c r="AE383">
        <v>2</v>
      </c>
      <c r="AF383" t="s">
        <v>3031</v>
      </c>
      <c r="AG383" t="s">
        <v>2957</v>
      </c>
      <c r="AH383" t="s">
        <v>3016</v>
      </c>
      <c r="AI383">
        <v>3</v>
      </c>
      <c r="AJ383" t="s">
        <v>3017</v>
      </c>
    </row>
    <row r="384" spans="1:36" x14ac:dyDescent="0.3">
      <c r="A384" t="s">
        <v>1501</v>
      </c>
      <c r="B384" s="9">
        <v>38</v>
      </c>
      <c r="C384" t="s">
        <v>36</v>
      </c>
      <c r="D384" s="29" t="s">
        <v>33</v>
      </c>
      <c r="E384">
        <v>162397</v>
      </c>
      <c r="F384" s="13" t="s">
        <v>2963</v>
      </c>
      <c r="G384" s="4">
        <v>41428</v>
      </c>
      <c r="H384">
        <v>31</v>
      </c>
      <c r="I384">
        <v>85</v>
      </c>
      <c r="J384">
        <v>1</v>
      </c>
      <c r="K384">
        <v>16</v>
      </c>
      <c r="L384">
        <v>2</v>
      </c>
      <c r="M384">
        <v>1</v>
      </c>
      <c r="N384">
        <v>2</v>
      </c>
      <c r="O384">
        <v>105</v>
      </c>
      <c r="P384">
        <v>107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716</v>
      </c>
      <c r="AD384" t="s">
        <v>716</v>
      </c>
      <c r="AE384">
        <v>2</v>
      </c>
      <c r="AF384" t="s">
        <v>3031</v>
      </c>
      <c r="AG384" t="s">
        <v>2957</v>
      </c>
      <c r="AH384" t="s">
        <v>3011</v>
      </c>
      <c r="AI384">
        <v>6</v>
      </c>
      <c r="AJ384" t="s">
        <v>3013</v>
      </c>
    </row>
    <row r="385" spans="1:36" x14ac:dyDescent="0.3">
      <c r="A385" t="s">
        <v>2413</v>
      </c>
      <c r="B385" s="9">
        <v>39</v>
      </c>
      <c r="C385" t="s">
        <v>29</v>
      </c>
      <c r="D385" s="29" t="s">
        <v>30</v>
      </c>
      <c r="E385">
        <v>42160</v>
      </c>
      <c r="F385" s="13" t="s">
        <v>2963</v>
      </c>
      <c r="G385" s="4">
        <v>41453</v>
      </c>
      <c r="H385">
        <v>26</v>
      </c>
      <c r="I385">
        <v>48</v>
      </c>
      <c r="J385">
        <v>9</v>
      </c>
      <c r="K385">
        <v>45</v>
      </c>
      <c r="L385">
        <v>3</v>
      </c>
      <c r="M385">
        <v>15</v>
      </c>
      <c r="N385">
        <v>20</v>
      </c>
      <c r="O385">
        <v>120</v>
      </c>
      <c r="P385">
        <v>140</v>
      </c>
      <c r="Q385">
        <v>4</v>
      </c>
      <c r="R385">
        <v>2</v>
      </c>
      <c r="S385">
        <v>1</v>
      </c>
      <c r="T385">
        <v>4</v>
      </c>
      <c r="U385">
        <v>11</v>
      </c>
      <c r="V385">
        <v>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716</v>
      </c>
      <c r="AD385" t="s">
        <v>715</v>
      </c>
      <c r="AE385">
        <v>2</v>
      </c>
      <c r="AF385" t="s">
        <v>3031</v>
      </c>
      <c r="AG385" t="s">
        <v>2957</v>
      </c>
      <c r="AH385" t="s">
        <v>3011</v>
      </c>
      <c r="AI385">
        <v>6</v>
      </c>
      <c r="AJ385" t="s">
        <v>3013</v>
      </c>
    </row>
    <row r="386" spans="1:36" x14ac:dyDescent="0.3">
      <c r="A386" t="s">
        <v>2143</v>
      </c>
      <c r="B386" s="9">
        <v>56</v>
      </c>
      <c r="C386" t="s">
        <v>36</v>
      </c>
      <c r="D386" s="29" t="s">
        <v>33</v>
      </c>
      <c r="E386">
        <v>84460</v>
      </c>
      <c r="F386" s="13" t="s">
        <v>716</v>
      </c>
      <c r="G386" s="4">
        <v>41278</v>
      </c>
      <c r="H386">
        <v>80</v>
      </c>
      <c r="I386">
        <v>152</v>
      </c>
      <c r="J386">
        <v>27</v>
      </c>
      <c r="K386">
        <v>103</v>
      </c>
      <c r="L386">
        <v>106</v>
      </c>
      <c r="M386">
        <v>54</v>
      </c>
      <c r="N386">
        <v>81</v>
      </c>
      <c r="O386">
        <v>442</v>
      </c>
      <c r="P386">
        <v>523</v>
      </c>
      <c r="Q386">
        <v>0</v>
      </c>
      <c r="R386">
        <v>9</v>
      </c>
      <c r="S386">
        <v>9</v>
      </c>
      <c r="T386">
        <v>4</v>
      </c>
      <c r="U386">
        <v>22</v>
      </c>
      <c r="V386">
        <v>5</v>
      </c>
      <c r="W386">
        <v>0</v>
      </c>
      <c r="X386">
        <v>1</v>
      </c>
      <c r="Y386">
        <v>1</v>
      </c>
      <c r="Z386">
        <v>0</v>
      </c>
      <c r="AA386">
        <v>1</v>
      </c>
      <c r="AB386">
        <v>1</v>
      </c>
      <c r="AC386" t="s">
        <v>2965</v>
      </c>
      <c r="AD386" t="s">
        <v>715</v>
      </c>
      <c r="AE386">
        <v>2</v>
      </c>
      <c r="AF386" t="s">
        <v>3030</v>
      </c>
      <c r="AG386" t="s">
        <v>2957</v>
      </c>
      <c r="AH386" t="s">
        <v>3016</v>
      </c>
      <c r="AI386">
        <v>1</v>
      </c>
      <c r="AJ386" t="s">
        <v>3023</v>
      </c>
    </row>
    <row r="387" spans="1:36" x14ac:dyDescent="0.3">
      <c r="A387" t="s">
        <v>2119</v>
      </c>
      <c r="B387" s="9">
        <v>35</v>
      </c>
      <c r="C387" t="s">
        <v>47</v>
      </c>
      <c r="D387" s="29" t="s">
        <v>33</v>
      </c>
      <c r="E387">
        <v>60839</v>
      </c>
      <c r="F387" s="13" t="s">
        <v>2963</v>
      </c>
      <c r="G387" s="4">
        <v>41149</v>
      </c>
      <c r="H387">
        <v>72</v>
      </c>
      <c r="I387">
        <v>600</v>
      </c>
      <c r="J387">
        <v>21</v>
      </c>
      <c r="K387">
        <v>128</v>
      </c>
      <c r="L387">
        <v>223</v>
      </c>
      <c r="M387">
        <v>150</v>
      </c>
      <c r="N387">
        <v>128</v>
      </c>
      <c r="O387">
        <v>1122</v>
      </c>
      <c r="P387">
        <v>1250</v>
      </c>
      <c r="Q387">
        <v>13</v>
      </c>
      <c r="R387">
        <v>2</v>
      </c>
      <c r="S387">
        <v>2</v>
      </c>
      <c r="T387">
        <v>12</v>
      </c>
      <c r="U387">
        <v>29</v>
      </c>
      <c r="V387">
        <v>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716</v>
      </c>
      <c r="AD387" t="s">
        <v>716</v>
      </c>
      <c r="AE387">
        <v>3</v>
      </c>
      <c r="AF387" t="s">
        <v>3031</v>
      </c>
      <c r="AG387" t="s">
        <v>2958</v>
      </c>
      <c r="AH387" t="s">
        <v>3014</v>
      </c>
      <c r="AI387">
        <v>8</v>
      </c>
      <c r="AJ387" t="s">
        <v>3026</v>
      </c>
    </row>
    <row r="388" spans="1:36" x14ac:dyDescent="0.3">
      <c r="A388" t="s">
        <v>1071</v>
      </c>
      <c r="B388" s="9">
        <v>39</v>
      </c>
      <c r="C388" t="s">
        <v>39</v>
      </c>
      <c r="D388" s="29" t="s">
        <v>33</v>
      </c>
      <c r="E388">
        <v>34176</v>
      </c>
      <c r="F388" s="13" t="s">
        <v>715</v>
      </c>
      <c r="G388" s="4">
        <v>41661</v>
      </c>
      <c r="H388">
        <v>9</v>
      </c>
      <c r="I388">
        <v>11</v>
      </c>
      <c r="J388">
        <v>2</v>
      </c>
      <c r="K388">
        <v>7</v>
      </c>
      <c r="L388">
        <v>4</v>
      </c>
      <c r="M388">
        <v>2</v>
      </c>
      <c r="N388">
        <v>2</v>
      </c>
      <c r="O388">
        <v>26</v>
      </c>
      <c r="P388">
        <v>28</v>
      </c>
      <c r="Q388">
        <v>1</v>
      </c>
      <c r="R388">
        <v>1</v>
      </c>
      <c r="S388">
        <v>0</v>
      </c>
      <c r="T388">
        <v>3</v>
      </c>
      <c r="U388">
        <v>5</v>
      </c>
      <c r="V388">
        <v>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716</v>
      </c>
      <c r="AD388" t="s">
        <v>716</v>
      </c>
      <c r="AE388">
        <v>1</v>
      </c>
      <c r="AF388" t="s">
        <v>3031</v>
      </c>
      <c r="AG388" t="s">
        <v>2956</v>
      </c>
      <c r="AH388" t="s">
        <v>3016</v>
      </c>
      <c r="AI388">
        <v>1</v>
      </c>
      <c r="AJ388" t="s">
        <v>3023</v>
      </c>
    </row>
    <row r="389" spans="1:36" x14ac:dyDescent="0.3">
      <c r="A389" t="s">
        <v>1440</v>
      </c>
      <c r="B389" s="9">
        <v>45</v>
      </c>
      <c r="C389" t="s">
        <v>29</v>
      </c>
      <c r="D389" s="29" t="s">
        <v>30</v>
      </c>
      <c r="E389">
        <v>30822</v>
      </c>
      <c r="F389" s="13" t="s">
        <v>715</v>
      </c>
      <c r="G389" s="4">
        <v>41439</v>
      </c>
      <c r="H389">
        <v>92</v>
      </c>
      <c r="I389">
        <v>3</v>
      </c>
      <c r="J389">
        <v>9</v>
      </c>
      <c r="K389">
        <v>13</v>
      </c>
      <c r="L389">
        <v>2</v>
      </c>
      <c r="M389">
        <v>12</v>
      </c>
      <c r="N389">
        <v>12</v>
      </c>
      <c r="O389">
        <v>39</v>
      </c>
      <c r="P389">
        <v>51</v>
      </c>
      <c r="Q389">
        <v>1</v>
      </c>
      <c r="R389">
        <v>1</v>
      </c>
      <c r="S389">
        <v>0</v>
      </c>
      <c r="T389">
        <v>3</v>
      </c>
      <c r="U389">
        <v>5</v>
      </c>
      <c r="V389">
        <v>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t="s">
        <v>716</v>
      </c>
      <c r="AD389" t="s">
        <v>716</v>
      </c>
      <c r="AE389">
        <v>2</v>
      </c>
      <c r="AF389" t="s">
        <v>3028</v>
      </c>
      <c r="AG389" t="s">
        <v>2957</v>
      </c>
      <c r="AH389" t="s">
        <v>3011</v>
      </c>
      <c r="AI389">
        <v>6</v>
      </c>
      <c r="AJ389" t="s">
        <v>3013</v>
      </c>
    </row>
    <row r="390" spans="1:36" x14ac:dyDescent="0.3">
      <c r="A390" t="s">
        <v>1400</v>
      </c>
      <c r="B390" s="9">
        <v>49</v>
      </c>
      <c r="C390" t="s">
        <v>39</v>
      </c>
      <c r="D390" s="29" t="s">
        <v>37</v>
      </c>
      <c r="E390">
        <v>62694</v>
      </c>
      <c r="F390" s="13" t="s">
        <v>2963</v>
      </c>
      <c r="G390" s="4">
        <v>41442</v>
      </c>
      <c r="H390">
        <v>29</v>
      </c>
      <c r="I390">
        <v>379</v>
      </c>
      <c r="J390">
        <v>6</v>
      </c>
      <c r="K390">
        <v>157</v>
      </c>
      <c r="L390">
        <v>25</v>
      </c>
      <c r="M390">
        <v>91</v>
      </c>
      <c r="N390">
        <v>91</v>
      </c>
      <c r="O390">
        <v>658</v>
      </c>
      <c r="P390">
        <v>749</v>
      </c>
      <c r="Q390">
        <v>5</v>
      </c>
      <c r="R390">
        <v>9</v>
      </c>
      <c r="S390">
        <v>3</v>
      </c>
      <c r="T390">
        <v>7</v>
      </c>
      <c r="U390">
        <v>24</v>
      </c>
      <c r="V390">
        <v>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716</v>
      </c>
      <c r="AD390" t="s">
        <v>716</v>
      </c>
      <c r="AE390">
        <v>2</v>
      </c>
      <c r="AF390" t="s">
        <v>3028</v>
      </c>
      <c r="AG390" t="s">
        <v>2957</v>
      </c>
      <c r="AH390" t="s">
        <v>3011</v>
      </c>
      <c r="AI390">
        <v>6</v>
      </c>
      <c r="AJ390" t="s">
        <v>3013</v>
      </c>
    </row>
    <row r="391" spans="1:36" x14ac:dyDescent="0.3">
      <c r="A391" t="s">
        <v>1983</v>
      </c>
      <c r="B391" s="9">
        <v>42</v>
      </c>
      <c r="C391" t="s">
        <v>36</v>
      </c>
      <c r="D391" s="29" t="s">
        <v>30</v>
      </c>
      <c r="E391">
        <v>38578</v>
      </c>
      <c r="F391" s="13" t="s">
        <v>2963</v>
      </c>
      <c r="G391" s="4">
        <v>41447</v>
      </c>
      <c r="H391">
        <v>2</v>
      </c>
      <c r="I391">
        <v>38</v>
      </c>
      <c r="J391">
        <v>4</v>
      </c>
      <c r="K391">
        <v>22</v>
      </c>
      <c r="L391">
        <v>3</v>
      </c>
      <c r="M391">
        <v>3</v>
      </c>
      <c r="N391">
        <v>3</v>
      </c>
      <c r="O391">
        <v>70</v>
      </c>
      <c r="P391">
        <v>73</v>
      </c>
      <c r="Q391">
        <v>3</v>
      </c>
      <c r="R391">
        <v>3</v>
      </c>
      <c r="S391">
        <v>0</v>
      </c>
      <c r="T391">
        <v>3</v>
      </c>
      <c r="U391">
        <v>9</v>
      </c>
      <c r="V391">
        <v>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716</v>
      </c>
      <c r="AD391" t="s">
        <v>715</v>
      </c>
      <c r="AE391">
        <v>2</v>
      </c>
      <c r="AF391" t="s">
        <v>3028</v>
      </c>
      <c r="AG391" t="s">
        <v>2957</v>
      </c>
      <c r="AH391" t="s">
        <v>3011</v>
      </c>
      <c r="AI391">
        <v>6</v>
      </c>
      <c r="AJ391" t="s">
        <v>3013</v>
      </c>
    </row>
    <row r="392" spans="1:36" x14ac:dyDescent="0.3">
      <c r="A392" t="s">
        <v>2593</v>
      </c>
      <c r="B392" s="9">
        <v>41</v>
      </c>
      <c r="C392" t="s">
        <v>29</v>
      </c>
      <c r="D392" s="29" t="s">
        <v>37</v>
      </c>
      <c r="E392">
        <v>59041</v>
      </c>
      <c r="F392" s="13" t="s">
        <v>2963</v>
      </c>
      <c r="G392" s="4">
        <v>41766</v>
      </c>
      <c r="H392">
        <v>25</v>
      </c>
      <c r="I392">
        <v>69</v>
      </c>
      <c r="J392">
        <v>2</v>
      </c>
      <c r="K392">
        <v>15</v>
      </c>
      <c r="L392">
        <v>2</v>
      </c>
      <c r="M392">
        <v>2</v>
      </c>
      <c r="N392">
        <v>6</v>
      </c>
      <c r="O392">
        <v>90</v>
      </c>
      <c r="P392">
        <v>96</v>
      </c>
      <c r="Q392">
        <v>2</v>
      </c>
      <c r="R392">
        <v>2</v>
      </c>
      <c r="S392">
        <v>0</v>
      </c>
      <c r="T392">
        <v>4</v>
      </c>
      <c r="U392">
        <v>8</v>
      </c>
      <c r="V392">
        <v>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716</v>
      </c>
      <c r="AD392" t="s">
        <v>716</v>
      </c>
      <c r="AE392">
        <v>1</v>
      </c>
      <c r="AF392" t="s">
        <v>3028</v>
      </c>
      <c r="AG392" t="s">
        <v>2956</v>
      </c>
      <c r="AH392" t="s">
        <v>3011</v>
      </c>
      <c r="AI392">
        <v>5</v>
      </c>
      <c r="AJ392" t="s">
        <v>3012</v>
      </c>
    </row>
    <row r="393" spans="1:36" x14ac:dyDescent="0.3">
      <c r="A393" t="s">
        <v>1100</v>
      </c>
      <c r="B393" s="9">
        <v>31</v>
      </c>
      <c r="C393" t="s">
        <v>47</v>
      </c>
      <c r="D393" s="29" t="s">
        <v>30</v>
      </c>
      <c r="E393">
        <v>81698</v>
      </c>
      <c r="F393" s="13" t="s">
        <v>716</v>
      </c>
      <c r="G393" s="4">
        <v>41334</v>
      </c>
      <c r="H393">
        <v>1</v>
      </c>
      <c r="I393">
        <v>709</v>
      </c>
      <c r="J393">
        <v>45</v>
      </c>
      <c r="K393">
        <v>115</v>
      </c>
      <c r="L393">
        <v>30</v>
      </c>
      <c r="M393">
        <v>160</v>
      </c>
      <c r="N393">
        <v>45</v>
      </c>
      <c r="O393">
        <v>1059</v>
      </c>
      <c r="P393">
        <v>1104</v>
      </c>
      <c r="Q393">
        <v>1</v>
      </c>
      <c r="R393">
        <v>8</v>
      </c>
      <c r="S393">
        <v>2</v>
      </c>
      <c r="T393">
        <v>5</v>
      </c>
      <c r="U393">
        <v>16</v>
      </c>
      <c r="V393">
        <v>5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 t="s">
        <v>715</v>
      </c>
      <c r="AD393" t="s">
        <v>715</v>
      </c>
      <c r="AE393">
        <v>2</v>
      </c>
      <c r="AF393" t="s">
        <v>3031</v>
      </c>
      <c r="AG393" t="s">
        <v>2957</v>
      </c>
      <c r="AH393" t="s">
        <v>3016</v>
      </c>
      <c r="AI393">
        <v>3</v>
      </c>
      <c r="AJ393" t="s">
        <v>3017</v>
      </c>
    </row>
    <row r="394" spans="1:36" x14ac:dyDescent="0.3">
      <c r="A394" t="s">
        <v>1589</v>
      </c>
      <c r="B394" s="9">
        <v>61</v>
      </c>
      <c r="C394" t="s">
        <v>29</v>
      </c>
      <c r="D394" s="29" t="s">
        <v>41</v>
      </c>
      <c r="E394">
        <v>23272</v>
      </c>
      <c r="F394" s="13" t="s">
        <v>716</v>
      </c>
      <c r="G394" s="4">
        <v>41564</v>
      </c>
      <c r="H394">
        <v>29</v>
      </c>
      <c r="I394">
        <v>19</v>
      </c>
      <c r="J394">
        <v>3</v>
      </c>
      <c r="K394">
        <v>6</v>
      </c>
      <c r="L394">
        <v>4</v>
      </c>
      <c r="M394">
        <v>2</v>
      </c>
      <c r="N394">
        <v>12</v>
      </c>
      <c r="O394">
        <v>34</v>
      </c>
      <c r="P394">
        <v>46</v>
      </c>
      <c r="Q394">
        <v>1</v>
      </c>
      <c r="R394">
        <v>1</v>
      </c>
      <c r="S394">
        <v>0</v>
      </c>
      <c r="T394">
        <v>3</v>
      </c>
      <c r="U394">
        <v>5</v>
      </c>
      <c r="V394">
        <v>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716</v>
      </c>
      <c r="AD394" t="s">
        <v>716</v>
      </c>
      <c r="AE394">
        <v>2</v>
      </c>
      <c r="AF394" t="s">
        <v>3029</v>
      </c>
      <c r="AG394" t="s">
        <v>2957</v>
      </c>
      <c r="AH394" t="s">
        <v>3018</v>
      </c>
      <c r="AI394">
        <v>10</v>
      </c>
      <c r="AJ394" t="s">
        <v>3020</v>
      </c>
    </row>
    <row r="395" spans="1:36" x14ac:dyDescent="0.3">
      <c r="A395" t="s">
        <v>962</v>
      </c>
      <c r="B395" s="9">
        <v>39</v>
      </c>
      <c r="C395" t="s">
        <v>29</v>
      </c>
      <c r="D395" s="29" t="s">
        <v>30</v>
      </c>
      <c r="E395">
        <v>56243</v>
      </c>
      <c r="F395" s="13" t="s">
        <v>2964</v>
      </c>
      <c r="G395" s="4">
        <v>41638</v>
      </c>
      <c r="H395">
        <v>26</v>
      </c>
      <c r="I395">
        <v>347</v>
      </c>
      <c r="J395">
        <v>0</v>
      </c>
      <c r="K395">
        <v>35</v>
      </c>
      <c r="L395">
        <v>4</v>
      </c>
      <c r="M395">
        <v>3</v>
      </c>
      <c r="N395">
        <v>7</v>
      </c>
      <c r="O395">
        <v>389</v>
      </c>
      <c r="P395">
        <v>396</v>
      </c>
      <c r="Q395">
        <v>6</v>
      </c>
      <c r="R395">
        <v>4</v>
      </c>
      <c r="S395">
        <v>2</v>
      </c>
      <c r="T395">
        <v>8</v>
      </c>
      <c r="U395">
        <v>20</v>
      </c>
      <c r="V395">
        <v>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716</v>
      </c>
      <c r="AD395" t="s">
        <v>716</v>
      </c>
      <c r="AE395">
        <v>2</v>
      </c>
      <c r="AF395" t="s">
        <v>3031</v>
      </c>
      <c r="AG395" t="s">
        <v>2957</v>
      </c>
      <c r="AH395" t="s">
        <v>3018</v>
      </c>
      <c r="AI395">
        <v>12</v>
      </c>
      <c r="AJ395" t="s">
        <v>3019</v>
      </c>
    </row>
    <row r="396" spans="1:36" x14ac:dyDescent="0.3">
      <c r="A396" t="s">
        <v>917</v>
      </c>
      <c r="B396" s="9">
        <v>47</v>
      </c>
      <c r="C396" t="s">
        <v>39</v>
      </c>
      <c r="D396" s="29" t="s">
        <v>41</v>
      </c>
      <c r="E396">
        <v>81380</v>
      </c>
      <c r="F396" s="13" t="s">
        <v>716</v>
      </c>
      <c r="G396" s="4">
        <v>41265</v>
      </c>
      <c r="H396">
        <v>51</v>
      </c>
      <c r="I396">
        <v>741</v>
      </c>
      <c r="J396">
        <v>68</v>
      </c>
      <c r="K396">
        <v>689</v>
      </c>
      <c r="L396">
        <v>224</v>
      </c>
      <c r="M396">
        <v>68</v>
      </c>
      <c r="N396">
        <v>103</v>
      </c>
      <c r="O396">
        <v>1790</v>
      </c>
      <c r="P396">
        <v>1893</v>
      </c>
      <c r="Q396">
        <v>1</v>
      </c>
      <c r="R396">
        <v>4</v>
      </c>
      <c r="S396">
        <v>2</v>
      </c>
      <c r="T396">
        <v>10</v>
      </c>
      <c r="U396">
        <v>17</v>
      </c>
      <c r="V396">
        <v>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716</v>
      </c>
      <c r="AD396" t="s">
        <v>716</v>
      </c>
      <c r="AE396">
        <v>3</v>
      </c>
      <c r="AF396" t="s">
        <v>3028</v>
      </c>
      <c r="AG396" t="s">
        <v>2958</v>
      </c>
      <c r="AH396" t="s">
        <v>3018</v>
      </c>
      <c r="AI396">
        <v>12</v>
      </c>
      <c r="AJ396" t="s">
        <v>3019</v>
      </c>
    </row>
    <row r="397" spans="1:36" x14ac:dyDescent="0.3">
      <c r="A397" t="s">
        <v>2306</v>
      </c>
      <c r="B397" s="9">
        <v>28</v>
      </c>
      <c r="C397" t="s">
        <v>29</v>
      </c>
      <c r="D397" s="29" t="s">
        <v>37</v>
      </c>
      <c r="E397">
        <v>38508</v>
      </c>
      <c r="F397" s="13" t="s">
        <v>715</v>
      </c>
      <c r="G397" s="4">
        <v>41488</v>
      </c>
      <c r="H397">
        <v>95</v>
      </c>
      <c r="I397">
        <v>120</v>
      </c>
      <c r="J397">
        <v>19</v>
      </c>
      <c r="K397">
        <v>206</v>
      </c>
      <c r="L397">
        <v>25</v>
      </c>
      <c r="M397">
        <v>19</v>
      </c>
      <c r="N397">
        <v>54</v>
      </c>
      <c r="O397">
        <v>389</v>
      </c>
      <c r="P397">
        <v>443</v>
      </c>
      <c r="Q397">
        <v>6</v>
      </c>
      <c r="R397">
        <v>7</v>
      </c>
      <c r="S397">
        <v>2</v>
      </c>
      <c r="T397">
        <v>5</v>
      </c>
      <c r="U397">
        <v>20</v>
      </c>
      <c r="V397">
        <v>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716</v>
      </c>
      <c r="AD397" t="s">
        <v>716</v>
      </c>
      <c r="AE397">
        <v>2</v>
      </c>
      <c r="AF397" t="s">
        <v>3032</v>
      </c>
      <c r="AG397" t="s">
        <v>2957</v>
      </c>
      <c r="AH397" t="s">
        <v>3014</v>
      </c>
      <c r="AI397">
        <v>8</v>
      </c>
      <c r="AJ397" t="s">
        <v>3026</v>
      </c>
    </row>
    <row r="398" spans="1:36" x14ac:dyDescent="0.3">
      <c r="A398" t="s">
        <v>1247</v>
      </c>
      <c r="B398" s="9">
        <v>68</v>
      </c>
      <c r="C398" t="s">
        <v>29</v>
      </c>
      <c r="D398" s="29" t="s">
        <v>33</v>
      </c>
      <c r="E398">
        <v>82657</v>
      </c>
      <c r="F398" s="13" t="s">
        <v>716</v>
      </c>
      <c r="G398" s="4">
        <v>41544</v>
      </c>
      <c r="H398">
        <v>71</v>
      </c>
      <c r="I398">
        <v>966</v>
      </c>
      <c r="J398">
        <v>168</v>
      </c>
      <c r="K398">
        <v>672</v>
      </c>
      <c r="L398">
        <v>246</v>
      </c>
      <c r="M398">
        <v>105</v>
      </c>
      <c r="N398">
        <v>126</v>
      </c>
      <c r="O398">
        <v>2157</v>
      </c>
      <c r="P398">
        <v>2283</v>
      </c>
      <c r="Q398">
        <v>1</v>
      </c>
      <c r="R398">
        <v>7</v>
      </c>
      <c r="S398">
        <v>5</v>
      </c>
      <c r="T398">
        <v>10</v>
      </c>
      <c r="U398">
        <v>23</v>
      </c>
      <c r="V398">
        <v>4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 t="s">
        <v>2963</v>
      </c>
      <c r="AD398" t="s">
        <v>716</v>
      </c>
      <c r="AE398">
        <v>2</v>
      </c>
      <c r="AF398" t="s">
        <v>3029</v>
      </c>
      <c r="AG398" t="s">
        <v>2957</v>
      </c>
      <c r="AH398" t="s">
        <v>3014</v>
      </c>
      <c r="AI398">
        <v>9</v>
      </c>
      <c r="AJ398" t="s">
        <v>3025</v>
      </c>
    </row>
    <row r="399" spans="1:36" x14ac:dyDescent="0.3">
      <c r="A399" t="s">
        <v>1671</v>
      </c>
      <c r="B399" s="9">
        <v>63</v>
      </c>
      <c r="C399" t="s">
        <v>36</v>
      </c>
      <c r="D399" s="29" t="s">
        <v>33</v>
      </c>
      <c r="E399">
        <v>69702</v>
      </c>
      <c r="F399" s="13" t="s">
        <v>715</v>
      </c>
      <c r="G399" s="4">
        <v>41324</v>
      </c>
      <c r="H399">
        <v>8</v>
      </c>
      <c r="I399">
        <v>664</v>
      </c>
      <c r="J399">
        <v>9</v>
      </c>
      <c r="K399">
        <v>240</v>
      </c>
      <c r="L399">
        <v>50</v>
      </c>
      <c r="M399">
        <v>19</v>
      </c>
      <c r="N399">
        <v>57</v>
      </c>
      <c r="O399">
        <v>982</v>
      </c>
      <c r="P399">
        <v>1039</v>
      </c>
      <c r="Q399">
        <v>2</v>
      </c>
      <c r="R399">
        <v>7</v>
      </c>
      <c r="S399">
        <v>7</v>
      </c>
      <c r="T399">
        <v>10</v>
      </c>
      <c r="U399">
        <v>26</v>
      </c>
      <c r="V399">
        <v>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716</v>
      </c>
      <c r="AD399" t="s">
        <v>716</v>
      </c>
      <c r="AE399">
        <v>2</v>
      </c>
      <c r="AF399" t="s">
        <v>3029</v>
      </c>
      <c r="AG399" t="s">
        <v>2957</v>
      </c>
      <c r="AH399" t="s">
        <v>3016</v>
      </c>
      <c r="AI399">
        <v>2</v>
      </c>
      <c r="AJ399" t="s">
        <v>3022</v>
      </c>
    </row>
    <row r="400" spans="1:36" x14ac:dyDescent="0.3">
      <c r="A400" t="s">
        <v>1731</v>
      </c>
      <c r="B400" s="9">
        <v>68</v>
      </c>
      <c r="C400" t="s">
        <v>29</v>
      </c>
      <c r="D400" s="29" t="s">
        <v>37</v>
      </c>
      <c r="E400">
        <v>78569</v>
      </c>
      <c r="F400" s="13" t="s">
        <v>716</v>
      </c>
      <c r="G400" s="4">
        <v>41689</v>
      </c>
      <c r="H400">
        <v>14</v>
      </c>
      <c r="I400">
        <v>558</v>
      </c>
      <c r="J400">
        <v>79</v>
      </c>
      <c r="K400">
        <v>622</v>
      </c>
      <c r="L400">
        <v>207</v>
      </c>
      <c r="M400">
        <v>175</v>
      </c>
      <c r="N400">
        <v>95</v>
      </c>
      <c r="O400">
        <v>1641</v>
      </c>
      <c r="P400">
        <v>1736</v>
      </c>
      <c r="Q400">
        <v>1</v>
      </c>
      <c r="R400">
        <v>4</v>
      </c>
      <c r="S400">
        <v>6</v>
      </c>
      <c r="T400">
        <v>4</v>
      </c>
      <c r="U400">
        <v>15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 t="s">
        <v>715</v>
      </c>
      <c r="AD400" t="s">
        <v>715</v>
      </c>
      <c r="AE400">
        <v>1</v>
      </c>
      <c r="AF400" t="s">
        <v>3029</v>
      </c>
      <c r="AG400" t="s">
        <v>2956</v>
      </c>
      <c r="AH400" t="s">
        <v>3016</v>
      </c>
      <c r="AI400">
        <v>2</v>
      </c>
      <c r="AJ400" t="s">
        <v>3022</v>
      </c>
    </row>
    <row r="401" spans="1:36" x14ac:dyDescent="0.3">
      <c r="A401" t="s">
        <v>1297</v>
      </c>
      <c r="B401" s="9">
        <v>69</v>
      </c>
      <c r="C401" t="s">
        <v>36</v>
      </c>
      <c r="D401" s="29" t="s">
        <v>33</v>
      </c>
      <c r="E401">
        <v>71604</v>
      </c>
      <c r="F401" s="13" t="s">
        <v>716</v>
      </c>
      <c r="G401" s="4">
        <v>41595</v>
      </c>
      <c r="H401">
        <v>3</v>
      </c>
      <c r="I401">
        <v>345</v>
      </c>
      <c r="J401">
        <v>53</v>
      </c>
      <c r="K401">
        <v>528</v>
      </c>
      <c r="L401">
        <v>98</v>
      </c>
      <c r="M401">
        <v>75</v>
      </c>
      <c r="N401">
        <v>97</v>
      </c>
      <c r="O401">
        <v>1099</v>
      </c>
      <c r="P401">
        <v>1196</v>
      </c>
      <c r="Q401">
        <v>1</v>
      </c>
      <c r="R401">
        <v>8</v>
      </c>
      <c r="S401">
        <v>3</v>
      </c>
      <c r="T401">
        <v>5</v>
      </c>
      <c r="U401">
        <v>17</v>
      </c>
      <c r="V401">
        <v>4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 t="s">
        <v>715</v>
      </c>
      <c r="AD401" t="s">
        <v>715</v>
      </c>
      <c r="AE401">
        <v>2</v>
      </c>
      <c r="AF401" t="s">
        <v>3029</v>
      </c>
      <c r="AG401" t="s">
        <v>2957</v>
      </c>
      <c r="AH401" t="s">
        <v>3018</v>
      </c>
      <c r="AI401">
        <v>11</v>
      </c>
      <c r="AJ401" t="s">
        <v>3024</v>
      </c>
    </row>
    <row r="402" spans="1:36" x14ac:dyDescent="0.3">
      <c r="A402" t="s">
        <v>1445</v>
      </c>
      <c r="B402" s="9">
        <v>34</v>
      </c>
      <c r="C402" t="s">
        <v>29</v>
      </c>
      <c r="D402" s="29" t="s">
        <v>37</v>
      </c>
      <c r="E402">
        <v>37406</v>
      </c>
      <c r="F402" s="13" t="s">
        <v>715</v>
      </c>
      <c r="G402" s="4">
        <v>41557</v>
      </c>
      <c r="H402">
        <v>18</v>
      </c>
      <c r="I402">
        <v>2</v>
      </c>
      <c r="J402">
        <v>0</v>
      </c>
      <c r="K402">
        <v>8</v>
      </c>
      <c r="L402">
        <v>2</v>
      </c>
      <c r="M402">
        <v>2</v>
      </c>
      <c r="N402">
        <v>3</v>
      </c>
      <c r="O402">
        <v>14</v>
      </c>
      <c r="P402">
        <v>17</v>
      </c>
      <c r="Q402">
        <v>1</v>
      </c>
      <c r="R402">
        <v>1</v>
      </c>
      <c r="S402">
        <v>0</v>
      </c>
      <c r="T402">
        <v>2</v>
      </c>
      <c r="U402">
        <v>4</v>
      </c>
      <c r="V402">
        <v>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716</v>
      </c>
      <c r="AD402" t="s">
        <v>715</v>
      </c>
      <c r="AE402">
        <v>2</v>
      </c>
      <c r="AF402" t="s">
        <v>3031</v>
      </c>
      <c r="AG402" t="s">
        <v>2957</v>
      </c>
      <c r="AH402" t="s">
        <v>3018</v>
      </c>
      <c r="AI402">
        <v>10</v>
      </c>
      <c r="AJ402" t="s">
        <v>3020</v>
      </c>
    </row>
    <row r="403" spans="1:36" x14ac:dyDescent="0.3">
      <c r="A403" t="s">
        <v>2259</v>
      </c>
      <c r="B403" s="9">
        <v>37</v>
      </c>
      <c r="C403" t="s">
        <v>29</v>
      </c>
      <c r="D403" s="29" t="s">
        <v>37</v>
      </c>
      <c r="E403">
        <v>41443</v>
      </c>
      <c r="F403" s="13" t="s">
        <v>715</v>
      </c>
      <c r="G403" s="4">
        <v>41730</v>
      </c>
      <c r="H403">
        <v>79</v>
      </c>
      <c r="I403">
        <v>171</v>
      </c>
      <c r="J403">
        <v>7</v>
      </c>
      <c r="K403">
        <v>171</v>
      </c>
      <c r="L403">
        <v>25</v>
      </c>
      <c r="M403">
        <v>19</v>
      </c>
      <c r="N403">
        <v>89</v>
      </c>
      <c r="O403">
        <v>393</v>
      </c>
      <c r="P403">
        <v>482</v>
      </c>
      <c r="Q403">
        <v>6</v>
      </c>
      <c r="R403">
        <v>8</v>
      </c>
      <c r="S403">
        <v>1</v>
      </c>
      <c r="T403">
        <v>5</v>
      </c>
      <c r="U403">
        <v>20</v>
      </c>
      <c r="V403">
        <v>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716</v>
      </c>
      <c r="AD403" t="s">
        <v>716</v>
      </c>
      <c r="AE403">
        <v>1</v>
      </c>
      <c r="AF403" t="s">
        <v>3031</v>
      </c>
      <c r="AG403" t="s">
        <v>2956</v>
      </c>
      <c r="AH403" t="s">
        <v>3011</v>
      </c>
      <c r="AI403">
        <v>4</v>
      </c>
      <c r="AJ403" t="s">
        <v>3021</v>
      </c>
    </row>
    <row r="404" spans="1:36" x14ac:dyDescent="0.3">
      <c r="A404" t="s">
        <v>2254</v>
      </c>
      <c r="B404" s="9">
        <v>44</v>
      </c>
      <c r="C404" t="s">
        <v>29</v>
      </c>
      <c r="D404" s="29" t="s">
        <v>37</v>
      </c>
      <c r="E404">
        <v>90765</v>
      </c>
      <c r="F404" s="13" t="s">
        <v>716</v>
      </c>
      <c r="G404" s="4">
        <v>41663</v>
      </c>
      <c r="H404">
        <v>25</v>
      </c>
      <c r="I404">
        <v>547</v>
      </c>
      <c r="J404">
        <v>99</v>
      </c>
      <c r="K404">
        <v>812</v>
      </c>
      <c r="L404">
        <v>151</v>
      </c>
      <c r="M404">
        <v>82</v>
      </c>
      <c r="N404">
        <v>33</v>
      </c>
      <c r="O404">
        <v>1691</v>
      </c>
      <c r="P404">
        <v>1724</v>
      </c>
      <c r="Q404">
        <v>0</v>
      </c>
      <c r="R404">
        <v>4</v>
      </c>
      <c r="S404">
        <v>6</v>
      </c>
      <c r="T404">
        <v>5</v>
      </c>
      <c r="U404">
        <v>15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 t="s">
        <v>2963</v>
      </c>
      <c r="AD404" t="s">
        <v>716</v>
      </c>
      <c r="AE404">
        <v>1</v>
      </c>
      <c r="AF404" t="s">
        <v>3028</v>
      </c>
      <c r="AG404" t="s">
        <v>2956</v>
      </c>
      <c r="AH404" t="s">
        <v>3016</v>
      </c>
      <c r="AI404">
        <v>1</v>
      </c>
      <c r="AJ404" t="s">
        <v>3023</v>
      </c>
    </row>
    <row r="405" spans="1:36" x14ac:dyDescent="0.3">
      <c r="A405" t="s">
        <v>1202</v>
      </c>
      <c r="B405" s="9">
        <v>49</v>
      </c>
      <c r="C405" t="s">
        <v>39</v>
      </c>
      <c r="D405" s="29" t="s">
        <v>37</v>
      </c>
      <c r="E405">
        <v>56962</v>
      </c>
      <c r="F405" s="13" t="s">
        <v>2964</v>
      </c>
      <c r="G405" s="4">
        <v>41558</v>
      </c>
      <c r="H405">
        <v>60</v>
      </c>
      <c r="I405">
        <v>292</v>
      </c>
      <c r="J405">
        <v>3</v>
      </c>
      <c r="K405">
        <v>77</v>
      </c>
      <c r="L405">
        <v>10</v>
      </c>
      <c r="M405">
        <v>3</v>
      </c>
      <c r="N405">
        <v>26</v>
      </c>
      <c r="O405">
        <v>385</v>
      </c>
      <c r="P405">
        <v>411</v>
      </c>
      <c r="Q405">
        <v>7</v>
      </c>
      <c r="R405">
        <v>6</v>
      </c>
      <c r="S405">
        <v>3</v>
      </c>
      <c r="T405">
        <v>5</v>
      </c>
      <c r="U405">
        <v>21</v>
      </c>
      <c r="V405">
        <v>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716</v>
      </c>
      <c r="AD405" t="s">
        <v>716</v>
      </c>
      <c r="AE405">
        <v>2</v>
      </c>
      <c r="AF405" t="s">
        <v>3028</v>
      </c>
      <c r="AG405" t="s">
        <v>2957</v>
      </c>
      <c r="AH405" t="s">
        <v>3018</v>
      </c>
      <c r="AI405">
        <v>10</v>
      </c>
      <c r="AJ405" t="s">
        <v>3020</v>
      </c>
    </row>
    <row r="406" spans="1:36" x14ac:dyDescent="0.3">
      <c r="A406" t="s">
        <v>2033</v>
      </c>
      <c r="B406" s="9">
        <v>54</v>
      </c>
      <c r="C406" t="s">
        <v>39</v>
      </c>
      <c r="D406" s="29" t="s">
        <v>37</v>
      </c>
      <c r="E406">
        <v>47353</v>
      </c>
      <c r="F406" s="13" t="s">
        <v>715</v>
      </c>
      <c r="G406" s="4">
        <v>41591</v>
      </c>
      <c r="H406">
        <v>93</v>
      </c>
      <c r="I406">
        <v>184</v>
      </c>
      <c r="J406">
        <v>2</v>
      </c>
      <c r="K406">
        <v>19</v>
      </c>
      <c r="L406">
        <v>8</v>
      </c>
      <c r="M406">
        <v>8</v>
      </c>
      <c r="N406">
        <v>4</v>
      </c>
      <c r="O406">
        <v>221</v>
      </c>
      <c r="P406">
        <v>225</v>
      </c>
      <c r="Q406">
        <v>3</v>
      </c>
      <c r="R406">
        <v>2</v>
      </c>
      <c r="S406">
        <v>2</v>
      </c>
      <c r="T406">
        <v>6</v>
      </c>
      <c r="U406">
        <v>13</v>
      </c>
      <c r="V406">
        <v>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716</v>
      </c>
      <c r="AD406" t="s">
        <v>716</v>
      </c>
      <c r="AE406">
        <v>2</v>
      </c>
      <c r="AF406" t="s">
        <v>3030</v>
      </c>
      <c r="AG406" t="s">
        <v>2957</v>
      </c>
      <c r="AH406" t="s">
        <v>3018</v>
      </c>
      <c r="AI406">
        <v>11</v>
      </c>
      <c r="AJ406" t="s">
        <v>3024</v>
      </c>
    </row>
    <row r="407" spans="1:36" x14ac:dyDescent="0.3">
      <c r="A407" t="s">
        <v>821</v>
      </c>
      <c r="B407" s="9">
        <v>43</v>
      </c>
      <c r="C407" t="s">
        <v>29</v>
      </c>
      <c r="D407" s="29" t="s">
        <v>33</v>
      </c>
      <c r="E407">
        <v>38590</v>
      </c>
      <c r="F407" s="13" t="s">
        <v>715</v>
      </c>
      <c r="G407" s="4">
        <v>41409</v>
      </c>
      <c r="H407">
        <v>65</v>
      </c>
      <c r="I407">
        <v>3</v>
      </c>
      <c r="J407">
        <v>1</v>
      </c>
      <c r="K407">
        <v>8</v>
      </c>
      <c r="L407">
        <v>4</v>
      </c>
      <c r="M407">
        <v>3</v>
      </c>
      <c r="N407">
        <v>3</v>
      </c>
      <c r="O407">
        <v>19</v>
      </c>
      <c r="P407">
        <v>22</v>
      </c>
      <c r="Q407">
        <v>1</v>
      </c>
      <c r="R407">
        <v>1</v>
      </c>
      <c r="S407">
        <v>0</v>
      </c>
      <c r="T407">
        <v>2</v>
      </c>
      <c r="U407">
        <v>4</v>
      </c>
      <c r="V407">
        <v>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716</v>
      </c>
      <c r="AD407" t="s">
        <v>716</v>
      </c>
      <c r="AE407">
        <v>2</v>
      </c>
      <c r="AF407" t="s">
        <v>3028</v>
      </c>
      <c r="AG407" t="s">
        <v>2957</v>
      </c>
      <c r="AH407" t="s">
        <v>3011</v>
      </c>
      <c r="AI407">
        <v>5</v>
      </c>
      <c r="AJ407" t="s">
        <v>3012</v>
      </c>
    </row>
    <row r="408" spans="1:36" x14ac:dyDescent="0.3">
      <c r="A408" t="s">
        <v>1181</v>
      </c>
      <c r="B408" s="9">
        <v>33</v>
      </c>
      <c r="C408" t="s">
        <v>36</v>
      </c>
      <c r="D408" s="29" t="s">
        <v>30</v>
      </c>
      <c r="E408">
        <v>52247</v>
      </c>
      <c r="F408" s="13" t="s">
        <v>715</v>
      </c>
      <c r="G408" s="4">
        <v>41425</v>
      </c>
      <c r="H408">
        <v>82</v>
      </c>
      <c r="I408">
        <v>23</v>
      </c>
      <c r="J408">
        <v>0</v>
      </c>
      <c r="K408">
        <v>15</v>
      </c>
      <c r="L408">
        <v>0</v>
      </c>
      <c r="M408">
        <v>2</v>
      </c>
      <c r="N408">
        <v>7</v>
      </c>
      <c r="O408">
        <v>40</v>
      </c>
      <c r="P408">
        <v>47</v>
      </c>
      <c r="Q408">
        <v>2</v>
      </c>
      <c r="R408">
        <v>3</v>
      </c>
      <c r="S408">
        <v>0</v>
      </c>
      <c r="T408">
        <v>3</v>
      </c>
      <c r="U408">
        <v>8</v>
      </c>
      <c r="V408">
        <v>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716</v>
      </c>
      <c r="AD408" t="s">
        <v>716</v>
      </c>
      <c r="AE408">
        <v>2</v>
      </c>
      <c r="AF408" t="s">
        <v>3031</v>
      </c>
      <c r="AG408" t="s">
        <v>2957</v>
      </c>
      <c r="AH408" t="s">
        <v>3011</v>
      </c>
      <c r="AI408">
        <v>5</v>
      </c>
      <c r="AJ408" t="s">
        <v>3012</v>
      </c>
    </row>
    <row r="409" spans="1:36" x14ac:dyDescent="0.3">
      <c r="A409" t="s">
        <v>2882</v>
      </c>
      <c r="B409" s="9">
        <v>49</v>
      </c>
      <c r="C409" t="s">
        <v>29</v>
      </c>
      <c r="D409" s="29" t="s">
        <v>33</v>
      </c>
      <c r="E409">
        <v>56046</v>
      </c>
      <c r="F409" s="13" t="s">
        <v>716</v>
      </c>
      <c r="G409" s="4">
        <v>41276</v>
      </c>
      <c r="H409">
        <v>9</v>
      </c>
      <c r="I409">
        <v>577</v>
      </c>
      <c r="J409">
        <v>0</v>
      </c>
      <c r="K409">
        <v>64</v>
      </c>
      <c r="L409">
        <v>0</v>
      </c>
      <c r="M409">
        <v>0</v>
      </c>
      <c r="N409">
        <v>51</v>
      </c>
      <c r="O409">
        <v>641</v>
      </c>
      <c r="P409">
        <v>692</v>
      </c>
      <c r="Q409">
        <v>2</v>
      </c>
      <c r="R409">
        <v>10</v>
      </c>
      <c r="S409">
        <v>1</v>
      </c>
      <c r="T409">
        <v>8</v>
      </c>
      <c r="U409">
        <v>21</v>
      </c>
      <c r="V409">
        <v>8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 t="s">
        <v>715</v>
      </c>
      <c r="AD409" t="s">
        <v>715</v>
      </c>
      <c r="AE409">
        <v>2</v>
      </c>
      <c r="AF409" t="s">
        <v>3028</v>
      </c>
      <c r="AG409" t="s">
        <v>2957</v>
      </c>
      <c r="AH409" t="s">
        <v>3016</v>
      </c>
      <c r="AI409">
        <v>1</v>
      </c>
      <c r="AJ409" t="s">
        <v>3023</v>
      </c>
    </row>
    <row r="410" spans="1:36" x14ac:dyDescent="0.3">
      <c r="A410" t="s">
        <v>1759</v>
      </c>
      <c r="B410" s="9">
        <v>58</v>
      </c>
      <c r="C410" t="s">
        <v>29</v>
      </c>
      <c r="D410" s="29" t="s">
        <v>37</v>
      </c>
      <c r="E410">
        <v>90369</v>
      </c>
      <c r="F410" s="13" t="s">
        <v>716</v>
      </c>
      <c r="G410" s="4">
        <v>41757</v>
      </c>
      <c r="H410">
        <v>2</v>
      </c>
      <c r="I410">
        <v>292</v>
      </c>
      <c r="J410">
        <v>51</v>
      </c>
      <c r="K410">
        <v>981</v>
      </c>
      <c r="L410">
        <v>224</v>
      </c>
      <c r="M410">
        <v>23</v>
      </c>
      <c r="N410">
        <v>17</v>
      </c>
      <c r="O410">
        <v>1571</v>
      </c>
      <c r="P410">
        <v>1588</v>
      </c>
      <c r="Q410">
        <v>1</v>
      </c>
      <c r="R410">
        <v>4</v>
      </c>
      <c r="S410">
        <v>6</v>
      </c>
      <c r="T410">
        <v>6</v>
      </c>
      <c r="U410">
        <v>17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716</v>
      </c>
      <c r="AD410" t="s">
        <v>715</v>
      </c>
      <c r="AE410">
        <v>1</v>
      </c>
      <c r="AF410" t="s">
        <v>3030</v>
      </c>
      <c r="AG410" t="s">
        <v>2956</v>
      </c>
      <c r="AH410" t="s">
        <v>3011</v>
      </c>
      <c r="AI410">
        <v>4</v>
      </c>
      <c r="AJ410" t="s">
        <v>3021</v>
      </c>
    </row>
    <row r="411" spans="1:36" x14ac:dyDescent="0.3">
      <c r="A411" t="s">
        <v>1949</v>
      </c>
      <c r="B411" s="9">
        <v>41</v>
      </c>
      <c r="C411" t="s">
        <v>36</v>
      </c>
      <c r="D411" s="29" t="s">
        <v>41</v>
      </c>
      <c r="E411">
        <v>35860</v>
      </c>
      <c r="F411" s="13" t="s">
        <v>2963</v>
      </c>
      <c r="G411" s="4">
        <v>41778</v>
      </c>
      <c r="H411">
        <v>37</v>
      </c>
      <c r="I411">
        <v>15</v>
      </c>
      <c r="J411">
        <v>0</v>
      </c>
      <c r="K411">
        <v>8</v>
      </c>
      <c r="L411">
        <v>4</v>
      </c>
      <c r="M411">
        <v>2</v>
      </c>
      <c r="N411">
        <v>20</v>
      </c>
      <c r="O411">
        <v>29</v>
      </c>
      <c r="P411">
        <v>49</v>
      </c>
      <c r="Q411">
        <v>2</v>
      </c>
      <c r="R411">
        <v>1</v>
      </c>
      <c r="S411">
        <v>1</v>
      </c>
      <c r="T411">
        <v>2</v>
      </c>
      <c r="U411">
        <v>6</v>
      </c>
      <c r="V411">
        <v>5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 t="s">
        <v>715</v>
      </c>
      <c r="AD411" t="s">
        <v>715</v>
      </c>
      <c r="AE411">
        <v>1</v>
      </c>
      <c r="AF411" t="s">
        <v>3028</v>
      </c>
      <c r="AG411" t="s">
        <v>2956</v>
      </c>
      <c r="AH411" t="s">
        <v>3011</v>
      </c>
      <c r="AI411">
        <v>5</v>
      </c>
      <c r="AJ411" t="s">
        <v>3012</v>
      </c>
    </row>
    <row r="412" spans="1:36" x14ac:dyDescent="0.3">
      <c r="A412" t="s">
        <v>1107</v>
      </c>
      <c r="B412" s="9">
        <v>57</v>
      </c>
      <c r="C412" t="s">
        <v>47</v>
      </c>
      <c r="D412" s="29" t="s">
        <v>41</v>
      </c>
      <c r="E412">
        <v>77297</v>
      </c>
      <c r="F412" s="13" t="s">
        <v>716</v>
      </c>
      <c r="G412" s="4">
        <v>41300</v>
      </c>
      <c r="H412">
        <v>84</v>
      </c>
      <c r="I412">
        <v>408</v>
      </c>
      <c r="J412">
        <v>61</v>
      </c>
      <c r="K412">
        <v>109</v>
      </c>
      <c r="L412">
        <v>48</v>
      </c>
      <c r="M412">
        <v>122</v>
      </c>
      <c r="N412">
        <v>41</v>
      </c>
      <c r="O412">
        <v>748</v>
      </c>
      <c r="P412">
        <v>789</v>
      </c>
      <c r="Q412">
        <v>1</v>
      </c>
      <c r="R412">
        <v>5</v>
      </c>
      <c r="S412">
        <v>7</v>
      </c>
      <c r="T412">
        <v>9</v>
      </c>
      <c r="U412">
        <v>22</v>
      </c>
      <c r="V412">
        <v>4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 t="s">
        <v>715</v>
      </c>
      <c r="AD412" t="s">
        <v>716</v>
      </c>
      <c r="AE412">
        <v>2</v>
      </c>
      <c r="AF412" t="s">
        <v>3030</v>
      </c>
      <c r="AG412" t="s">
        <v>2957</v>
      </c>
      <c r="AH412" t="s">
        <v>3016</v>
      </c>
      <c r="AI412">
        <v>1</v>
      </c>
      <c r="AJ412" t="s">
        <v>3023</v>
      </c>
    </row>
    <row r="413" spans="1:36" x14ac:dyDescent="0.3">
      <c r="A413" t="s">
        <v>1627</v>
      </c>
      <c r="B413" s="9">
        <v>43</v>
      </c>
      <c r="C413" t="s">
        <v>29</v>
      </c>
      <c r="D413" s="29" t="s">
        <v>33</v>
      </c>
      <c r="E413">
        <v>71796</v>
      </c>
      <c r="F413" s="13" t="s">
        <v>716</v>
      </c>
      <c r="G413" s="4">
        <v>41571</v>
      </c>
      <c r="H413">
        <v>54</v>
      </c>
      <c r="I413">
        <v>354</v>
      </c>
      <c r="J413">
        <v>21</v>
      </c>
      <c r="K413">
        <v>311</v>
      </c>
      <c r="L413">
        <v>167</v>
      </c>
      <c r="M413">
        <v>75</v>
      </c>
      <c r="N413">
        <v>32</v>
      </c>
      <c r="O413">
        <v>928</v>
      </c>
      <c r="P413">
        <v>960</v>
      </c>
      <c r="Q413">
        <v>1</v>
      </c>
      <c r="R413">
        <v>9</v>
      </c>
      <c r="S413">
        <v>3</v>
      </c>
      <c r="T413">
        <v>4</v>
      </c>
      <c r="U413">
        <v>17</v>
      </c>
      <c r="V413">
        <v>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716</v>
      </c>
      <c r="AD413" t="s">
        <v>716</v>
      </c>
      <c r="AE413">
        <v>2</v>
      </c>
      <c r="AF413" t="s">
        <v>3028</v>
      </c>
      <c r="AG413" t="s">
        <v>2957</v>
      </c>
      <c r="AH413" t="s">
        <v>3018</v>
      </c>
      <c r="AI413">
        <v>10</v>
      </c>
      <c r="AJ413" t="s">
        <v>3020</v>
      </c>
    </row>
    <row r="414" spans="1:36" x14ac:dyDescent="0.3">
      <c r="A414" t="s">
        <v>1390</v>
      </c>
      <c r="B414" s="9">
        <v>35</v>
      </c>
      <c r="C414" t="s">
        <v>29</v>
      </c>
      <c r="D414" s="29" t="s">
        <v>30</v>
      </c>
      <c r="E414">
        <v>61825</v>
      </c>
      <c r="F414" s="13" t="s">
        <v>715</v>
      </c>
      <c r="G414" s="4">
        <v>41493</v>
      </c>
      <c r="H414">
        <v>56</v>
      </c>
      <c r="I414">
        <v>162</v>
      </c>
      <c r="J414">
        <v>50</v>
      </c>
      <c r="K414">
        <v>100</v>
      </c>
      <c r="L414">
        <v>55</v>
      </c>
      <c r="M414">
        <v>30</v>
      </c>
      <c r="N414">
        <v>27</v>
      </c>
      <c r="O414">
        <v>397</v>
      </c>
      <c r="P414">
        <v>424</v>
      </c>
      <c r="Q414">
        <v>1</v>
      </c>
      <c r="R414">
        <v>4</v>
      </c>
      <c r="S414">
        <v>2</v>
      </c>
      <c r="T414">
        <v>8</v>
      </c>
      <c r="U414">
        <v>15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716</v>
      </c>
      <c r="AD414" t="s">
        <v>716</v>
      </c>
      <c r="AE414">
        <v>2</v>
      </c>
      <c r="AF414" t="s">
        <v>3031</v>
      </c>
      <c r="AG414" t="s">
        <v>2957</v>
      </c>
      <c r="AH414" t="s">
        <v>3014</v>
      </c>
      <c r="AI414">
        <v>8</v>
      </c>
      <c r="AJ414" t="s">
        <v>3026</v>
      </c>
    </row>
    <row r="415" spans="1:36" x14ac:dyDescent="0.3">
      <c r="A415" t="s">
        <v>1203</v>
      </c>
      <c r="B415" s="9">
        <v>49</v>
      </c>
      <c r="C415" t="s">
        <v>36</v>
      </c>
      <c r="D415" s="29" t="s">
        <v>33</v>
      </c>
      <c r="E415">
        <v>65220</v>
      </c>
      <c r="F415" s="13" t="s">
        <v>716</v>
      </c>
      <c r="G415" s="4">
        <v>41155</v>
      </c>
      <c r="H415">
        <v>3</v>
      </c>
      <c r="I415">
        <v>890</v>
      </c>
      <c r="J415">
        <v>63</v>
      </c>
      <c r="K415">
        <v>292</v>
      </c>
      <c r="L415">
        <v>0</v>
      </c>
      <c r="M415">
        <v>25</v>
      </c>
      <c r="N415">
        <v>12</v>
      </c>
      <c r="O415">
        <v>1270</v>
      </c>
      <c r="P415">
        <v>1282</v>
      </c>
      <c r="Q415">
        <v>4</v>
      </c>
      <c r="R415">
        <v>8</v>
      </c>
      <c r="S415">
        <v>4</v>
      </c>
      <c r="T415">
        <v>7</v>
      </c>
      <c r="U415">
        <v>23</v>
      </c>
      <c r="V415">
        <v>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716</v>
      </c>
      <c r="AD415" t="s">
        <v>715</v>
      </c>
      <c r="AE415">
        <v>3</v>
      </c>
      <c r="AF415" t="s">
        <v>3028</v>
      </c>
      <c r="AG415" t="s">
        <v>2958</v>
      </c>
      <c r="AH415" t="s">
        <v>3014</v>
      </c>
      <c r="AI415">
        <v>9</v>
      </c>
      <c r="AJ415" t="s">
        <v>3025</v>
      </c>
    </row>
    <row r="416" spans="1:36" x14ac:dyDescent="0.3">
      <c r="A416" t="s">
        <v>1957</v>
      </c>
      <c r="B416" s="9">
        <v>37</v>
      </c>
      <c r="C416" t="s">
        <v>36</v>
      </c>
      <c r="D416" s="29" t="s">
        <v>37</v>
      </c>
      <c r="E416">
        <v>28973</v>
      </c>
      <c r="F416" s="13" t="s">
        <v>716</v>
      </c>
      <c r="G416" s="4">
        <v>41195</v>
      </c>
      <c r="H416">
        <v>59</v>
      </c>
      <c r="I416">
        <v>206</v>
      </c>
      <c r="J416">
        <v>0</v>
      </c>
      <c r="K416">
        <v>46</v>
      </c>
      <c r="L416">
        <v>3</v>
      </c>
      <c r="M416">
        <v>2</v>
      </c>
      <c r="N416">
        <v>12</v>
      </c>
      <c r="O416">
        <v>257</v>
      </c>
      <c r="P416">
        <v>269</v>
      </c>
      <c r="Q416">
        <v>2</v>
      </c>
      <c r="R416">
        <v>5</v>
      </c>
      <c r="S416">
        <v>1</v>
      </c>
      <c r="T416">
        <v>5</v>
      </c>
      <c r="U416">
        <v>13</v>
      </c>
      <c r="V416">
        <v>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716</v>
      </c>
      <c r="AD416" t="s">
        <v>716</v>
      </c>
      <c r="AE416">
        <v>3</v>
      </c>
      <c r="AF416" t="s">
        <v>3031</v>
      </c>
      <c r="AG416" t="s">
        <v>2958</v>
      </c>
      <c r="AH416" t="s">
        <v>3018</v>
      </c>
      <c r="AI416">
        <v>10</v>
      </c>
      <c r="AJ416" t="s">
        <v>3020</v>
      </c>
    </row>
    <row r="417" spans="1:36" x14ac:dyDescent="0.3">
      <c r="A417" t="s">
        <v>2594</v>
      </c>
      <c r="B417" s="9">
        <v>60</v>
      </c>
      <c r="C417" t="s">
        <v>29</v>
      </c>
      <c r="D417" s="29" t="s">
        <v>41</v>
      </c>
      <c r="E417">
        <v>64587</v>
      </c>
      <c r="F417" s="13" t="s">
        <v>2963</v>
      </c>
      <c r="G417" s="4">
        <v>41812</v>
      </c>
      <c r="H417">
        <v>49</v>
      </c>
      <c r="I417">
        <v>66</v>
      </c>
      <c r="J417">
        <v>0</v>
      </c>
      <c r="K417">
        <v>16</v>
      </c>
      <c r="L417">
        <v>0</v>
      </c>
      <c r="M417">
        <v>6</v>
      </c>
      <c r="N417">
        <v>20</v>
      </c>
      <c r="O417">
        <v>88</v>
      </c>
      <c r="P417">
        <v>108</v>
      </c>
      <c r="Q417">
        <v>2</v>
      </c>
      <c r="R417">
        <v>1</v>
      </c>
      <c r="S417">
        <v>1</v>
      </c>
      <c r="T417">
        <v>4</v>
      </c>
      <c r="U417">
        <v>8</v>
      </c>
      <c r="V417">
        <v>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716</v>
      </c>
      <c r="AD417" t="s">
        <v>716</v>
      </c>
      <c r="AE417">
        <v>1</v>
      </c>
      <c r="AF417" t="s">
        <v>3030</v>
      </c>
      <c r="AG417" t="s">
        <v>2956</v>
      </c>
      <c r="AH417" t="s">
        <v>3011</v>
      </c>
      <c r="AI417">
        <v>6</v>
      </c>
      <c r="AJ417" t="s">
        <v>3013</v>
      </c>
    </row>
    <row r="418" spans="1:36" x14ac:dyDescent="0.3">
      <c r="A418" t="s">
        <v>1904</v>
      </c>
      <c r="B418" s="9">
        <v>42</v>
      </c>
      <c r="C418" t="s">
        <v>47</v>
      </c>
      <c r="D418" s="29" t="s">
        <v>37</v>
      </c>
      <c r="E418">
        <v>25224</v>
      </c>
      <c r="F418" s="13" t="s">
        <v>715</v>
      </c>
      <c r="G418" s="4">
        <v>41714</v>
      </c>
      <c r="H418">
        <v>36</v>
      </c>
      <c r="I418">
        <v>4</v>
      </c>
      <c r="J418">
        <v>9</v>
      </c>
      <c r="K418">
        <v>12</v>
      </c>
      <c r="L418">
        <v>11</v>
      </c>
      <c r="M418">
        <v>2</v>
      </c>
      <c r="N418">
        <v>8</v>
      </c>
      <c r="O418">
        <v>38</v>
      </c>
      <c r="P418">
        <v>46</v>
      </c>
      <c r="Q418">
        <v>2</v>
      </c>
      <c r="R418">
        <v>1</v>
      </c>
      <c r="S418">
        <v>1</v>
      </c>
      <c r="T418">
        <v>3</v>
      </c>
      <c r="U418">
        <v>7</v>
      </c>
      <c r="V418">
        <v>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716</v>
      </c>
      <c r="AD418" t="s">
        <v>716</v>
      </c>
      <c r="AE418">
        <v>1</v>
      </c>
      <c r="AF418" t="s">
        <v>3028</v>
      </c>
      <c r="AG418" t="s">
        <v>2956</v>
      </c>
      <c r="AH418" t="s">
        <v>3016</v>
      </c>
      <c r="AI418">
        <v>3</v>
      </c>
      <c r="AJ418" t="s">
        <v>3017</v>
      </c>
    </row>
    <row r="419" spans="1:36" x14ac:dyDescent="0.3">
      <c r="A419" t="s">
        <v>870</v>
      </c>
      <c r="B419" s="9">
        <v>54</v>
      </c>
      <c r="C419" t="s">
        <v>39</v>
      </c>
      <c r="D419" s="29" t="s">
        <v>37</v>
      </c>
      <c r="E419">
        <v>81843</v>
      </c>
      <c r="F419" s="13" t="s">
        <v>716</v>
      </c>
      <c r="G419" s="4">
        <v>41386</v>
      </c>
      <c r="H419">
        <v>13</v>
      </c>
      <c r="I419">
        <v>779</v>
      </c>
      <c r="J419">
        <v>86</v>
      </c>
      <c r="K419">
        <v>537</v>
      </c>
      <c r="L419">
        <v>34</v>
      </c>
      <c r="M419">
        <v>69</v>
      </c>
      <c r="N419">
        <v>138</v>
      </c>
      <c r="O419">
        <v>1505</v>
      </c>
      <c r="P419">
        <v>1643</v>
      </c>
      <c r="Q419">
        <v>1</v>
      </c>
      <c r="R419">
        <v>5</v>
      </c>
      <c r="S419">
        <v>9</v>
      </c>
      <c r="T419">
        <v>12</v>
      </c>
      <c r="U419">
        <v>27</v>
      </c>
      <c r="V419">
        <v>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716</v>
      </c>
      <c r="AD419" t="s">
        <v>716</v>
      </c>
      <c r="AE419">
        <v>2</v>
      </c>
      <c r="AF419" t="s">
        <v>3030</v>
      </c>
      <c r="AG419" t="s">
        <v>2957</v>
      </c>
      <c r="AH419" t="s">
        <v>3011</v>
      </c>
      <c r="AI419">
        <v>4</v>
      </c>
      <c r="AJ419" t="s">
        <v>3021</v>
      </c>
    </row>
    <row r="420" spans="1:36" x14ac:dyDescent="0.3">
      <c r="A420" t="s">
        <v>1490</v>
      </c>
      <c r="B420" s="9">
        <v>35</v>
      </c>
      <c r="C420" t="s">
        <v>29</v>
      </c>
      <c r="D420" s="29" t="s">
        <v>33</v>
      </c>
      <c r="E420">
        <v>34350</v>
      </c>
      <c r="F420" s="13" t="s">
        <v>715</v>
      </c>
      <c r="G420" s="4">
        <v>41566</v>
      </c>
      <c r="H420">
        <v>81</v>
      </c>
      <c r="I420">
        <v>16</v>
      </c>
      <c r="J420">
        <v>3</v>
      </c>
      <c r="K420">
        <v>15</v>
      </c>
      <c r="L420">
        <v>2</v>
      </c>
      <c r="M420">
        <v>1</v>
      </c>
      <c r="N420">
        <v>11</v>
      </c>
      <c r="O420">
        <v>37</v>
      </c>
      <c r="P420">
        <v>48</v>
      </c>
      <c r="Q420">
        <v>1</v>
      </c>
      <c r="R420">
        <v>1</v>
      </c>
      <c r="S420">
        <v>0</v>
      </c>
      <c r="T420">
        <v>3</v>
      </c>
      <c r="U420">
        <v>5</v>
      </c>
      <c r="V420">
        <v>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716</v>
      </c>
      <c r="AD420" t="s">
        <v>716</v>
      </c>
      <c r="AE420">
        <v>2</v>
      </c>
      <c r="AF420" t="s">
        <v>3031</v>
      </c>
      <c r="AG420" t="s">
        <v>2957</v>
      </c>
      <c r="AH420" t="s">
        <v>3018</v>
      </c>
      <c r="AI420">
        <v>10</v>
      </c>
      <c r="AJ420" t="s">
        <v>3020</v>
      </c>
    </row>
    <row r="421" spans="1:36" x14ac:dyDescent="0.3">
      <c r="A421" t="s">
        <v>895</v>
      </c>
      <c r="B421" s="9">
        <v>36</v>
      </c>
      <c r="C421" t="s">
        <v>36</v>
      </c>
      <c r="D421" s="29" t="s">
        <v>33</v>
      </c>
      <c r="E421">
        <v>34043</v>
      </c>
      <c r="F421" s="13" t="s">
        <v>715</v>
      </c>
      <c r="G421" s="4">
        <v>41572</v>
      </c>
      <c r="H421">
        <v>97</v>
      </c>
      <c r="I421">
        <v>20</v>
      </c>
      <c r="J421">
        <v>2</v>
      </c>
      <c r="K421">
        <v>14</v>
      </c>
      <c r="L421">
        <v>3</v>
      </c>
      <c r="M421">
        <v>0</v>
      </c>
      <c r="N421">
        <v>10</v>
      </c>
      <c r="O421">
        <v>39</v>
      </c>
      <c r="P421">
        <v>49</v>
      </c>
      <c r="Q421">
        <v>1</v>
      </c>
      <c r="R421">
        <v>2</v>
      </c>
      <c r="S421">
        <v>0</v>
      </c>
      <c r="T421">
        <v>2</v>
      </c>
      <c r="U421">
        <v>5</v>
      </c>
      <c r="V421">
        <v>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716</v>
      </c>
      <c r="AD421" t="s">
        <v>716</v>
      </c>
      <c r="AE421">
        <v>2</v>
      </c>
      <c r="AF421" t="s">
        <v>3031</v>
      </c>
      <c r="AG421" t="s">
        <v>2957</v>
      </c>
      <c r="AH421" t="s">
        <v>3018</v>
      </c>
      <c r="AI421">
        <v>10</v>
      </c>
      <c r="AJ421" t="s">
        <v>3020</v>
      </c>
    </row>
    <row r="422" spans="1:36" x14ac:dyDescent="0.3">
      <c r="A422" t="s">
        <v>1668</v>
      </c>
      <c r="B422" s="9">
        <v>50</v>
      </c>
      <c r="C422" t="s">
        <v>36</v>
      </c>
      <c r="D422" s="29" t="s">
        <v>41</v>
      </c>
      <c r="E422">
        <v>64140</v>
      </c>
      <c r="F422" s="13" t="s">
        <v>2963</v>
      </c>
      <c r="G422" s="4">
        <v>41540</v>
      </c>
      <c r="H422">
        <v>71</v>
      </c>
      <c r="I422">
        <v>1459</v>
      </c>
      <c r="J422">
        <v>0</v>
      </c>
      <c r="K422">
        <v>61</v>
      </c>
      <c r="L422">
        <v>0</v>
      </c>
      <c r="M422">
        <v>15</v>
      </c>
      <c r="N422">
        <v>215</v>
      </c>
      <c r="O422">
        <v>1535</v>
      </c>
      <c r="P422">
        <v>1750</v>
      </c>
      <c r="Q422">
        <v>5</v>
      </c>
      <c r="R422">
        <v>2</v>
      </c>
      <c r="S422">
        <v>5</v>
      </c>
      <c r="T422">
        <v>6</v>
      </c>
      <c r="U422">
        <v>18</v>
      </c>
      <c r="V422">
        <v>5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1</v>
      </c>
      <c r="AC422" t="s">
        <v>2964</v>
      </c>
      <c r="AD422" t="s">
        <v>715</v>
      </c>
      <c r="AE422">
        <v>2</v>
      </c>
      <c r="AF422" t="s">
        <v>3028</v>
      </c>
      <c r="AG422" t="s">
        <v>2957</v>
      </c>
      <c r="AH422" t="s">
        <v>3014</v>
      </c>
      <c r="AI422">
        <v>9</v>
      </c>
      <c r="AJ422" t="s">
        <v>3025</v>
      </c>
    </row>
    <row r="423" spans="1:36" x14ac:dyDescent="0.3">
      <c r="A423" t="s">
        <v>944</v>
      </c>
      <c r="B423" s="9">
        <v>40</v>
      </c>
      <c r="C423" t="s">
        <v>36</v>
      </c>
      <c r="D423" s="29" t="s">
        <v>33</v>
      </c>
      <c r="E423">
        <v>65640</v>
      </c>
      <c r="F423" s="13" t="s">
        <v>715</v>
      </c>
      <c r="G423" s="4">
        <v>41699</v>
      </c>
      <c r="H423">
        <v>74</v>
      </c>
      <c r="I423">
        <v>204</v>
      </c>
      <c r="J423">
        <v>7</v>
      </c>
      <c r="K423">
        <v>149</v>
      </c>
      <c r="L423">
        <v>20</v>
      </c>
      <c r="M423">
        <v>15</v>
      </c>
      <c r="N423">
        <v>66</v>
      </c>
      <c r="O423">
        <v>395</v>
      </c>
      <c r="P423">
        <v>461</v>
      </c>
      <c r="Q423">
        <v>1</v>
      </c>
      <c r="R423">
        <v>5</v>
      </c>
      <c r="S423">
        <v>1</v>
      </c>
      <c r="T423">
        <v>8</v>
      </c>
      <c r="U423">
        <v>15</v>
      </c>
      <c r="V423">
        <v>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716</v>
      </c>
      <c r="AD423" t="s">
        <v>716</v>
      </c>
      <c r="AE423">
        <v>1</v>
      </c>
      <c r="AF423" t="s">
        <v>3031</v>
      </c>
      <c r="AG423" t="s">
        <v>2956</v>
      </c>
      <c r="AH423" t="s">
        <v>3016</v>
      </c>
      <c r="AI423">
        <v>3</v>
      </c>
      <c r="AJ423" t="s">
        <v>3017</v>
      </c>
    </row>
    <row r="424" spans="1:36" x14ac:dyDescent="0.3">
      <c r="A424" t="s">
        <v>2350</v>
      </c>
      <c r="B424" s="9">
        <v>39</v>
      </c>
      <c r="C424" t="s">
        <v>29</v>
      </c>
      <c r="D424" s="29" t="s">
        <v>37</v>
      </c>
      <c r="E424">
        <v>43057</v>
      </c>
      <c r="F424" s="13" t="s">
        <v>715</v>
      </c>
      <c r="G424" s="4">
        <v>41577</v>
      </c>
      <c r="H424">
        <v>30</v>
      </c>
      <c r="I424">
        <v>213</v>
      </c>
      <c r="J424">
        <v>2</v>
      </c>
      <c r="K424">
        <v>44</v>
      </c>
      <c r="L424">
        <v>0</v>
      </c>
      <c r="M424">
        <v>2</v>
      </c>
      <c r="N424">
        <v>5</v>
      </c>
      <c r="O424">
        <v>261</v>
      </c>
      <c r="P424">
        <v>266</v>
      </c>
      <c r="Q424">
        <v>4</v>
      </c>
      <c r="R424">
        <v>4</v>
      </c>
      <c r="S424">
        <v>2</v>
      </c>
      <c r="T424">
        <v>5</v>
      </c>
      <c r="U424">
        <v>15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716</v>
      </c>
      <c r="AD424" t="s">
        <v>716</v>
      </c>
      <c r="AE424">
        <v>2</v>
      </c>
      <c r="AF424" t="s">
        <v>3031</v>
      </c>
      <c r="AG424" t="s">
        <v>2957</v>
      </c>
      <c r="AH424" t="s">
        <v>3018</v>
      </c>
      <c r="AI424">
        <v>10</v>
      </c>
      <c r="AJ424" t="s">
        <v>3020</v>
      </c>
    </row>
    <row r="425" spans="1:36" x14ac:dyDescent="0.3">
      <c r="A425" t="s">
        <v>1237</v>
      </c>
      <c r="B425" s="9">
        <v>47</v>
      </c>
      <c r="C425" t="s">
        <v>36</v>
      </c>
      <c r="D425" s="29" t="s">
        <v>33</v>
      </c>
      <c r="E425">
        <v>62981</v>
      </c>
      <c r="F425" s="13" t="s">
        <v>716</v>
      </c>
      <c r="G425" s="4">
        <v>41350</v>
      </c>
      <c r="H425">
        <v>21</v>
      </c>
      <c r="I425">
        <v>796</v>
      </c>
      <c r="J425">
        <v>14</v>
      </c>
      <c r="K425">
        <v>590</v>
      </c>
      <c r="L425">
        <v>38</v>
      </c>
      <c r="M425">
        <v>44</v>
      </c>
      <c r="N425">
        <v>0</v>
      </c>
      <c r="O425">
        <v>1482</v>
      </c>
      <c r="P425">
        <v>1482</v>
      </c>
      <c r="Q425">
        <v>1</v>
      </c>
      <c r="R425">
        <v>4</v>
      </c>
      <c r="S425">
        <v>5</v>
      </c>
      <c r="T425">
        <v>13</v>
      </c>
      <c r="U425">
        <v>23</v>
      </c>
      <c r="V425">
        <v>3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 t="s">
        <v>715</v>
      </c>
      <c r="AD425" t="s">
        <v>716</v>
      </c>
      <c r="AE425">
        <v>2</v>
      </c>
      <c r="AF425" t="s">
        <v>3028</v>
      </c>
      <c r="AG425" t="s">
        <v>2957</v>
      </c>
      <c r="AH425" t="s">
        <v>3016</v>
      </c>
      <c r="AI425">
        <v>3</v>
      </c>
      <c r="AJ425" t="s">
        <v>3017</v>
      </c>
    </row>
    <row r="426" spans="1:36" x14ac:dyDescent="0.3">
      <c r="A426" t="s">
        <v>722</v>
      </c>
      <c r="B426" s="9">
        <v>43</v>
      </c>
      <c r="C426" t="s">
        <v>36</v>
      </c>
      <c r="D426" s="29" t="s">
        <v>37</v>
      </c>
      <c r="E426">
        <v>60491</v>
      </c>
      <c r="F426" s="13" t="s">
        <v>715</v>
      </c>
      <c r="G426" s="4">
        <v>41523</v>
      </c>
      <c r="H426">
        <v>81</v>
      </c>
      <c r="I426">
        <v>637</v>
      </c>
      <c r="J426">
        <v>47</v>
      </c>
      <c r="K426">
        <v>237</v>
      </c>
      <c r="L426">
        <v>12</v>
      </c>
      <c r="M426">
        <v>19</v>
      </c>
      <c r="N426">
        <v>76</v>
      </c>
      <c r="O426">
        <v>952</v>
      </c>
      <c r="P426">
        <v>1028</v>
      </c>
      <c r="Q426">
        <v>4</v>
      </c>
      <c r="R426">
        <v>6</v>
      </c>
      <c r="S426">
        <v>11</v>
      </c>
      <c r="T426">
        <v>7</v>
      </c>
      <c r="U426">
        <v>28</v>
      </c>
      <c r="V426">
        <v>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716</v>
      </c>
      <c r="AD426" t="s">
        <v>716</v>
      </c>
      <c r="AE426">
        <v>2</v>
      </c>
      <c r="AF426" t="s">
        <v>3028</v>
      </c>
      <c r="AG426" t="s">
        <v>2957</v>
      </c>
      <c r="AH426" t="s">
        <v>3014</v>
      </c>
      <c r="AI426">
        <v>9</v>
      </c>
      <c r="AJ426" t="s">
        <v>3025</v>
      </c>
    </row>
    <row r="427" spans="1:36" x14ac:dyDescent="0.3">
      <c r="A427" t="s">
        <v>2299</v>
      </c>
      <c r="B427" s="9">
        <v>36</v>
      </c>
      <c r="C427" t="s">
        <v>29</v>
      </c>
      <c r="D427" s="29" t="s">
        <v>30</v>
      </c>
      <c r="E427">
        <v>30168</v>
      </c>
      <c r="F427" s="13" t="s">
        <v>715</v>
      </c>
      <c r="G427" s="4">
        <v>41340</v>
      </c>
      <c r="H427">
        <v>51</v>
      </c>
      <c r="I427">
        <v>154</v>
      </c>
      <c r="J427">
        <v>20</v>
      </c>
      <c r="K427">
        <v>66</v>
      </c>
      <c r="L427">
        <v>0</v>
      </c>
      <c r="M427">
        <v>12</v>
      </c>
      <c r="N427">
        <v>27</v>
      </c>
      <c r="O427">
        <v>252</v>
      </c>
      <c r="P427">
        <v>279</v>
      </c>
      <c r="Q427">
        <v>7</v>
      </c>
      <c r="R427">
        <v>6</v>
      </c>
      <c r="S427">
        <v>1</v>
      </c>
      <c r="T427">
        <v>4</v>
      </c>
      <c r="U427">
        <v>18</v>
      </c>
      <c r="V427">
        <v>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716</v>
      </c>
      <c r="AD427" t="s">
        <v>716</v>
      </c>
      <c r="AE427">
        <v>2</v>
      </c>
      <c r="AF427" t="s">
        <v>3031</v>
      </c>
      <c r="AG427" t="s">
        <v>2957</v>
      </c>
      <c r="AH427" t="s">
        <v>3016</v>
      </c>
      <c r="AI427">
        <v>3</v>
      </c>
      <c r="AJ427" t="s">
        <v>3017</v>
      </c>
    </row>
    <row r="428" spans="1:36" x14ac:dyDescent="0.3">
      <c r="A428" t="s">
        <v>2683</v>
      </c>
      <c r="B428" s="9">
        <v>36</v>
      </c>
      <c r="C428" t="s">
        <v>29</v>
      </c>
      <c r="D428" s="29" t="s">
        <v>33</v>
      </c>
      <c r="E428">
        <v>25851</v>
      </c>
      <c r="F428" s="13" t="s">
        <v>715</v>
      </c>
      <c r="G428" s="4">
        <v>41316</v>
      </c>
      <c r="H428">
        <v>45</v>
      </c>
      <c r="I428">
        <v>9</v>
      </c>
      <c r="J428">
        <v>4</v>
      </c>
      <c r="K428">
        <v>18</v>
      </c>
      <c r="L428">
        <v>7</v>
      </c>
      <c r="M428">
        <v>5</v>
      </c>
      <c r="N428">
        <v>5</v>
      </c>
      <c r="O428">
        <v>43</v>
      </c>
      <c r="P428">
        <v>48</v>
      </c>
      <c r="Q428">
        <v>2</v>
      </c>
      <c r="R428">
        <v>2</v>
      </c>
      <c r="S428">
        <v>0</v>
      </c>
      <c r="T428">
        <v>3</v>
      </c>
      <c r="U428">
        <v>7</v>
      </c>
      <c r="V428">
        <v>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716</v>
      </c>
      <c r="AD428" t="s">
        <v>716</v>
      </c>
      <c r="AE428">
        <v>2</v>
      </c>
      <c r="AF428" t="s">
        <v>3031</v>
      </c>
      <c r="AG428" t="s">
        <v>2957</v>
      </c>
      <c r="AH428" t="s">
        <v>3016</v>
      </c>
      <c r="AI428">
        <v>2</v>
      </c>
      <c r="AJ428" t="s">
        <v>3022</v>
      </c>
    </row>
    <row r="429" spans="1:36" x14ac:dyDescent="0.3">
      <c r="A429" t="s">
        <v>2191</v>
      </c>
      <c r="B429" s="9">
        <v>26</v>
      </c>
      <c r="C429" t="s">
        <v>29</v>
      </c>
      <c r="D429" s="29" t="s">
        <v>30</v>
      </c>
      <c r="E429">
        <v>39747</v>
      </c>
      <c r="F429" s="13" t="s">
        <v>715</v>
      </c>
      <c r="G429" s="4">
        <v>41742</v>
      </c>
      <c r="H429">
        <v>43</v>
      </c>
      <c r="I429">
        <v>80</v>
      </c>
      <c r="J429">
        <v>15</v>
      </c>
      <c r="K429">
        <v>93</v>
      </c>
      <c r="L429">
        <v>20</v>
      </c>
      <c r="M429">
        <v>13</v>
      </c>
      <c r="N429">
        <v>52</v>
      </c>
      <c r="O429">
        <v>221</v>
      </c>
      <c r="P429">
        <v>273</v>
      </c>
      <c r="Q429">
        <v>3</v>
      </c>
      <c r="R429">
        <v>5</v>
      </c>
      <c r="S429">
        <v>1</v>
      </c>
      <c r="T429">
        <v>4</v>
      </c>
      <c r="U429">
        <v>13</v>
      </c>
      <c r="V429">
        <v>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716</v>
      </c>
      <c r="AD429" t="s">
        <v>716</v>
      </c>
      <c r="AE429">
        <v>1</v>
      </c>
      <c r="AF429" t="s">
        <v>3032</v>
      </c>
      <c r="AG429" t="s">
        <v>2956</v>
      </c>
      <c r="AH429" t="s">
        <v>3011</v>
      </c>
      <c r="AI429">
        <v>4</v>
      </c>
      <c r="AJ429" t="s">
        <v>3021</v>
      </c>
    </row>
    <row r="430" spans="1:36" x14ac:dyDescent="0.3">
      <c r="A430" t="s">
        <v>1251</v>
      </c>
      <c r="B430" s="9">
        <v>44</v>
      </c>
      <c r="C430" t="s">
        <v>29</v>
      </c>
      <c r="D430" s="29" t="s">
        <v>30</v>
      </c>
      <c r="E430">
        <v>22585</v>
      </c>
      <c r="F430" s="13" t="s">
        <v>716</v>
      </c>
      <c r="G430" s="4">
        <v>41351</v>
      </c>
      <c r="H430">
        <v>23</v>
      </c>
      <c r="I430">
        <v>3</v>
      </c>
      <c r="J430">
        <v>9</v>
      </c>
      <c r="K430">
        <v>15</v>
      </c>
      <c r="L430">
        <v>13</v>
      </c>
      <c r="M430">
        <v>2</v>
      </c>
      <c r="N430">
        <v>39</v>
      </c>
      <c r="O430">
        <v>42</v>
      </c>
      <c r="P430">
        <v>81</v>
      </c>
      <c r="Q430">
        <v>1</v>
      </c>
      <c r="R430">
        <v>1</v>
      </c>
      <c r="S430">
        <v>1</v>
      </c>
      <c r="T430">
        <v>2</v>
      </c>
      <c r="U430">
        <v>5</v>
      </c>
      <c r="V430">
        <v>9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 t="s">
        <v>715</v>
      </c>
      <c r="AD430" t="s">
        <v>715</v>
      </c>
      <c r="AE430">
        <v>2</v>
      </c>
      <c r="AF430" t="s">
        <v>3028</v>
      </c>
      <c r="AG430" t="s">
        <v>2957</v>
      </c>
      <c r="AH430" t="s">
        <v>3016</v>
      </c>
      <c r="AI430">
        <v>3</v>
      </c>
      <c r="AJ430" t="s">
        <v>3017</v>
      </c>
    </row>
    <row r="431" spans="1:36" x14ac:dyDescent="0.3">
      <c r="A431" t="s">
        <v>1807</v>
      </c>
      <c r="B431" s="9">
        <v>53</v>
      </c>
      <c r="C431" t="s">
        <v>36</v>
      </c>
      <c r="D431" s="29" t="s">
        <v>33</v>
      </c>
      <c r="E431">
        <v>66426</v>
      </c>
      <c r="F431" s="13" t="s">
        <v>715</v>
      </c>
      <c r="G431" s="4">
        <v>41549</v>
      </c>
      <c r="H431">
        <v>14</v>
      </c>
      <c r="I431">
        <v>1043</v>
      </c>
      <c r="J431">
        <v>24</v>
      </c>
      <c r="K431">
        <v>97</v>
      </c>
      <c r="L431">
        <v>32</v>
      </c>
      <c r="M431">
        <v>24</v>
      </c>
      <c r="N431">
        <v>157</v>
      </c>
      <c r="O431">
        <v>1220</v>
      </c>
      <c r="P431">
        <v>1377</v>
      </c>
      <c r="Q431">
        <v>2</v>
      </c>
      <c r="R431">
        <v>3</v>
      </c>
      <c r="S431">
        <v>5</v>
      </c>
      <c r="T431">
        <v>10</v>
      </c>
      <c r="U431">
        <v>20</v>
      </c>
      <c r="V431">
        <v>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716</v>
      </c>
      <c r="AD431" t="s">
        <v>716</v>
      </c>
      <c r="AE431">
        <v>2</v>
      </c>
      <c r="AF431" t="s">
        <v>3030</v>
      </c>
      <c r="AG431" t="s">
        <v>2957</v>
      </c>
      <c r="AH431" t="s">
        <v>3018</v>
      </c>
      <c r="AI431">
        <v>10</v>
      </c>
      <c r="AJ431" t="s">
        <v>3020</v>
      </c>
    </row>
    <row r="432" spans="1:36" x14ac:dyDescent="0.3">
      <c r="A432" t="s">
        <v>1236</v>
      </c>
      <c r="B432" s="9">
        <v>46</v>
      </c>
      <c r="C432" t="s">
        <v>36</v>
      </c>
      <c r="D432" s="29" t="s">
        <v>33</v>
      </c>
      <c r="E432">
        <v>40706</v>
      </c>
      <c r="F432" s="13" t="s">
        <v>2964</v>
      </c>
      <c r="G432" s="4">
        <v>41291</v>
      </c>
      <c r="H432">
        <v>37</v>
      </c>
      <c r="I432">
        <v>59</v>
      </c>
      <c r="J432">
        <v>0</v>
      </c>
      <c r="K432">
        <v>11</v>
      </c>
      <c r="L432">
        <v>4</v>
      </c>
      <c r="M432">
        <v>2</v>
      </c>
      <c r="N432">
        <v>5</v>
      </c>
      <c r="O432">
        <v>76</v>
      </c>
      <c r="P432">
        <v>81</v>
      </c>
      <c r="Q432">
        <v>4</v>
      </c>
      <c r="R432">
        <v>3</v>
      </c>
      <c r="S432">
        <v>0</v>
      </c>
      <c r="T432">
        <v>4</v>
      </c>
      <c r="U432">
        <v>11</v>
      </c>
      <c r="V432">
        <v>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716</v>
      </c>
      <c r="AD432" t="s">
        <v>716</v>
      </c>
      <c r="AE432">
        <v>2</v>
      </c>
      <c r="AF432" t="s">
        <v>3028</v>
      </c>
      <c r="AG432" t="s">
        <v>2957</v>
      </c>
      <c r="AH432" t="s">
        <v>3016</v>
      </c>
      <c r="AI432">
        <v>1</v>
      </c>
      <c r="AJ432" t="s">
        <v>3023</v>
      </c>
    </row>
    <row r="433" spans="1:36" x14ac:dyDescent="0.3">
      <c r="A433" t="s">
        <v>2599</v>
      </c>
      <c r="B433" s="9">
        <v>70</v>
      </c>
      <c r="C433" t="s">
        <v>29</v>
      </c>
      <c r="D433" s="29" t="s">
        <v>37</v>
      </c>
      <c r="E433">
        <v>55956</v>
      </c>
      <c r="F433" s="13" t="s">
        <v>716</v>
      </c>
      <c r="G433" s="4">
        <v>41736</v>
      </c>
      <c r="H433">
        <v>22</v>
      </c>
      <c r="I433">
        <v>760</v>
      </c>
      <c r="J433">
        <v>38</v>
      </c>
      <c r="K433">
        <v>104</v>
      </c>
      <c r="L433">
        <v>50</v>
      </c>
      <c r="M433">
        <v>9</v>
      </c>
      <c r="N433">
        <v>38</v>
      </c>
      <c r="O433">
        <v>961</v>
      </c>
      <c r="P433">
        <v>999</v>
      </c>
      <c r="Q433">
        <v>2</v>
      </c>
      <c r="R433">
        <v>7</v>
      </c>
      <c r="S433">
        <v>3</v>
      </c>
      <c r="T433">
        <v>4</v>
      </c>
      <c r="U433">
        <v>16</v>
      </c>
      <c r="V433">
        <v>4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 t="s">
        <v>715</v>
      </c>
      <c r="AD433" t="s">
        <v>716</v>
      </c>
      <c r="AE433">
        <v>1</v>
      </c>
      <c r="AF433" t="s">
        <v>3029</v>
      </c>
      <c r="AG433" t="s">
        <v>2956</v>
      </c>
      <c r="AH433" t="s">
        <v>3011</v>
      </c>
      <c r="AI433">
        <v>4</v>
      </c>
      <c r="AJ433" t="s">
        <v>3021</v>
      </c>
    </row>
    <row r="434" spans="1:36" x14ac:dyDescent="0.3">
      <c r="A434" t="s">
        <v>1252</v>
      </c>
      <c r="B434" s="9">
        <v>40</v>
      </c>
      <c r="C434" t="s">
        <v>29</v>
      </c>
      <c r="D434" s="29" t="s">
        <v>30</v>
      </c>
      <c r="E434">
        <v>69719</v>
      </c>
      <c r="F434" s="13" t="s">
        <v>716</v>
      </c>
      <c r="G434" s="4">
        <v>41785</v>
      </c>
      <c r="H434">
        <v>99</v>
      </c>
      <c r="I434">
        <v>273</v>
      </c>
      <c r="J434">
        <v>86</v>
      </c>
      <c r="K434">
        <v>208</v>
      </c>
      <c r="L434">
        <v>177</v>
      </c>
      <c r="M434">
        <v>14</v>
      </c>
      <c r="N434">
        <v>43</v>
      </c>
      <c r="O434">
        <v>758</v>
      </c>
      <c r="P434">
        <v>801</v>
      </c>
      <c r="Q434">
        <v>1</v>
      </c>
      <c r="R434">
        <v>2</v>
      </c>
      <c r="S434">
        <v>3</v>
      </c>
      <c r="T434">
        <v>5</v>
      </c>
      <c r="U434">
        <v>11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716</v>
      </c>
      <c r="AD434" t="s">
        <v>716</v>
      </c>
      <c r="AE434">
        <v>1</v>
      </c>
      <c r="AF434" t="s">
        <v>3031</v>
      </c>
      <c r="AG434" t="s">
        <v>2956</v>
      </c>
      <c r="AH434" t="s">
        <v>3011</v>
      </c>
      <c r="AI434">
        <v>5</v>
      </c>
      <c r="AJ434" t="s">
        <v>3012</v>
      </c>
    </row>
    <row r="435" spans="1:36" x14ac:dyDescent="0.3">
      <c r="A435" t="s">
        <v>991</v>
      </c>
      <c r="B435" s="9">
        <v>49</v>
      </c>
      <c r="C435" t="s">
        <v>47</v>
      </c>
      <c r="D435" s="29" t="s">
        <v>30</v>
      </c>
      <c r="E435">
        <v>23529</v>
      </c>
      <c r="F435" s="13" t="s">
        <v>715</v>
      </c>
      <c r="G435" s="4">
        <v>41281</v>
      </c>
      <c r="H435">
        <v>67</v>
      </c>
      <c r="I435">
        <v>9</v>
      </c>
      <c r="J435">
        <v>7</v>
      </c>
      <c r="K435">
        <v>13</v>
      </c>
      <c r="L435">
        <v>3</v>
      </c>
      <c r="M435">
        <v>2</v>
      </c>
      <c r="N435">
        <v>20</v>
      </c>
      <c r="O435">
        <v>34</v>
      </c>
      <c r="P435">
        <v>54</v>
      </c>
      <c r="Q435">
        <v>1</v>
      </c>
      <c r="R435">
        <v>1</v>
      </c>
      <c r="S435">
        <v>1</v>
      </c>
      <c r="T435">
        <v>2</v>
      </c>
      <c r="U435">
        <v>5</v>
      </c>
      <c r="V435">
        <v>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716</v>
      </c>
      <c r="AD435" t="s">
        <v>716</v>
      </c>
      <c r="AE435">
        <v>2</v>
      </c>
      <c r="AF435" t="s">
        <v>3028</v>
      </c>
      <c r="AG435" t="s">
        <v>2957</v>
      </c>
      <c r="AH435" t="s">
        <v>3016</v>
      </c>
      <c r="AI435">
        <v>1</v>
      </c>
      <c r="AJ435" t="s">
        <v>3023</v>
      </c>
    </row>
    <row r="436" spans="1:36" x14ac:dyDescent="0.3">
      <c r="A436" t="s">
        <v>898</v>
      </c>
      <c r="B436" s="9">
        <v>52</v>
      </c>
      <c r="C436" t="s">
        <v>36</v>
      </c>
      <c r="D436" s="29" t="s">
        <v>41</v>
      </c>
      <c r="E436">
        <v>85696</v>
      </c>
      <c r="F436" s="13" t="s">
        <v>716</v>
      </c>
      <c r="G436" s="4">
        <v>41397</v>
      </c>
      <c r="H436">
        <v>88</v>
      </c>
      <c r="I436">
        <v>714</v>
      </c>
      <c r="J436">
        <v>76</v>
      </c>
      <c r="K436">
        <v>395</v>
      </c>
      <c r="L436">
        <v>116</v>
      </c>
      <c r="M436">
        <v>0</v>
      </c>
      <c r="N436">
        <v>12</v>
      </c>
      <c r="O436">
        <v>1301</v>
      </c>
      <c r="P436">
        <v>1313</v>
      </c>
      <c r="Q436">
        <v>1</v>
      </c>
      <c r="R436">
        <v>4</v>
      </c>
      <c r="S436">
        <v>6</v>
      </c>
      <c r="T436">
        <v>9</v>
      </c>
      <c r="U436">
        <v>20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716</v>
      </c>
      <c r="AD436" t="s">
        <v>715</v>
      </c>
      <c r="AE436">
        <v>2</v>
      </c>
      <c r="AF436" t="s">
        <v>3030</v>
      </c>
      <c r="AG436" t="s">
        <v>2957</v>
      </c>
      <c r="AH436" t="s">
        <v>3011</v>
      </c>
      <c r="AI436">
        <v>5</v>
      </c>
      <c r="AJ436" t="s">
        <v>3012</v>
      </c>
    </row>
    <row r="437" spans="1:36" x14ac:dyDescent="0.3">
      <c r="A437" t="s">
        <v>2428</v>
      </c>
      <c r="B437" s="9">
        <v>28</v>
      </c>
      <c r="C437" t="s">
        <v>29</v>
      </c>
      <c r="D437" s="29" t="s">
        <v>37</v>
      </c>
      <c r="E437">
        <v>71952</v>
      </c>
      <c r="F437" s="13" t="s">
        <v>715</v>
      </c>
      <c r="G437" s="4">
        <v>41284</v>
      </c>
      <c r="H437">
        <v>93</v>
      </c>
      <c r="I437">
        <v>656</v>
      </c>
      <c r="J437">
        <v>80</v>
      </c>
      <c r="K437">
        <v>455</v>
      </c>
      <c r="L437">
        <v>52</v>
      </c>
      <c r="M437">
        <v>107</v>
      </c>
      <c r="N437">
        <v>93</v>
      </c>
      <c r="O437">
        <v>1350</v>
      </c>
      <c r="P437">
        <v>1443</v>
      </c>
      <c r="Q437">
        <v>2</v>
      </c>
      <c r="R437">
        <v>8</v>
      </c>
      <c r="S437">
        <v>4</v>
      </c>
      <c r="T437">
        <v>8</v>
      </c>
      <c r="U437">
        <v>22</v>
      </c>
      <c r="V437">
        <v>4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 t="s">
        <v>2963</v>
      </c>
      <c r="AD437" t="s">
        <v>716</v>
      </c>
      <c r="AE437">
        <v>2</v>
      </c>
      <c r="AF437" t="s">
        <v>3032</v>
      </c>
      <c r="AG437" t="s">
        <v>2957</v>
      </c>
      <c r="AH437" t="s">
        <v>3016</v>
      </c>
      <c r="AI437">
        <v>1</v>
      </c>
      <c r="AJ437" t="s">
        <v>3023</v>
      </c>
    </row>
    <row r="438" spans="1:36" x14ac:dyDescent="0.3">
      <c r="A438" t="s">
        <v>939</v>
      </c>
      <c r="B438" s="9">
        <v>26</v>
      </c>
      <c r="C438" t="s">
        <v>47</v>
      </c>
      <c r="D438" s="29" t="s">
        <v>33</v>
      </c>
      <c r="E438">
        <v>45204</v>
      </c>
      <c r="F438" s="13" t="s">
        <v>715</v>
      </c>
      <c r="G438" s="4">
        <v>41740</v>
      </c>
      <c r="H438">
        <v>93</v>
      </c>
      <c r="I438">
        <v>30</v>
      </c>
      <c r="J438">
        <v>11</v>
      </c>
      <c r="K438">
        <v>25</v>
      </c>
      <c r="L438">
        <v>29</v>
      </c>
      <c r="M438">
        <v>1</v>
      </c>
      <c r="N438">
        <v>18</v>
      </c>
      <c r="O438">
        <v>96</v>
      </c>
      <c r="P438">
        <v>114</v>
      </c>
      <c r="Q438">
        <v>1</v>
      </c>
      <c r="R438">
        <v>1</v>
      </c>
      <c r="S438">
        <v>1</v>
      </c>
      <c r="T438">
        <v>4</v>
      </c>
      <c r="U438">
        <v>7</v>
      </c>
      <c r="V438">
        <v>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716</v>
      </c>
      <c r="AD438" t="s">
        <v>716</v>
      </c>
      <c r="AE438">
        <v>1</v>
      </c>
      <c r="AF438" t="s">
        <v>3032</v>
      </c>
      <c r="AG438" t="s">
        <v>2956</v>
      </c>
      <c r="AH438" t="s">
        <v>3011</v>
      </c>
      <c r="AI438">
        <v>4</v>
      </c>
      <c r="AJ438" t="s">
        <v>3021</v>
      </c>
    </row>
    <row r="439" spans="1:36" x14ac:dyDescent="0.3">
      <c r="A439" t="s">
        <v>1000</v>
      </c>
      <c r="B439" s="9">
        <v>34</v>
      </c>
      <c r="C439" t="s">
        <v>47</v>
      </c>
      <c r="D439" s="29" t="s">
        <v>30</v>
      </c>
      <c r="E439">
        <v>67506</v>
      </c>
      <c r="F439" s="13" t="s">
        <v>715</v>
      </c>
      <c r="G439" s="4">
        <v>41641</v>
      </c>
      <c r="H439">
        <v>73</v>
      </c>
      <c r="I439">
        <v>90</v>
      </c>
      <c r="J439">
        <v>38</v>
      </c>
      <c r="K439">
        <v>67</v>
      </c>
      <c r="L439">
        <v>33</v>
      </c>
      <c r="M439">
        <v>36</v>
      </c>
      <c r="N439">
        <v>67</v>
      </c>
      <c r="O439">
        <v>264</v>
      </c>
      <c r="P439">
        <v>331</v>
      </c>
      <c r="Q439">
        <v>1</v>
      </c>
      <c r="R439">
        <v>4</v>
      </c>
      <c r="S439">
        <v>1</v>
      </c>
      <c r="T439">
        <v>6</v>
      </c>
      <c r="U439">
        <v>12</v>
      </c>
      <c r="V439">
        <v>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716</v>
      </c>
      <c r="AD439" t="s">
        <v>716</v>
      </c>
      <c r="AE439">
        <v>1</v>
      </c>
      <c r="AF439" t="s">
        <v>3031</v>
      </c>
      <c r="AG439" t="s">
        <v>2956</v>
      </c>
      <c r="AH439" t="s">
        <v>3016</v>
      </c>
      <c r="AI439">
        <v>1</v>
      </c>
      <c r="AJ439" t="s">
        <v>3023</v>
      </c>
    </row>
    <row r="440" spans="1:36" x14ac:dyDescent="0.3">
      <c r="A440" t="s">
        <v>1654</v>
      </c>
      <c r="B440" s="9">
        <v>26</v>
      </c>
      <c r="C440" t="s">
        <v>29</v>
      </c>
      <c r="D440" s="29" t="s">
        <v>33</v>
      </c>
      <c r="E440">
        <v>87679</v>
      </c>
      <c r="F440" s="13" t="s">
        <v>716</v>
      </c>
      <c r="G440" s="4">
        <v>41482</v>
      </c>
      <c r="H440">
        <v>62</v>
      </c>
      <c r="I440">
        <v>1259</v>
      </c>
      <c r="J440">
        <v>172</v>
      </c>
      <c r="K440">
        <v>815</v>
      </c>
      <c r="L440">
        <v>97</v>
      </c>
      <c r="M440">
        <v>148</v>
      </c>
      <c r="N440">
        <v>33</v>
      </c>
      <c r="O440">
        <v>2491</v>
      </c>
      <c r="P440">
        <v>2524</v>
      </c>
      <c r="Q440">
        <v>1</v>
      </c>
      <c r="R440">
        <v>7</v>
      </c>
      <c r="S440">
        <v>11</v>
      </c>
      <c r="T440">
        <v>10</v>
      </c>
      <c r="U440">
        <v>29</v>
      </c>
      <c r="V440">
        <v>4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1</v>
      </c>
      <c r="AC440" t="s">
        <v>2964</v>
      </c>
      <c r="AD440" t="s">
        <v>715</v>
      </c>
      <c r="AE440">
        <v>2</v>
      </c>
      <c r="AF440" t="s">
        <v>3032</v>
      </c>
      <c r="AG440" t="s">
        <v>2957</v>
      </c>
      <c r="AH440" t="s">
        <v>3014</v>
      </c>
      <c r="AI440">
        <v>7</v>
      </c>
      <c r="AJ440" t="s">
        <v>3015</v>
      </c>
    </row>
    <row r="441" spans="1:36" x14ac:dyDescent="0.3">
      <c r="A441" t="s">
        <v>2432</v>
      </c>
      <c r="B441" s="9">
        <v>39</v>
      </c>
      <c r="C441" t="s">
        <v>29</v>
      </c>
      <c r="D441" s="29" t="s">
        <v>30</v>
      </c>
      <c r="E441">
        <v>33955</v>
      </c>
      <c r="F441" s="13" t="s">
        <v>715</v>
      </c>
      <c r="G441" s="4">
        <v>41495</v>
      </c>
      <c r="H441">
        <v>92</v>
      </c>
      <c r="I441">
        <v>100</v>
      </c>
      <c r="J441">
        <v>2</v>
      </c>
      <c r="K441">
        <v>128</v>
      </c>
      <c r="L441">
        <v>23</v>
      </c>
      <c r="M441">
        <v>7</v>
      </c>
      <c r="N441">
        <v>10</v>
      </c>
      <c r="O441">
        <v>260</v>
      </c>
      <c r="P441">
        <v>270</v>
      </c>
      <c r="Q441">
        <v>4</v>
      </c>
      <c r="R441">
        <v>5</v>
      </c>
      <c r="S441">
        <v>1</v>
      </c>
      <c r="T441">
        <v>5</v>
      </c>
      <c r="U441">
        <v>15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716</v>
      </c>
      <c r="AD441" t="s">
        <v>716</v>
      </c>
      <c r="AE441">
        <v>2</v>
      </c>
      <c r="AF441" t="s">
        <v>3031</v>
      </c>
      <c r="AG441" t="s">
        <v>2957</v>
      </c>
      <c r="AH441" t="s">
        <v>3014</v>
      </c>
      <c r="AI441">
        <v>8</v>
      </c>
      <c r="AJ441" t="s">
        <v>3026</v>
      </c>
    </row>
    <row r="442" spans="1:36" x14ac:dyDescent="0.3">
      <c r="A442" t="s">
        <v>1331</v>
      </c>
      <c r="B442" s="9">
        <v>39</v>
      </c>
      <c r="C442" t="s">
        <v>36</v>
      </c>
      <c r="D442" s="29" t="s">
        <v>37</v>
      </c>
      <c r="E442">
        <v>79174</v>
      </c>
      <c r="F442" s="13" t="s">
        <v>716</v>
      </c>
      <c r="G442" s="4">
        <v>41285</v>
      </c>
      <c r="H442">
        <v>2</v>
      </c>
      <c r="I442">
        <v>1074</v>
      </c>
      <c r="J442">
        <v>37</v>
      </c>
      <c r="K442">
        <v>518</v>
      </c>
      <c r="L442">
        <v>193</v>
      </c>
      <c r="M442">
        <v>92</v>
      </c>
      <c r="N442">
        <v>129</v>
      </c>
      <c r="O442">
        <v>1914</v>
      </c>
      <c r="P442">
        <v>2043</v>
      </c>
      <c r="Q442">
        <v>1</v>
      </c>
      <c r="R442">
        <v>5</v>
      </c>
      <c r="S442">
        <v>6</v>
      </c>
      <c r="T442">
        <v>7</v>
      </c>
      <c r="U442">
        <v>19</v>
      </c>
      <c r="V442">
        <v>2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1</v>
      </c>
      <c r="AC442" t="s">
        <v>2963</v>
      </c>
      <c r="AD442" t="s">
        <v>715</v>
      </c>
      <c r="AE442">
        <v>2</v>
      </c>
      <c r="AF442" t="s">
        <v>3031</v>
      </c>
      <c r="AG442" t="s">
        <v>2957</v>
      </c>
      <c r="AH442" t="s">
        <v>3016</v>
      </c>
      <c r="AI442">
        <v>1</v>
      </c>
      <c r="AJ442" t="s">
        <v>3023</v>
      </c>
    </row>
    <row r="443" spans="1:36" x14ac:dyDescent="0.3">
      <c r="A443" t="s">
        <v>1118</v>
      </c>
      <c r="B443" s="9">
        <v>36</v>
      </c>
      <c r="C443" t="s">
        <v>47</v>
      </c>
      <c r="D443" s="29" t="s">
        <v>37</v>
      </c>
      <c r="E443">
        <v>12393</v>
      </c>
      <c r="F443" s="13" t="s">
        <v>716</v>
      </c>
      <c r="G443" s="4">
        <v>41247</v>
      </c>
      <c r="H443">
        <v>38</v>
      </c>
      <c r="I443">
        <v>5</v>
      </c>
      <c r="J443">
        <v>6</v>
      </c>
      <c r="K443">
        <v>15</v>
      </c>
      <c r="L443">
        <v>11</v>
      </c>
      <c r="M443">
        <v>7</v>
      </c>
      <c r="N443">
        <v>13</v>
      </c>
      <c r="O443">
        <v>44</v>
      </c>
      <c r="P443">
        <v>57</v>
      </c>
      <c r="Q443">
        <v>1</v>
      </c>
      <c r="R443">
        <v>2</v>
      </c>
      <c r="S443">
        <v>0</v>
      </c>
      <c r="T443">
        <v>3</v>
      </c>
      <c r="U443">
        <v>6</v>
      </c>
      <c r="V443">
        <v>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716</v>
      </c>
      <c r="AD443" t="s">
        <v>716</v>
      </c>
      <c r="AE443">
        <v>3</v>
      </c>
      <c r="AF443" t="s">
        <v>3031</v>
      </c>
      <c r="AG443" t="s">
        <v>2958</v>
      </c>
      <c r="AH443" t="s">
        <v>3018</v>
      </c>
      <c r="AI443">
        <v>12</v>
      </c>
      <c r="AJ443" t="s">
        <v>3019</v>
      </c>
    </row>
    <row r="444" spans="1:36" x14ac:dyDescent="0.3">
      <c r="A444" t="s">
        <v>1084</v>
      </c>
      <c r="B444" s="9">
        <v>34</v>
      </c>
      <c r="C444" t="s">
        <v>47</v>
      </c>
      <c r="D444" s="29" t="s">
        <v>37</v>
      </c>
      <c r="E444">
        <v>25965</v>
      </c>
      <c r="F444" s="13" t="s">
        <v>716</v>
      </c>
      <c r="G444" s="4">
        <v>41159</v>
      </c>
      <c r="H444">
        <v>29</v>
      </c>
      <c r="I444">
        <v>2</v>
      </c>
      <c r="J444">
        <v>2</v>
      </c>
      <c r="K444">
        <v>11</v>
      </c>
      <c r="L444">
        <v>41</v>
      </c>
      <c r="M444">
        <v>7</v>
      </c>
      <c r="N444">
        <v>11</v>
      </c>
      <c r="O444">
        <v>63</v>
      </c>
      <c r="P444">
        <v>74</v>
      </c>
      <c r="Q444">
        <v>1</v>
      </c>
      <c r="R444">
        <v>2</v>
      </c>
      <c r="S444">
        <v>0</v>
      </c>
      <c r="T444">
        <v>3</v>
      </c>
      <c r="U444">
        <v>6</v>
      </c>
      <c r="V444">
        <v>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716</v>
      </c>
      <c r="AD444" t="s">
        <v>716</v>
      </c>
      <c r="AE444">
        <v>3</v>
      </c>
      <c r="AF444" t="s">
        <v>3031</v>
      </c>
      <c r="AG444" t="s">
        <v>2958</v>
      </c>
      <c r="AH444" t="s">
        <v>3014</v>
      </c>
      <c r="AI444">
        <v>9</v>
      </c>
      <c r="AJ444" t="s">
        <v>3025</v>
      </c>
    </row>
    <row r="445" spans="1:36" x14ac:dyDescent="0.3">
      <c r="A445" t="s">
        <v>1793</v>
      </c>
      <c r="B445" s="9">
        <v>58</v>
      </c>
      <c r="C445" t="s">
        <v>29</v>
      </c>
      <c r="D445" s="29" t="s">
        <v>37</v>
      </c>
      <c r="E445">
        <v>62503</v>
      </c>
      <c r="F445" s="13" t="s">
        <v>715</v>
      </c>
      <c r="G445" s="4">
        <v>41323</v>
      </c>
      <c r="H445">
        <v>40</v>
      </c>
      <c r="I445">
        <v>478</v>
      </c>
      <c r="J445">
        <v>0</v>
      </c>
      <c r="K445">
        <v>193</v>
      </c>
      <c r="L445">
        <v>110</v>
      </c>
      <c r="M445">
        <v>75</v>
      </c>
      <c r="N445">
        <v>117</v>
      </c>
      <c r="O445">
        <v>856</v>
      </c>
      <c r="P445">
        <v>973</v>
      </c>
      <c r="Q445">
        <v>4</v>
      </c>
      <c r="R445">
        <v>8</v>
      </c>
      <c r="S445">
        <v>3</v>
      </c>
      <c r="T445">
        <v>11</v>
      </c>
      <c r="U445">
        <v>26</v>
      </c>
      <c r="V445">
        <v>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716</v>
      </c>
      <c r="AD445" t="s">
        <v>716</v>
      </c>
      <c r="AE445">
        <v>2</v>
      </c>
      <c r="AF445" t="s">
        <v>3030</v>
      </c>
      <c r="AG445" t="s">
        <v>2957</v>
      </c>
      <c r="AH445" t="s">
        <v>3016</v>
      </c>
      <c r="AI445">
        <v>2</v>
      </c>
      <c r="AJ445" t="s">
        <v>3022</v>
      </c>
    </row>
    <row r="446" spans="1:36" x14ac:dyDescent="0.3">
      <c r="A446" t="s">
        <v>2502</v>
      </c>
      <c r="B446" s="9">
        <v>43</v>
      </c>
      <c r="C446" t="s">
        <v>29</v>
      </c>
      <c r="D446" s="29" t="s">
        <v>37</v>
      </c>
      <c r="E446">
        <v>64795</v>
      </c>
      <c r="F446" s="13" t="s">
        <v>715</v>
      </c>
      <c r="G446" s="4">
        <v>41291</v>
      </c>
      <c r="H446">
        <v>23</v>
      </c>
      <c r="I446">
        <v>412</v>
      </c>
      <c r="J446">
        <v>5</v>
      </c>
      <c r="K446">
        <v>119</v>
      </c>
      <c r="L446">
        <v>38</v>
      </c>
      <c r="M446">
        <v>29</v>
      </c>
      <c r="N446">
        <v>77</v>
      </c>
      <c r="O446">
        <v>603</v>
      </c>
      <c r="P446">
        <v>680</v>
      </c>
      <c r="Q446">
        <v>3</v>
      </c>
      <c r="R446">
        <v>3</v>
      </c>
      <c r="S446">
        <v>3</v>
      </c>
      <c r="T446">
        <v>12</v>
      </c>
      <c r="U446">
        <v>21</v>
      </c>
      <c r="V446">
        <v>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716</v>
      </c>
      <c r="AD446" t="s">
        <v>716</v>
      </c>
      <c r="AE446">
        <v>2</v>
      </c>
      <c r="AF446" t="s">
        <v>3028</v>
      </c>
      <c r="AG446" t="s">
        <v>2957</v>
      </c>
      <c r="AH446" t="s">
        <v>3016</v>
      </c>
      <c r="AI446">
        <v>1</v>
      </c>
      <c r="AJ446" t="s">
        <v>3023</v>
      </c>
    </row>
    <row r="447" spans="1:36" x14ac:dyDescent="0.3">
      <c r="A447" t="s">
        <v>1069</v>
      </c>
      <c r="B447" s="9">
        <v>43</v>
      </c>
      <c r="C447" t="s">
        <v>36</v>
      </c>
      <c r="D447" s="29" t="s">
        <v>33</v>
      </c>
      <c r="E447">
        <v>29732</v>
      </c>
      <c r="F447" s="13" t="s">
        <v>715</v>
      </c>
      <c r="G447" s="4">
        <v>41723</v>
      </c>
      <c r="H447">
        <v>23</v>
      </c>
      <c r="I447">
        <v>25</v>
      </c>
      <c r="J447">
        <v>0</v>
      </c>
      <c r="K447">
        <v>8</v>
      </c>
      <c r="L447">
        <v>0</v>
      </c>
      <c r="M447">
        <v>1</v>
      </c>
      <c r="N447">
        <v>4</v>
      </c>
      <c r="O447">
        <v>34</v>
      </c>
      <c r="P447">
        <v>38</v>
      </c>
      <c r="Q447">
        <v>1</v>
      </c>
      <c r="R447">
        <v>2</v>
      </c>
      <c r="S447">
        <v>0</v>
      </c>
      <c r="T447">
        <v>2</v>
      </c>
      <c r="U447">
        <v>5</v>
      </c>
      <c r="V447">
        <v>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716</v>
      </c>
      <c r="AD447" t="s">
        <v>716</v>
      </c>
      <c r="AE447">
        <v>1</v>
      </c>
      <c r="AF447" t="s">
        <v>3028</v>
      </c>
      <c r="AG447" t="s">
        <v>2956</v>
      </c>
      <c r="AH447" t="s">
        <v>3016</v>
      </c>
      <c r="AI447">
        <v>3</v>
      </c>
      <c r="AJ447" t="s">
        <v>3017</v>
      </c>
    </row>
    <row r="448" spans="1:36" x14ac:dyDescent="0.3">
      <c r="A448" t="s">
        <v>973</v>
      </c>
      <c r="B448" s="9">
        <v>68</v>
      </c>
      <c r="C448" t="s">
        <v>36</v>
      </c>
      <c r="D448" s="29" t="s">
        <v>33</v>
      </c>
      <c r="E448">
        <v>44124</v>
      </c>
      <c r="F448" s="13" t="s">
        <v>715</v>
      </c>
      <c r="G448" s="4">
        <v>41405</v>
      </c>
      <c r="H448">
        <v>62</v>
      </c>
      <c r="I448">
        <v>284</v>
      </c>
      <c r="J448">
        <v>0</v>
      </c>
      <c r="K448">
        <v>55</v>
      </c>
      <c r="L448">
        <v>0</v>
      </c>
      <c r="M448">
        <v>6</v>
      </c>
      <c r="N448">
        <v>52</v>
      </c>
      <c r="O448">
        <v>345</v>
      </c>
      <c r="P448">
        <v>397</v>
      </c>
      <c r="Q448">
        <v>4</v>
      </c>
      <c r="R448">
        <v>6</v>
      </c>
      <c r="S448">
        <v>2</v>
      </c>
      <c r="T448">
        <v>5</v>
      </c>
      <c r="U448">
        <v>17</v>
      </c>
      <c r="V448">
        <v>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716</v>
      </c>
      <c r="AD448" t="s">
        <v>716</v>
      </c>
      <c r="AE448">
        <v>2</v>
      </c>
      <c r="AF448" t="s">
        <v>3029</v>
      </c>
      <c r="AG448" t="s">
        <v>2957</v>
      </c>
      <c r="AH448" t="s">
        <v>3011</v>
      </c>
      <c r="AI448">
        <v>5</v>
      </c>
      <c r="AJ448" t="s">
        <v>3012</v>
      </c>
    </row>
    <row r="449" spans="1:36" x14ac:dyDescent="0.3">
      <c r="A449" t="s">
        <v>1530</v>
      </c>
      <c r="B449" s="9">
        <v>44</v>
      </c>
      <c r="C449" t="s">
        <v>29</v>
      </c>
      <c r="D449" s="29" t="s">
        <v>41</v>
      </c>
      <c r="E449">
        <v>84835</v>
      </c>
      <c r="F449" s="13" t="s">
        <v>716</v>
      </c>
      <c r="G449" s="4">
        <v>41806</v>
      </c>
      <c r="H449">
        <v>1</v>
      </c>
      <c r="I449">
        <v>189</v>
      </c>
      <c r="J449">
        <v>104</v>
      </c>
      <c r="K449">
        <v>379</v>
      </c>
      <c r="L449">
        <v>111</v>
      </c>
      <c r="M449">
        <v>189</v>
      </c>
      <c r="N449">
        <v>218</v>
      </c>
      <c r="O449">
        <v>972</v>
      </c>
      <c r="P449">
        <v>1190</v>
      </c>
      <c r="Q449">
        <v>1</v>
      </c>
      <c r="R449">
        <v>4</v>
      </c>
      <c r="S449">
        <v>4</v>
      </c>
      <c r="T449">
        <v>6</v>
      </c>
      <c r="U449">
        <v>15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716</v>
      </c>
      <c r="AD449" t="s">
        <v>715</v>
      </c>
      <c r="AE449">
        <v>1</v>
      </c>
      <c r="AF449" t="s">
        <v>3028</v>
      </c>
      <c r="AG449" t="s">
        <v>2956</v>
      </c>
      <c r="AH449" t="s">
        <v>3011</v>
      </c>
      <c r="AI449">
        <v>6</v>
      </c>
      <c r="AJ449" t="s">
        <v>3013</v>
      </c>
    </row>
    <row r="450" spans="1:36" x14ac:dyDescent="0.3">
      <c r="A450" t="s">
        <v>2021</v>
      </c>
      <c r="B450" s="9">
        <v>53</v>
      </c>
      <c r="C450" t="s">
        <v>36</v>
      </c>
      <c r="D450" s="29" t="s">
        <v>41</v>
      </c>
      <c r="E450">
        <v>54959</v>
      </c>
      <c r="F450" s="13" t="s">
        <v>715</v>
      </c>
      <c r="G450" s="4">
        <v>41293</v>
      </c>
      <c r="H450">
        <v>55</v>
      </c>
      <c r="I450">
        <v>1148</v>
      </c>
      <c r="J450">
        <v>0</v>
      </c>
      <c r="K450">
        <v>60</v>
      </c>
      <c r="L450">
        <v>0</v>
      </c>
      <c r="M450">
        <v>0</v>
      </c>
      <c r="N450">
        <v>24</v>
      </c>
      <c r="O450">
        <v>1208</v>
      </c>
      <c r="P450">
        <v>1232</v>
      </c>
      <c r="Q450">
        <v>3</v>
      </c>
      <c r="R450">
        <v>9</v>
      </c>
      <c r="S450">
        <v>5</v>
      </c>
      <c r="T450">
        <v>4</v>
      </c>
      <c r="U450">
        <v>21</v>
      </c>
      <c r="V450">
        <v>7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 t="s">
        <v>715</v>
      </c>
      <c r="AD450" t="s">
        <v>715</v>
      </c>
      <c r="AE450">
        <v>2</v>
      </c>
      <c r="AF450" t="s">
        <v>3030</v>
      </c>
      <c r="AG450" t="s">
        <v>2957</v>
      </c>
      <c r="AH450" t="s">
        <v>3016</v>
      </c>
      <c r="AI450">
        <v>1</v>
      </c>
      <c r="AJ450" t="s">
        <v>3023</v>
      </c>
    </row>
    <row r="451" spans="1:36" x14ac:dyDescent="0.3">
      <c r="A451" t="s">
        <v>1641</v>
      </c>
      <c r="B451" s="9">
        <v>40</v>
      </c>
      <c r="C451" t="s">
        <v>36</v>
      </c>
      <c r="D451" s="29" t="s">
        <v>30</v>
      </c>
      <c r="E451">
        <v>39190</v>
      </c>
      <c r="F451" s="13" t="s">
        <v>715</v>
      </c>
      <c r="G451" s="4">
        <v>41755</v>
      </c>
      <c r="H451">
        <v>91</v>
      </c>
      <c r="I451">
        <v>68</v>
      </c>
      <c r="J451">
        <v>8</v>
      </c>
      <c r="K451">
        <v>18</v>
      </c>
      <c r="L451">
        <v>19</v>
      </c>
      <c r="M451">
        <v>8</v>
      </c>
      <c r="N451">
        <v>12</v>
      </c>
      <c r="O451">
        <v>121</v>
      </c>
      <c r="P451">
        <v>133</v>
      </c>
      <c r="Q451">
        <v>2</v>
      </c>
      <c r="R451">
        <v>2</v>
      </c>
      <c r="S451">
        <v>1</v>
      </c>
      <c r="T451">
        <v>4</v>
      </c>
      <c r="U451">
        <v>9</v>
      </c>
      <c r="V451">
        <v>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716</v>
      </c>
      <c r="AD451" t="s">
        <v>716</v>
      </c>
      <c r="AE451">
        <v>1</v>
      </c>
      <c r="AF451" t="s">
        <v>3031</v>
      </c>
      <c r="AG451" t="s">
        <v>2956</v>
      </c>
      <c r="AH451" t="s">
        <v>3011</v>
      </c>
      <c r="AI451">
        <v>4</v>
      </c>
      <c r="AJ451" t="s">
        <v>3021</v>
      </c>
    </row>
    <row r="452" spans="1:36" x14ac:dyDescent="0.3">
      <c r="A452" t="s">
        <v>1055</v>
      </c>
      <c r="B452" s="9">
        <v>36</v>
      </c>
      <c r="C452" t="s">
        <v>39</v>
      </c>
      <c r="D452" s="29" t="s">
        <v>30</v>
      </c>
      <c r="E452">
        <v>35544</v>
      </c>
      <c r="F452" s="13" t="s">
        <v>715</v>
      </c>
      <c r="G452" s="4">
        <v>41706</v>
      </c>
      <c r="H452">
        <v>77</v>
      </c>
      <c r="I452">
        <v>30</v>
      </c>
      <c r="J452">
        <v>5</v>
      </c>
      <c r="K452">
        <v>23</v>
      </c>
      <c r="L452">
        <v>4</v>
      </c>
      <c r="M452">
        <v>1</v>
      </c>
      <c r="N452">
        <v>4</v>
      </c>
      <c r="O452">
        <v>63</v>
      </c>
      <c r="P452">
        <v>67</v>
      </c>
      <c r="Q452">
        <v>1</v>
      </c>
      <c r="R452">
        <v>2</v>
      </c>
      <c r="S452">
        <v>0</v>
      </c>
      <c r="T452">
        <v>3</v>
      </c>
      <c r="U452">
        <v>6</v>
      </c>
      <c r="V452">
        <v>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716</v>
      </c>
      <c r="AD452" t="s">
        <v>716</v>
      </c>
      <c r="AE452">
        <v>1</v>
      </c>
      <c r="AF452" t="s">
        <v>3031</v>
      </c>
      <c r="AG452" t="s">
        <v>2956</v>
      </c>
      <c r="AH452" t="s">
        <v>3016</v>
      </c>
      <c r="AI452">
        <v>3</v>
      </c>
      <c r="AJ452" t="s">
        <v>3017</v>
      </c>
    </row>
    <row r="453" spans="1:36" x14ac:dyDescent="0.3">
      <c r="A453" t="s">
        <v>1596</v>
      </c>
      <c r="B453" s="9">
        <v>40</v>
      </c>
      <c r="C453" t="s">
        <v>29</v>
      </c>
      <c r="D453" s="29" t="s">
        <v>30</v>
      </c>
      <c r="E453">
        <v>43322</v>
      </c>
      <c r="F453" s="13" t="s">
        <v>716</v>
      </c>
      <c r="G453" s="4">
        <v>41750</v>
      </c>
      <c r="H453">
        <v>25</v>
      </c>
      <c r="I453">
        <v>56</v>
      </c>
      <c r="J453">
        <v>7</v>
      </c>
      <c r="K453">
        <v>48</v>
      </c>
      <c r="L453">
        <v>10</v>
      </c>
      <c r="M453">
        <v>2</v>
      </c>
      <c r="N453">
        <v>18</v>
      </c>
      <c r="O453">
        <v>123</v>
      </c>
      <c r="P453">
        <v>141</v>
      </c>
      <c r="Q453">
        <v>1</v>
      </c>
      <c r="R453">
        <v>3</v>
      </c>
      <c r="S453">
        <v>0</v>
      </c>
      <c r="T453">
        <v>4</v>
      </c>
      <c r="U453">
        <v>8</v>
      </c>
      <c r="V453">
        <v>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716</v>
      </c>
      <c r="AD453" t="s">
        <v>716</v>
      </c>
      <c r="AE453">
        <v>1</v>
      </c>
      <c r="AF453" t="s">
        <v>3031</v>
      </c>
      <c r="AG453" t="s">
        <v>2956</v>
      </c>
      <c r="AH453" t="s">
        <v>3011</v>
      </c>
      <c r="AI453">
        <v>4</v>
      </c>
      <c r="AJ453" t="s">
        <v>3021</v>
      </c>
    </row>
    <row r="454" spans="1:36" x14ac:dyDescent="0.3">
      <c r="A454" t="s">
        <v>2598</v>
      </c>
      <c r="B454" s="9">
        <v>62</v>
      </c>
      <c r="C454" t="s">
        <v>29</v>
      </c>
      <c r="D454" s="29" t="s">
        <v>30</v>
      </c>
      <c r="E454">
        <v>47139</v>
      </c>
      <c r="F454" s="13" t="s">
        <v>2963</v>
      </c>
      <c r="G454" s="4">
        <v>41704</v>
      </c>
      <c r="H454">
        <v>2</v>
      </c>
      <c r="I454">
        <v>46</v>
      </c>
      <c r="J454">
        <v>0</v>
      </c>
      <c r="K454">
        <v>12</v>
      </c>
      <c r="L454">
        <v>0</v>
      </c>
      <c r="M454">
        <v>2</v>
      </c>
      <c r="N454">
        <v>23</v>
      </c>
      <c r="O454">
        <v>60</v>
      </c>
      <c r="P454">
        <v>83</v>
      </c>
      <c r="Q454">
        <v>2</v>
      </c>
      <c r="R454">
        <v>2</v>
      </c>
      <c r="S454">
        <v>1</v>
      </c>
      <c r="T454">
        <v>2</v>
      </c>
      <c r="U454">
        <v>7</v>
      </c>
      <c r="V454">
        <v>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716</v>
      </c>
      <c r="AD454" t="s">
        <v>715</v>
      </c>
      <c r="AE454">
        <v>1</v>
      </c>
      <c r="AF454" t="s">
        <v>3029</v>
      </c>
      <c r="AG454" t="s">
        <v>2956</v>
      </c>
      <c r="AH454" t="s">
        <v>3016</v>
      </c>
      <c r="AI454">
        <v>3</v>
      </c>
      <c r="AJ454" t="s">
        <v>3017</v>
      </c>
    </row>
    <row r="455" spans="1:36" x14ac:dyDescent="0.3">
      <c r="A455" t="s">
        <v>1145</v>
      </c>
      <c r="B455" s="9">
        <v>42</v>
      </c>
      <c r="C455" t="s">
        <v>39</v>
      </c>
      <c r="D455" s="29" t="s">
        <v>37</v>
      </c>
      <c r="E455">
        <v>75251</v>
      </c>
      <c r="F455" s="13" t="s">
        <v>716</v>
      </c>
      <c r="G455" s="4">
        <v>41148</v>
      </c>
      <c r="H455">
        <v>34</v>
      </c>
      <c r="I455">
        <v>721</v>
      </c>
      <c r="J455">
        <v>111</v>
      </c>
      <c r="K455">
        <v>925</v>
      </c>
      <c r="L455">
        <v>97</v>
      </c>
      <c r="M455">
        <v>18</v>
      </c>
      <c r="N455">
        <v>18</v>
      </c>
      <c r="O455">
        <v>1872</v>
      </c>
      <c r="P455">
        <v>1890</v>
      </c>
      <c r="Q455">
        <v>1</v>
      </c>
      <c r="R455">
        <v>7</v>
      </c>
      <c r="S455">
        <v>6</v>
      </c>
      <c r="T455">
        <v>5</v>
      </c>
      <c r="U455">
        <v>19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716</v>
      </c>
      <c r="AD455" t="s">
        <v>715</v>
      </c>
      <c r="AE455">
        <v>3</v>
      </c>
      <c r="AF455" t="s">
        <v>3028</v>
      </c>
      <c r="AG455" t="s">
        <v>2958</v>
      </c>
      <c r="AH455" t="s">
        <v>3014</v>
      </c>
      <c r="AI455">
        <v>8</v>
      </c>
      <c r="AJ455" t="s">
        <v>3026</v>
      </c>
    </row>
    <row r="456" spans="1:36" x14ac:dyDescent="0.3">
      <c r="A456" t="s">
        <v>855</v>
      </c>
      <c r="B456" s="9">
        <v>57</v>
      </c>
      <c r="C456" t="s">
        <v>29</v>
      </c>
      <c r="D456" s="29" t="s">
        <v>30</v>
      </c>
      <c r="E456">
        <v>64849</v>
      </c>
      <c r="F456" s="13" t="s">
        <v>716</v>
      </c>
      <c r="G456" s="4">
        <v>41226</v>
      </c>
      <c r="H456">
        <v>42</v>
      </c>
      <c r="I456">
        <v>652</v>
      </c>
      <c r="J456">
        <v>48</v>
      </c>
      <c r="K456">
        <v>350</v>
      </c>
      <c r="L456">
        <v>94</v>
      </c>
      <c r="M456">
        <v>84</v>
      </c>
      <c r="N456">
        <v>108</v>
      </c>
      <c r="O456">
        <v>1228</v>
      </c>
      <c r="P456">
        <v>1336</v>
      </c>
      <c r="Q456">
        <v>1</v>
      </c>
      <c r="R456">
        <v>9</v>
      </c>
      <c r="S456">
        <v>3</v>
      </c>
      <c r="T456">
        <v>6</v>
      </c>
      <c r="U456">
        <v>19</v>
      </c>
      <c r="V456">
        <v>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716</v>
      </c>
      <c r="AD456" t="s">
        <v>715</v>
      </c>
      <c r="AE456">
        <v>3</v>
      </c>
      <c r="AF456" t="s">
        <v>3030</v>
      </c>
      <c r="AG456" t="s">
        <v>2958</v>
      </c>
      <c r="AH456" t="s">
        <v>3018</v>
      </c>
      <c r="AI456">
        <v>11</v>
      </c>
      <c r="AJ456" t="s">
        <v>3024</v>
      </c>
    </row>
    <row r="457" spans="1:36" x14ac:dyDescent="0.3">
      <c r="A457" t="s">
        <v>1778</v>
      </c>
      <c r="B457" s="9">
        <v>24</v>
      </c>
      <c r="C457" t="s">
        <v>29</v>
      </c>
      <c r="D457" s="29" t="s">
        <v>37</v>
      </c>
      <c r="E457">
        <v>18929</v>
      </c>
      <c r="F457" s="13" t="s">
        <v>716</v>
      </c>
      <c r="G457" s="4">
        <v>41321</v>
      </c>
      <c r="H457">
        <v>15</v>
      </c>
      <c r="I457">
        <v>32</v>
      </c>
      <c r="J457">
        <v>0</v>
      </c>
      <c r="K457">
        <v>8</v>
      </c>
      <c r="L457">
        <v>23</v>
      </c>
      <c r="M457">
        <v>4</v>
      </c>
      <c r="N457">
        <v>18</v>
      </c>
      <c r="O457">
        <v>67</v>
      </c>
      <c r="P457">
        <v>85</v>
      </c>
      <c r="Q457">
        <v>1</v>
      </c>
      <c r="R457">
        <v>1</v>
      </c>
      <c r="S457">
        <v>0</v>
      </c>
      <c r="T457">
        <v>4</v>
      </c>
      <c r="U457">
        <v>6</v>
      </c>
      <c r="V457">
        <v>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716</v>
      </c>
      <c r="AD457" t="s">
        <v>716</v>
      </c>
      <c r="AE457">
        <v>2</v>
      </c>
      <c r="AF457" t="s">
        <v>3032</v>
      </c>
      <c r="AG457" t="s">
        <v>2957</v>
      </c>
      <c r="AH457" t="s">
        <v>3016</v>
      </c>
      <c r="AI457">
        <v>2</v>
      </c>
      <c r="AJ457" t="s">
        <v>3022</v>
      </c>
    </row>
    <row r="458" spans="1:36" x14ac:dyDescent="0.3">
      <c r="A458" t="s">
        <v>1109</v>
      </c>
      <c r="B458" s="9">
        <v>29</v>
      </c>
      <c r="C458" t="s">
        <v>47</v>
      </c>
      <c r="D458" s="29" t="s">
        <v>37</v>
      </c>
      <c r="E458">
        <v>23148</v>
      </c>
      <c r="F458" s="13" t="s">
        <v>716</v>
      </c>
      <c r="G458" s="4">
        <v>41688</v>
      </c>
      <c r="H458">
        <v>83</v>
      </c>
      <c r="I458">
        <v>4</v>
      </c>
      <c r="J458">
        <v>6</v>
      </c>
      <c r="K458">
        <v>8</v>
      </c>
      <c r="L458">
        <v>6</v>
      </c>
      <c r="M458">
        <v>3</v>
      </c>
      <c r="N458">
        <v>10</v>
      </c>
      <c r="O458">
        <v>27</v>
      </c>
      <c r="P458">
        <v>37</v>
      </c>
      <c r="Q458">
        <v>1</v>
      </c>
      <c r="R458">
        <v>2</v>
      </c>
      <c r="S458">
        <v>0</v>
      </c>
      <c r="T458">
        <v>3</v>
      </c>
      <c r="U458">
        <v>6</v>
      </c>
      <c r="V458">
        <v>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716</v>
      </c>
      <c r="AD458" t="s">
        <v>716</v>
      </c>
      <c r="AE458">
        <v>1</v>
      </c>
      <c r="AF458" t="s">
        <v>3032</v>
      </c>
      <c r="AG458" t="s">
        <v>2956</v>
      </c>
      <c r="AH458" t="s">
        <v>3016</v>
      </c>
      <c r="AI458">
        <v>2</v>
      </c>
      <c r="AJ458" t="s">
        <v>3022</v>
      </c>
    </row>
    <row r="459" spans="1:36" x14ac:dyDescent="0.3">
      <c r="A459" t="s">
        <v>1510</v>
      </c>
      <c r="B459" s="9">
        <v>55</v>
      </c>
      <c r="C459" t="s">
        <v>36</v>
      </c>
      <c r="D459" s="29" t="s">
        <v>33</v>
      </c>
      <c r="E459">
        <v>53537</v>
      </c>
      <c r="F459" s="13" t="s">
        <v>2963</v>
      </c>
      <c r="G459" s="4">
        <v>41669</v>
      </c>
      <c r="H459">
        <v>17</v>
      </c>
      <c r="I459">
        <v>81</v>
      </c>
      <c r="J459">
        <v>0</v>
      </c>
      <c r="K459">
        <v>6</v>
      </c>
      <c r="L459">
        <v>0</v>
      </c>
      <c r="M459">
        <v>0</v>
      </c>
      <c r="N459">
        <v>6</v>
      </c>
      <c r="O459">
        <v>87</v>
      </c>
      <c r="P459">
        <v>93</v>
      </c>
      <c r="Q459">
        <v>2</v>
      </c>
      <c r="R459">
        <v>2</v>
      </c>
      <c r="S459">
        <v>1</v>
      </c>
      <c r="T459">
        <v>3</v>
      </c>
      <c r="U459">
        <v>8</v>
      </c>
      <c r="V459">
        <v>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716</v>
      </c>
      <c r="AD459" t="s">
        <v>716</v>
      </c>
      <c r="AE459">
        <v>1</v>
      </c>
      <c r="AF459" t="s">
        <v>3030</v>
      </c>
      <c r="AG459" t="s">
        <v>2956</v>
      </c>
      <c r="AH459" t="s">
        <v>3016</v>
      </c>
      <c r="AI459">
        <v>1</v>
      </c>
      <c r="AJ459" t="s">
        <v>3023</v>
      </c>
    </row>
    <row r="460" spans="1:36" x14ac:dyDescent="0.3">
      <c r="A460" t="s">
        <v>912</v>
      </c>
      <c r="B460" s="9">
        <v>43</v>
      </c>
      <c r="C460" t="s">
        <v>47</v>
      </c>
      <c r="D460" s="29" t="s">
        <v>33</v>
      </c>
      <c r="E460">
        <v>42033</v>
      </c>
      <c r="F460" s="13" t="s">
        <v>2963</v>
      </c>
      <c r="G460" s="4">
        <v>41171</v>
      </c>
      <c r="H460">
        <v>95</v>
      </c>
      <c r="I460">
        <v>11</v>
      </c>
      <c r="J460">
        <v>1</v>
      </c>
      <c r="K460">
        <v>4</v>
      </c>
      <c r="L460">
        <v>2</v>
      </c>
      <c r="M460">
        <v>0</v>
      </c>
      <c r="N460">
        <v>7</v>
      </c>
      <c r="O460">
        <v>18</v>
      </c>
      <c r="P460">
        <v>25</v>
      </c>
      <c r="Q460">
        <v>1</v>
      </c>
      <c r="R460">
        <v>1</v>
      </c>
      <c r="S460">
        <v>0</v>
      </c>
      <c r="T460">
        <v>2</v>
      </c>
      <c r="U460">
        <v>4</v>
      </c>
      <c r="V460">
        <v>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716</v>
      </c>
      <c r="AD460" t="s">
        <v>716</v>
      </c>
      <c r="AE460">
        <v>3</v>
      </c>
      <c r="AF460" t="s">
        <v>3028</v>
      </c>
      <c r="AG460" t="s">
        <v>2958</v>
      </c>
      <c r="AH460" t="s">
        <v>3014</v>
      </c>
      <c r="AI460">
        <v>9</v>
      </c>
      <c r="AJ460" t="s">
        <v>3025</v>
      </c>
    </row>
    <row r="461" spans="1:36" x14ac:dyDescent="0.3">
      <c r="A461" t="s">
        <v>1211</v>
      </c>
      <c r="B461" s="9">
        <v>34</v>
      </c>
      <c r="C461" t="s">
        <v>39</v>
      </c>
      <c r="D461" s="29" t="s">
        <v>41</v>
      </c>
      <c r="E461">
        <v>78789</v>
      </c>
      <c r="F461" s="13" t="s">
        <v>716</v>
      </c>
      <c r="G461" s="4">
        <v>41129</v>
      </c>
      <c r="H461">
        <v>12</v>
      </c>
      <c r="I461">
        <v>667</v>
      </c>
      <c r="J461">
        <v>50</v>
      </c>
      <c r="K461">
        <v>850</v>
      </c>
      <c r="L461">
        <v>21</v>
      </c>
      <c r="M461">
        <v>83</v>
      </c>
      <c r="N461">
        <v>83</v>
      </c>
      <c r="O461">
        <v>1671</v>
      </c>
      <c r="P461">
        <v>1754</v>
      </c>
      <c r="Q461">
        <v>1</v>
      </c>
      <c r="R461">
        <v>4</v>
      </c>
      <c r="S461">
        <v>6</v>
      </c>
      <c r="T461">
        <v>5</v>
      </c>
      <c r="U461">
        <v>16</v>
      </c>
      <c r="V461">
        <v>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716</v>
      </c>
      <c r="AD461" t="s">
        <v>715</v>
      </c>
      <c r="AE461">
        <v>3</v>
      </c>
      <c r="AF461" t="s">
        <v>3031</v>
      </c>
      <c r="AG461" t="s">
        <v>2958</v>
      </c>
      <c r="AH461" t="s">
        <v>3014</v>
      </c>
      <c r="AI461">
        <v>8</v>
      </c>
      <c r="AJ461" t="s">
        <v>3026</v>
      </c>
    </row>
    <row r="462" spans="1:36" x14ac:dyDescent="0.3">
      <c r="A462" t="s">
        <v>2188</v>
      </c>
      <c r="B462" s="9">
        <v>64</v>
      </c>
      <c r="C462" t="s">
        <v>39</v>
      </c>
      <c r="D462" s="29" t="s">
        <v>41</v>
      </c>
      <c r="E462">
        <v>63120</v>
      </c>
      <c r="F462" s="13" t="s">
        <v>715</v>
      </c>
      <c r="G462" s="4">
        <v>41180</v>
      </c>
      <c r="H462">
        <v>53</v>
      </c>
      <c r="I462">
        <v>965</v>
      </c>
      <c r="J462">
        <v>69</v>
      </c>
      <c r="K462">
        <v>279</v>
      </c>
      <c r="L462">
        <v>54</v>
      </c>
      <c r="M462">
        <v>41</v>
      </c>
      <c r="N462">
        <v>69</v>
      </c>
      <c r="O462">
        <v>1408</v>
      </c>
      <c r="P462">
        <v>1477</v>
      </c>
      <c r="Q462">
        <v>5</v>
      </c>
      <c r="R462">
        <v>8</v>
      </c>
      <c r="S462">
        <v>4</v>
      </c>
      <c r="T462">
        <v>9</v>
      </c>
      <c r="U462">
        <v>26</v>
      </c>
      <c r="V462">
        <v>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716</v>
      </c>
      <c r="AD462" t="s">
        <v>715</v>
      </c>
      <c r="AE462">
        <v>3</v>
      </c>
      <c r="AF462" t="s">
        <v>3029</v>
      </c>
      <c r="AG462" t="s">
        <v>2958</v>
      </c>
      <c r="AH462" t="s">
        <v>3014</v>
      </c>
      <c r="AI462">
        <v>9</v>
      </c>
      <c r="AJ462" t="s">
        <v>3025</v>
      </c>
    </row>
    <row r="463" spans="1:36" x14ac:dyDescent="0.3">
      <c r="A463" t="s">
        <v>1620</v>
      </c>
      <c r="B463" s="9">
        <v>27</v>
      </c>
      <c r="C463" t="s">
        <v>29</v>
      </c>
      <c r="D463" s="29" t="s">
        <v>33</v>
      </c>
      <c r="E463">
        <v>67430</v>
      </c>
      <c r="F463" s="13" t="s">
        <v>716</v>
      </c>
      <c r="G463" s="4">
        <v>41157</v>
      </c>
      <c r="H463">
        <v>6</v>
      </c>
      <c r="I463">
        <v>595</v>
      </c>
      <c r="J463">
        <v>97</v>
      </c>
      <c r="K463">
        <v>291</v>
      </c>
      <c r="L463">
        <v>127</v>
      </c>
      <c r="M463">
        <v>133</v>
      </c>
      <c r="N463">
        <v>121</v>
      </c>
      <c r="O463">
        <v>1243</v>
      </c>
      <c r="P463">
        <v>1364</v>
      </c>
      <c r="Q463">
        <v>1</v>
      </c>
      <c r="R463">
        <v>11</v>
      </c>
      <c r="S463">
        <v>5</v>
      </c>
      <c r="T463">
        <v>12</v>
      </c>
      <c r="U463">
        <v>29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716</v>
      </c>
      <c r="AD463" t="s">
        <v>716</v>
      </c>
      <c r="AE463">
        <v>3</v>
      </c>
      <c r="AF463" t="s">
        <v>3032</v>
      </c>
      <c r="AG463" t="s">
        <v>2958</v>
      </c>
      <c r="AH463" t="s">
        <v>3014</v>
      </c>
      <c r="AI463">
        <v>9</v>
      </c>
      <c r="AJ463" t="s">
        <v>3025</v>
      </c>
    </row>
    <row r="464" spans="1:36" x14ac:dyDescent="0.3">
      <c r="A464" t="s">
        <v>862</v>
      </c>
      <c r="B464" s="9">
        <v>63</v>
      </c>
      <c r="C464" t="s">
        <v>36</v>
      </c>
      <c r="D464" s="29" t="s">
        <v>37</v>
      </c>
      <c r="E464">
        <v>78939</v>
      </c>
      <c r="F464" s="13" t="s">
        <v>716</v>
      </c>
      <c r="G464" s="4">
        <v>41620</v>
      </c>
      <c r="H464">
        <v>57</v>
      </c>
      <c r="I464">
        <v>794</v>
      </c>
      <c r="J464">
        <v>115</v>
      </c>
      <c r="K464">
        <v>243</v>
      </c>
      <c r="L464">
        <v>150</v>
      </c>
      <c r="M464">
        <v>0</v>
      </c>
      <c r="N464">
        <v>205</v>
      </c>
      <c r="O464">
        <v>1302</v>
      </c>
      <c r="P464">
        <v>1507</v>
      </c>
      <c r="Q464">
        <v>1</v>
      </c>
      <c r="R464">
        <v>8</v>
      </c>
      <c r="S464">
        <v>5</v>
      </c>
      <c r="T464">
        <v>6</v>
      </c>
      <c r="U464">
        <v>20</v>
      </c>
      <c r="V464">
        <v>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716</v>
      </c>
      <c r="AD464" t="s">
        <v>716</v>
      </c>
      <c r="AE464">
        <v>2</v>
      </c>
      <c r="AF464" t="s">
        <v>3029</v>
      </c>
      <c r="AG464" t="s">
        <v>2957</v>
      </c>
      <c r="AH464" t="s">
        <v>3018</v>
      </c>
      <c r="AI464">
        <v>12</v>
      </c>
      <c r="AJ464" t="s">
        <v>3019</v>
      </c>
    </row>
    <row r="465" spans="1:36" x14ac:dyDescent="0.3">
      <c r="A465" t="s">
        <v>1219</v>
      </c>
      <c r="B465" s="9">
        <v>60</v>
      </c>
      <c r="C465" t="s">
        <v>39</v>
      </c>
      <c r="D465" s="29" t="s">
        <v>37</v>
      </c>
      <c r="E465">
        <v>45736</v>
      </c>
      <c r="F465" s="13" t="s">
        <v>715</v>
      </c>
      <c r="G465" s="4">
        <v>41479</v>
      </c>
      <c r="H465">
        <v>92</v>
      </c>
      <c r="I465">
        <v>188</v>
      </c>
      <c r="J465">
        <v>3</v>
      </c>
      <c r="K465">
        <v>180</v>
      </c>
      <c r="L465">
        <v>20</v>
      </c>
      <c r="M465">
        <v>3</v>
      </c>
      <c r="N465">
        <v>43</v>
      </c>
      <c r="O465">
        <v>394</v>
      </c>
      <c r="P465">
        <v>437</v>
      </c>
      <c r="Q465">
        <v>5</v>
      </c>
      <c r="R465">
        <v>7</v>
      </c>
      <c r="S465">
        <v>1</v>
      </c>
      <c r="T465">
        <v>6</v>
      </c>
      <c r="U465">
        <v>19</v>
      </c>
      <c r="V465">
        <v>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716</v>
      </c>
      <c r="AD465" t="s">
        <v>716</v>
      </c>
      <c r="AE465">
        <v>2</v>
      </c>
      <c r="AF465" t="s">
        <v>3030</v>
      </c>
      <c r="AG465" t="s">
        <v>2957</v>
      </c>
      <c r="AH465" t="s">
        <v>3014</v>
      </c>
      <c r="AI465">
        <v>7</v>
      </c>
      <c r="AJ465" t="s">
        <v>3015</v>
      </c>
    </row>
    <row r="466" spans="1:36" x14ac:dyDescent="0.3">
      <c r="A466" t="s">
        <v>1284</v>
      </c>
      <c r="B466" s="9">
        <v>42</v>
      </c>
      <c r="C466" t="s">
        <v>29</v>
      </c>
      <c r="D466" s="29" t="s">
        <v>37</v>
      </c>
      <c r="E466">
        <v>40321</v>
      </c>
      <c r="F466" s="13" t="s">
        <v>2963</v>
      </c>
      <c r="G466" s="4">
        <v>41484</v>
      </c>
      <c r="H466">
        <v>59</v>
      </c>
      <c r="I466">
        <v>44</v>
      </c>
      <c r="J466">
        <v>4</v>
      </c>
      <c r="K466">
        <v>21</v>
      </c>
      <c r="L466">
        <v>6</v>
      </c>
      <c r="M466">
        <v>0</v>
      </c>
      <c r="N466">
        <v>27</v>
      </c>
      <c r="O466">
        <v>75</v>
      </c>
      <c r="P466">
        <v>102</v>
      </c>
      <c r="Q466">
        <v>2</v>
      </c>
      <c r="R466">
        <v>3</v>
      </c>
      <c r="S466">
        <v>0</v>
      </c>
      <c r="T466">
        <v>3</v>
      </c>
      <c r="U466">
        <v>8</v>
      </c>
      <c r="V466">
        <v>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t="s">
        <v>716</v>
      </c>
      <c r="AD466" t="s">
        <v>716</v>
      </c>
      <c r="AE466">
        <v>2</v>
      </c>
      <c r="AF466" t="s">
        <v>3028</v>
      </c>
      <c r="AG466" t="s">
        <v>2957</v>
      </c>
      <c r="AH466" t="s">
        <v>3014</v>
      </c>
      <c r="AI466">
        <v>7</v>
      </c>
      <c r="AJ466" t="s">
        <v>3015</v>
      </c>
    </row>
    <row r="467" spans="1:36" x14ac:dyDescent="0.3">
      <c r="A467" t="s">
        <v>1389</v>
      </c>
      <c r="B467" s="9">
        <v>47</v>
      </c>
      <c r="C467" t="s">
        <v>36</v>
      </c>
      <c r="D467" s="29" t="s">
        <v>37</v>
      </c>
      <c r="E467">
        <v>59062</v>
      </c>
      <c r="F467" s="13" t="s">
        <v>2964</v>
      </c>
      <c r="G467" s="4">
        <v>41550</v>
      </c>
      <c r="H467">
        <v>74</v>
      </c>
      <c r="I467">
        <v>46</v>
      </c>
      <c r="J467">
        <v>1</v>
      </c>
      <c r="K467">
        <v>12</v>
      </c>
      <c r="L467">
        <v>3</v>
      </c>
      <c r="M467">
        <v>0</v>
      </c>
      <c r="N467">
        <v>9</v>
      </c>
      <c r="O467">
        <v>62</v>
      </c>
      <c r="P467">
        <v>71</v>
      </c>
      <c r="Q467">
        <v>2</v>
      </c>
      <c r="R467">
        <v>2</v>
      </c>
      <c r="S467">
        <v>0</v>
      </c>
      <c r="T467">
        <v>3</v>
      </c>
      <c r="U467">
        <v>7</v>
      </c>
      <c r="V467">
        <v>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716</v>
      </c>
      <c r="AD467" t="s">
        <v>716</v>
      </c>
      <c r="AE467">
        <v>2</v>
      </c>
      <c r="AF467" t="s">
        <v>3028</v>
      </c>
      <c r="AG467" t="s">
        <v>2957</v>
      </c>
      <c r="AH467" t="s">
        <v>3018</v>
      </c>
      <c r="AI467">
        <v>10</v>
      </c>
      <c r="AJ467" t="s">
        <v>3020</v>
      </c>
    </row>
    <row r="468" spans="1:36" x14ac:dyDescent="0.3">
      <c r="A468" t="s">
        <v>2113</v>
      </c>
      <c r="B468" s="9">
        <v>41</v>
      </c>
      <c r="C468" t="s">
        <v>47</v>
      </c>
      <c r="D468" s="29" t="s">
        <v>33</v>
      </c>
      <c r="E468">
        <v>69401</v>
      </c>
      <c r="F468" s="13" t="s">
        <v>715</v>
      </c>
      <c r="G468" s="4">
        <v>41721</v>
      </c>
      <c r="H468">
        <v>41</v>
      </c>
      <c r="I468">
        <v>399</v>
      </c>
      <c r="J468">
        <v>27</v>
      </c>
      <c r="K468">
        <v>159</v>
      </c>
      <c r="L468">
        <v>58</v>
      </c>
      <c r="M468">
        <v>8</v>
      </c>
      <c r="N468">
        <v>39</v>
      </c>
      <c r="O468">
        <v>651</v>
      </c>
      <c r="P468">
        <v>690</v>
      </c>
      <c r="Q468">
        <v>4</v>
      </c>
      <c r="R468">
        <v>4</v>
      </c>
      <c r="S468">
        <v>4</v>
      </c>
      <c r="T468">
        <v>5</v>
      </c>
      <c r="U468">
        <v>17</v>
      </c>
      <c r="V468">
        <v>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716</v>
      </c>
      <c r="AD468" t="s">
        <v>716</v>
      </c>
      <c r="AE468">
        <v>1</v>
      </c>
      <c r="AF468" t="s">
        <v>3028</v>
      </c>
      <c r="AG468" t="s">
        <v>2956</v>
      </c>
      <c r="AH468" t="s">
        <v>3016</v>
      </c>
      <c r="AI468">
        <v>3</v>
      </c>
      <c r="AJ468" t="s">
        <v>3017</v>
      </c>
    </row>
    <row r="469" spans="1:36" x14ac:dyDescent="0.3">
      <c r="A469" t="s">
        <v>2639</v>
      </c>
      <c r="B469" s="9">
        <v>41</v>
      </c>
      <c r="C469" t="s">
        <v>29</v>
      </c>
      <c r="D469" s="29" t="s">
        <v>37</v>
      </c>
      <c r="E469">
        <v>31814</v>
      </c>
      <c r="F469" s="13" t="s">
        <v>715</v>
      </c>
      <c r="G469" s="4">
        <v>41314</v>
      </c>
      <c r="H469">
        <v>73</v>
      </c>
      <c r="I469">
        <v>35</v>
      </c>
      <c r="J469">
        <v>3</v>
      </c>
      <c r="K469">
        <v>20</v>
      </c>
      <c r="L469">
        <v>4</v>
      </c>
      <c r="M469">
        <v>1</v>
      </c>
      <c r="N469">
        <v>20</v>
      </c>
      <c r="O469">
        <v>63</v>
      </c>
      <c r="P469">
        <v>83</v>
      </c>
      <c r="Q469">
        <v>2</v>
      </c>
      <c r="R469">
        <v>2</v>
      </c>
      <c r="S469">
        <v>0</v>
      </c>
      <c r="T469">
        <v>3</v>
      </c>
      <c r="U469">
        <v>7</v>
      </c>
      <c r="V469">
        <v>9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 t="s">
        <v>715</v>
      </c>
      <c r="AD469" t="s">
        <v>716</v>
      </c>
      <c r="AE469">
        <v>2</v>
      </c>
      <c r="AF469" t="s">
        <v>3028</v>
      </c>
      <c r="AG469" t="s">
        <v>2957</v>
      </c>
      <c r="AH469" t="s">
        <v>3016</v>
      </c>
      <c r="AI469">
        <v>2</v>
      </c>
      <c r="AJ469" t="s">
        <v>3022</v>
      </c>
    </row>
    <row r="470" spans="1:36" x14ac:dyDescent="0.3">
      <c r="A470" t="s">
        <v>1105</v>
      </c>
      <c r="B470" s="9">
        <v>18</v>
      </c>
      <c r="C470" t="s">
        <v>47</v>
      </c>
      <c r="D470" s="29" t="s">
        <v>37</v>
      </c>
      <c r="E470">
        <v>14421</v>
      </c>
      <c r="F470" s="13" t="s">
        <v>716</v>
      </c>
      <c r="G470" s="4">
        <v>41687</v>
      </c>
      <c r="H470">
        <v>81</v>
      </c>
      <c r="I470">
        <v>0</v>
      </c>
      <c r="J470">
        <v>0</v>
      </c>
      <c r="K470">
        <v>2</v>
      </c>
      <c r="L470">
        <v>3</v>
      </c>
      <c r="M470">
        <v>3</v>
      </c>
      <c r="N470">
        <v>8</v>
      </c>
      <c r="O470">
        <v>8</v>
      </c>
      <c r="P470">
        <v>16</v>
      </c>
      <c r="Q470">
        <v>1</v>
      </c>
      <c r="R470">
        <v>1</v>
      </c>
      <c r="S470">
        <v>0</v>
      </c>
      <c r="T470">
        <v>2</v>
      </c>
      <c r="U470">
        <v>4</v>
      </c>
      <c r="V470">
        <v>5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 t="s">
        <v>715</v>
      </c>
      <c r="AD470" t="s">
        <v>716</v>
      </c>
      <c r="AE470">
        <v>1</v>
      </c>
      <c r="AF470" t="s">
        <v>3033</v>
      </c>
      <c r="AG470" t="s">
        <v>2956</v>
      </c>
      <c r="AH470" t="s">
        <v>3016</v>
      </c>
      <c r="AI470">
        <v>2</v>
      </c>
      <c r="AJ470" t="s">
        <v>3022</v>
      </c>
    </row>
    <row r="471" spans="1:36" x14ac:dyDescent="0.3">
      <c r="A471" t="s">
        <v>827</v>
      </c>
      <c r="B471" s="9">
        <v>49</v>
      </c>
      <c r="C471" t="s">
        <v>29</v>
      </c>
      <c r="D471" s="29" t="s">
        <v>37</v>
      </c>
      <c r="E471">
        <v>48006</v>
      </c>
      <c r="F471" s="13" t="s">
        <v>2963</v>
      </c>
      <c r="G471" s="4">
        <v>41799</v>
      </c>
      <c r="H471">
        <v>55</v>
      </c>
      <c r="I471">
        <v>23</v>
      </c>
      <c r="J471">
        <v>0</v>
      </c>
      <c r="K471">
        <v>11</v>
      </c>
      <c r="L471">
        <v>3</v>
      </c>
      <c r="M471">
        <v>2</v>
      </c>
      <c r="N471">
        <v>2</v>
      </c>
      <c r="O471">
        <v>39</v>
      </c>
      <c r="P471">
        <v>41</v>
      </c>
      <c r="Q471">
        <v>1</v>
      </c>
      <c r="R471">
        <v>1</v>
      </c>
      <c r="S471">
        <v>0</v>
      </c>
      <c r="T471">
        <v>3</v>
      </c>
      <c r="U471">
        <v>5</v>
      </c>
      <c r="V471">
        <v>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716</v>
      </c>
      <c r="AD471" t="s">
        <v>716</v>
      </c>
      <c r="AE471">
        <v>1</v>
      </c>
      <c r="AF471" t="s">
        <v>3028</v>
      </c>
      <c r="AG471" t="s">
        <v>2956</v>
      </c>
      <c r="AH471" t="s">
        <v>3011</v>
      </c>
      <c r="AI471">
        <v>6</v>
      </c>
      <c r="AJ471" t="s">
        <v>3013</v>
      </c>
    </row>
    <row r="472" spans="1:36" x14ac:dyDescent="0.3">
      <c r="A472" t="s">
        <v>1454</v>
      </c>
      <c r="B472" s="9">
        <v>28</v>
      </c>
      <c r="C472" t="s">
        <v>29</v>
      </c>
      <c r="D472" s="29" t="s">
        <v>37</v>
      </c>
      <c r="E472">
        <v>25252</v>
      </c>
      <c r="F472" s="13" t="s">
        <v>715</v>
      </c>
      <c r="G472" s="4">
        <v>41467</v>
      </c>
      <c r="H472">
        <v>26</v>
      </c>
      <c r="I472">
        <v>1</v>
      </c>
      <c r="J472">
        <v>3</v>
      </c>
      <c r="K472">
        <v>4</v>
      </c>
      <c r="L472">
        <v>2</v>
      </c>
      <c r="M472">
        <v>2</v>
      </c>
      <c r="N472">
        <v>6</v>
      </c>
      <c r="O472">
        <v>12</v>
      </c>
      <c r="P472">
        <v>18</v>
      </c>
      <c r="Q472">
        <v>1</v>
      </c>
      <c r="R472">
        <v>1</v>
      </c>
      <c r="S472">
        <v>0</v>
      </c>
      <c r="T472">
        <v>2</v>
      </c>
      <c r="U472">
        <v>4</v>
      </c>
      <c r="V472">
        <v>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716</v>
      </c>
      <c r="AD472" t="s">
        <v>716</v>
      </c>
      <c r="AE472">
        <v>2</v>
      </c>
      <c r="AF472" t="s">
        <v>3032</v>
      </c>
      <c r="AG472" t="s">
        <v>2957</v>
      </c>
      <c r="AH472" t="s">
        <v>3014</v>
      </c>
      <c r="AI472">
        <v>7</v>
      </c>
      <c r="AJ472" t="s">
        <v>3015</v>
      </c>
    </row>
    <row r="473" spans="1:36" x14ac:dyDescent="0.3">
      <c r="A473" t="s">
        <v>2493</v>
      </c>
      <c r="B473" s="9">
        <v>52</v>
      </c>
      <c r="C473" t="s">
        <v>29</v>
      </c>
      <c r="D473" s="29" t="s">
        <v>37</v>
      </c>
      <c r="E473">
        <v>71434</v>
      </c>
      <c r="F473" s="13" t="s">
        <v>715</v>
      </c>
      <c r="G473" s="4">
        <v>41535</v>
      </c>
      <c r="H473">
        <v>4</v>
      </c>
      <c r="I473">
        <v>711</v>
      </c>
      <c r="J473">
        <v>36</v>
      </c>
      <c r="K473">
        <v>217</v>
      </c>
      <c r="L473">
        <v>172</v>
      </c>
      <c r="M473">
        <v>96</v>
      </c>
      <c r="N473">
        <v>168</v>
      </c>
      <c r="O473">
        <v>1232</v>
      </c>
      <c r="P473">
        <v>1400</v>
      </c>
      <c r="Q473">
        <v>3</v>
      </c>
      <c r="R473">
        <v>7</v>
      </c>
      <c r="S473">
        <v>4</v>
      </c>
      <c r="T473">
        <v>7</v>
      </c>
      <c r="U473">
        <v>21</v>
      </c>
      <c r="V473">
        <v>4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 t="s">
        <v>2963</v>
      </c>
      <c r="AD473" t="s">
        <v>716</v>
      </c>
      <c r="AE473">
        <v>2</v>
      </c>
      <c r="AF473" t="s">
        <v>3030</v>
      </c>
      <c r="AG473" t="s">
        <v>2957</v>
      </c>
      <c r="AH473" t="s">
        <v>3014</v>
      </c>
      <c r="AI473">
        <v>9</v>
      </c>
      <c r="AJ473" t="s">
        <v>3025</v>
      </c>
    </row>
    <row r="474" spans="1:36" x14ac:dyDescent="0.3">
      <c r="A474" t="s">
        <v>1868</v>
      </c>
      <c r="B474" s="9">
        <v>42</v>
      </c>
      <c r="C474" t="s">
        <v>29</v>
      </c>
      <c r="D474" s="29" t="s">
        <v>30</v>
      </c>
      <c r="E474">
        <v>38808</v>
      </c>
      <c r="F474" s="13" t="s">
        <v>715</v>
      </c>
      <c r="G474" s="4">
        <v>41147</v>
      </c>
      <c r="H474">
        <v>21</v>
      </c>
      <c r="I474">
        <v>125</v>
      </c>
      <c r="J474">
        <v>17</v>
      </c>
      <c r="K474">
        <v>52</v>
      </c>
      <c r="L474">
        <v>3</v>
      </c>
      <c r="M474">
        <v>19</v>
      </c>
      <c r="N474">
        <v>30</v>
      </c>
      <c r="O474">
        <v>216</v>
      </c>
      <c r="P474">
        <v>246</v>
      </c>
      <c r="Q474">
        <v>4</v>
      </c>
      <c r="R474">
        <v>5</v>
      </c>
      <c r="S474">
        <v>1</v>
      </c>
      <c r="T474">
        <v>4</v>
      </c>
      <c r="U474">
        <v>14</v>
      </c>
      <c r="V474">
        <v>8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 t="s">
        <v>715</v>
      </c>
      <c r="AD474" t="s">
        <v>715</v>
      </c>
      <c r="AE474">
        <v>3</v>
      </c>
      <c r="AF474" t="s">
        <v>3028</v>
      </c>
      <c r="AG474" t="s">
        <v>2958</v>
      </c>
      <c r="AH474" t="s">
        <v>3014</v>
      </c>
      <c r="AI474">
        <v>8</v>
      </c>
      <c r="AJ474" t="s">
        <v>3026</v>
      </c>
    </row>
    <row r="475" spans="1:36" x14ac:dyDescent="0.3">
      <c r="A475" t="s">
        <v>2242</v>
      </c>
      <c r="B475" s="9">
        <v>33</v>
      </c>
      <c r="C475" t="s">
        <v>47</v>
      </c>
      <c r="D475" s="29" t="s">
        <v>37</v>
      </c>
      <c r="E475">
        <v>34445</v>
      </c>
      <c r="F475" s="13" t="s">
        <v>716</v>
      </c>
      <c r="G475" s="4">
        <v>41301</v>
      </c>
      <c r="H475">
        <v>92</v>
      </c>
      <c r="I475">
        <v>228</v>
      </c>
      <c r="J475">
        <v>122</v>
      </c>
      <c r="K475">
        <v>122</v>
      </c>
      <c r="L475">
        <v>208</v>
      </c>
      <c r="M475">
        <v>129</v>
      </c>
      <c r="N475">
        <v>30</v>
      </c>
      <c r="O475">
        <v>809</v>
      </c>
      <c r="P475">
        <v>839</v>
      </c>
      <c r="Q475">
        <v>6</v>
      </c>
      <c r="R475">
        <v>11</v>
      </c>
      <c r="S475">
        <v>2</v>
      </c>
      <c r="T475">
        <v>8</v>
      </c>
      <c r="U475">
        <v>27</v>
      </c>
      <c r="V475">
        <v>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716</v>
      </c>
      <c r="AD475" t="s">
        <v>716</v>
      </c>
      <c r="AE475">
        <v>2</v>
      </c>
      <c r="AF475" t="s">
        <v>3031</v>
      </c>
      <c r="AG475" t="s">
        <v>2957</v>
      </c>
      <c r="AH475" t="s">
        <v>3016</v>
      </c>
      <c r="AI475">
        <v>1</v>
      </c>
      <c r="AJ475" t="s">
        <v>3023</v>
      </c>
    </row>
    <row r="476" spans="1:36" x14ac:dyDescent="0.3">
      <c r="A476" t="s">
        <v>1285</v>
      </c>
      <c r="B476" s="9">
        <v>41</v>
      </c>
      <c r="C476" t="s">
        <v>36</v>
      </c>
      <c r="D476" s="29" t="s">
        <v>33</v>
      </c>
      <c r="E476">
        <v>55012</v>
      </c>
      <c r="F476" s="13" t="s">
        <v>715</v>
      </c>
      <c r="G476" s="4">
        <v>41719</v>
      </c>
      <c r="H476">
        <v>85</v>
      </c>
      <c r="I476">
        <v>582</v>
      </c>
      <c r="J476">
        <v>0</v>
      </c>
      <c r="K476">
        <v>65</v>
      </c>
      <c r="L476">
        <v>0</v>
      </c>
      <c r="M476">
        <v>0</v>
      </c>
      <c r="N476">
        <v>13</v>
      </c>
      <c r="O476">
        <v>647</v>
      </c>
      <c r="P476">
        <v>660</v>
      </c>
      <c r="Q476">
        <v>6</v>
      </c>
      <c r="R476">
        <v>8</v>
      </c>
      <c r="S476">
        <v>2</v>
      </c>
      <c r="T476">
        <v>9</v>
      </c>
      <c r="U476">
        <v>25</v>
      </c>
      <c r="V476">
        <v>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t="s">
        <v>716</v>
      </c>
      <c r="AD476" t="s">
        <v>716</v>
      </c>
      <c r="AE476">
        <v>1</v>
      </c>
      <c r="AF476" t="s">
        <v>3028</v>
      </c>
      <c r="AG476" t="s">
        <v>2956</v>
      </c>
      <c r="AH476" t="s">
        <v>3016</v>
      </c>
      <c r="AI476">
        <v>3</v>
      </c>
      <c r="AJ476" t="s">
        <v>3017</v>
      </c>
    </row>
    <row r="477" spans="1:36" x14ac:dyDescent="0.3">
      <c r="A477" t="s">
        <v>1657</v>
      </c>
      <c r="B477" s="9">
        <v>63</v>
      </c>
      <c r="C477" t="s">
        <v>29</v>
      </c>
      <c r="D477" s="29" t="s">
        <v>33</v>
      </c>
      <c r="E477">
        <v>86610</v>
      </c>
      <c r="F477" s="13" t="s">
        <v>716</v>
      </c>
      <c r="G477" s="4">
        <v>41522</v>
      </c>
      <c r="H477">
        <v>66</v>
      </c>
      <c r="I477">
        <v>446</v>
      </c>
      <c r="J477">
        <v>107</v>
      </c>
      <c r="K477">
        <v>768</v>
      </c>
      <c r="L477">
        <v>33</v>
      </c>
      <c r="M477">
        <v>196</v>
      </c>
      <c r="N477">
        <v>53</v>
      </c>
      <c r="O477">
        <v>1550</v>
      </c>
      <c r="P477">
        <v>1603</v>
      </c>
      <c r="Q477">
        <v>1</v>
      </c>
      <c r="R477">
        <v>5</v>
      </c>
      <c r="S477">
        <v>6</v>
      </c>
      <c r="T477">
        <v>6</v>
      </c>
      <c r="U477">
        <v>18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716</v>
      </c>
      <c r="AD477" t="s">
        <v>716</v>
      </c>
      <c r="AE477">
        <v>2</v>
      </c>
      <c r="AF477" t="s">
        <v>3029</v>
      </c>
      <c r="AG477" t="s">
        <v>2957</v>
      </c>
      <c r="AH477" t="s">
        <v>3014</v>
      </c>
      <c r="AI477">
        <v>9</v>
      </c>
      <c r="AJ477" t="s">
        <v>3025</v>
      </c>
    </row>
    <row r="478" spans="1:36" x14ac:dyDescent="0.3">
      <c r="A478" t="s">
        <v>1232</v>
      </c>
      <c r="B478" s="9">
        <v>49</v>
      </c>
      <c r="C478" t="s">
        <v>36</v>
      </c>
      <c r="D478" s="29" t="s">
        <v>37</v>
      </c>
      <c r="E478">
        <v>84618</v>
      </c>
      <c r="F478" s="13" t="s">
        <v>716</v>
      </c>
      <c r="G478" s="4">
        <v>41600</v>
      </c>
      <c r="H478">
        <v>96</v>
      </c>
      <c r="I478">
        <v>684</v>
      </c>
      <c r="J478">
        <v>100</v>
      </c>
      <c r="K478">
        <v>801</v>
      </c>
      <c r="L478">
        <v>21</v>
      </c>
      <c r="M478">
        <v>66</v>
      </c>
      <c r="N478">
        <v>0</v>
      </c>
      <c r="O478">
        <v>1672</v>
      </c>
      <c r="P478">
        <v>1672</v>
      </c>
      <c r="Q478">
        <v>1</v>
      </c>
      <c r="R478">
        <v>6</v>
      </c>
      <c r="S478">
        <v>9</v>
      </c>
      <c r="T478">
        <v>10</v>
      </c>
      <c r="U478">
        <v>26</v>
      </c>
      <c r="V478">
        <v>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 t="s">
        <v>715</v>
      </c>
      <c r="AD478" t="s">
        <v>716</v>
      </c>
      <c r="AE478">
        <v>2</v>
      </c>
      <c r="AF478" t="s">
        <v>3028</v>
      </c>
      <c r="AG478" t="s">
        <v>2957</v>
      </c>
      <c r="AH478" t="s">
        <v>3018</v>
      </c>
      <c r="AI478">
        <v>11</v>
      </c>
      <c r="AJ478" t="s">
        <v>3024</v>
      </c>
    </row>
    <row r="479" spans="1:36" x14ac:dyDescent="0.3">
      <c r="A479" t="s">
        <v>868</v>
      </c>
      <c r="B479" s="9">
        <v>43</v>
      </c>
      <c r="C479" t="s">
        <v>29</v>
      </c>
      <c r="D479" s="29" t="s">
        <v>71</v>
      </c>
      <c r="E479">
        <v>45684</v>
      </c>
      <c r="F479" s="13" t="s">
        <v>715</v>
      </c>
      <c r="G479" s="4">
        <v>41610</v>
      </c>
      <c r="H479">
        <v>37</v>
      </c>
      <c r="I479">
        <v>5</v>
      </c>
      <c r="J479">
        <v>1</v>
      </c>
      <c r="K479">
        <v>5</v>
      </c>
      <c r="L479">
        <v>10</v>
      </c>
      <c r="M479">
        <v>0</v>
      </c>
      <c r="N479">
        <v>7</v>
      </c>
      <c r="O479">
        <v>21</v>
      </c>
      <c r="P479">
        <v>28</v>
      </c>
      <c r="Q479">
        <v>1</v>
      </c>
      <c r="R479">
        <v>1</v>
      </c>
      <c r="S479">
        <v>0</v>
      </c>
      <c r="T479">
        <v>2</v>
      </c>
      <c r="U479">
        <v>4</v>
      </c>
      <c r="V479">
        <v>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716</v>
      </c>
      <c r="AD479" t="s">
        <v>716</v>
      </c>
      <c r="AE479">
        <v>2</v>
      </c>
      <c r="AF479" t="s">
        <v>3028</v>
      </c>
      <c r="AG479" t="s">
        <v>2957</v>
      </c>
      <c r="AH479" t="s">
        <v>3018</v>
      </c>
      <c r="AI479">
        <v>12</v>
      </c>
      <c r="AJ479" t="s">
        <v>3019</v>
      </c>
    </row>
    <row r="480" spans="1:36" x14ac:dyDescent="0.3">
      <c r="A480" t="s">
        <v>875</v>
      </c>
      <c r="B480" s="9">
        <v>46</v>
      </c>
      <c r="C480" t="s">
        <v>39</v>
      </c>
      <c r="D480" s="29" t="s">
        <v>33</v>
      </c>
      <c r="E480">
        <v>34053</v>
      </c>
      <c r="F480" s="13" t="s">
        <v>715</v>
      </c>
      <c r="G480" s="4">
        <v>41162</v>
      </c>
      <c r="H480">
        <v>14</v>
      </c>
      <c r="I480">
        <v>63</v>
      </c>
      <c r="J480">
        <v>0</v>
      </c>
      <c r="K480">
        <v>21</v>
      </c>
      <c r="L480">
        <v>7</v>
      </c>
      <c r="M480">
        <v>0</v>
      </c>
      <c r="N480">
        <v>12</v>
      </c>
      <c r="O480">
        <v>91</v>
      </c>
      <c r="P480">
        <v>103</v>
      </c>
      <c r="Q480">
        <v>1</v>
      </c>
      <c r="R480">
        <v>3</v>
      </c>
      <c r="S480">
        <v>0</v>
      </c>
      <c r="T480">
        <v>3</v>
      </c>
      <c r="U480">
        <v>7</v>
      </c>
      <c r="V480">
        <v>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716</v>
      </c>
      <c r="AD480" t="s">
        <v>716</v>
      </c>
      <c r="AE480">
        <v>3</v>
      </c>
      <c r="AF480" t="s">
        <v>3028</v>
      </c>
      <c r="AG480" t="s">
        <v>2958</v>
      </c>
      <c r="AH480" t="s">
        <v>3014</v>
      </c>
      <c r="AI480">
        <v>9</v>
      </c>
      <c r="AJ480" t="s">
        <v>3025</v>
      </c>
    </row>
    <row r="481" spans="1:36" x14ac:dyDescent="0.3">
      <c r="A481" t="s">
        <v>1594</v>
      </c>
      <c r="B481" s="9">
        <v>27</v>
      </c>
      <c r="C481" t="s">
        <v>47</v>
      </c>
      <c r="D481" s="29" t="s">
        <v>30</v>
      </c>
      <c r="E481">
        <v>21063</v>
      </c>
      <c r="F481" s="13" t="s">
        <v>715</v>
      </c>
      <c r="G481" s="4">
        <v>41542</v>
      </c>
      <c r="H481">
        <v>34</v>
      </c>
      <c r="I481">
        <v>1</v>
      </c>
      <c r="J481">
        <v>10</v>
      </c>
      <c r="K481">
        <v>11</v>
      </c>
      <c r="L481">
        <v>19</v>
      </c>
      <c r="M481">
        <v>3</v>
      </c>
      <c r="N481">
        <v>15</v>
      </c>
      <c r="O481">
        <v>44</v>
      </c>
      <c r="P481">
        <v>59</v>
      </c>
      <c r="Q481">
        <v>2</v>
      </c>
      <c r="R481">
        <v>2</v>
      </c>
      <c r="S481">
        <v>0</v>
      </c>
      <c r="T481">
        <v>3</v>
      </c>
      <c r="U481">
        <v>7</v>
      </c>
      <c r="V481">
        <v>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716</v>
      </c>
      <c r="AD481" t="s">
        <v>716</v>
      </c>
      <c r="AE481">
        <v>2</v>
      </c>
      <c r="AF481" t="s">
        <v>3032</v>
      </c>
      <c r="AG481" t="s">
        <v>2957</v>
      </c>
      <c r="AH481" t="s">
        <v>3014</v>
      </c>
      <c r="AI481">
        <v>9</v>
      </c>
      <c r="AJ481" t="s">
        <v>3025</v>
      </c>
    </row>
    <row r="482" spans="1:36" x14ac:dyDescent="0.3">
      <c r="A482" t="s">
        <v>1182</v>
      </c>
      <c r="B482" s="9">
        <v>52</v>
      </c>
      <c r="C482" t="s">
        <v>39</v>
      </c>
      <c r="D482" s="29" t="s">
        <v>30</v>
      </c>
      <c r="E482">
        <v>45183</v>
      </c>
      <c r="F482" s="13" t="s">
        <v>716</v>
      </c>
      <c r="G482" s="4">
        <v>41294</v>
      </c>
      <c r="H482">
        <v>33</v>
      </c>
      <c r="I482">
        <v>219</v>
      </c>
      <c r="J482">
        <v>3</v>
      </c>
      <c r="K482">
        <v>60</v>
      </c>
      <c r="L482">
        <v>12</v>
      </c>
      <c r="M482">
        <v>9</v>
      </c>
      <c r="N482">
        <v>12</v>
      </c>
      <c r="O482">
        <v>303</v>
      </c>
      <c r="P482">
        <v>315</v>
      </c>
      <c r="Q482">
        <v>1</v>
      </c>
      <c r="R482">
        <v>4</v>
      </c>
      <c r="S482">
        <v>1</v>
      </c>
      <c r="T482">
        <v>7</v>
      </c>
      <c r="U482">
        <v>13</v>
      </c>
      <c r="V482">
        <v>7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 t="s">
        <v>715</v>
      </c>
      <c r="AD482" t="s">
        <v>716</v>
      </c>
      <c r="AE482">
        <v>2</v>
      </c>
      <c r="AF482" t="s">
        <v>3030</v>
      </c>
      <c r="AG482" t="s">
        <v>2957</v>
      </c>
      <c r="AH482" t="s">
        <v>3016</v>
      </c>
      <c r="AI482">
        <v>1</v>
      </c>
      <c r="AJ482" t="s">
        <v>3023</v>
      </c>
    </row>
    <row r="483" spans="1:36" x14ac:dyDescent="0.3">
      <c r="A483" t="s">
        <v>1312</v>
      </c>
      <c r="B483" s="9">
        <v>40</v>
      </c>
      <c r="C483" t="s">
        <v>36</v>
      </c>
      <c r="D483" s="29" t="s">
        <v>30</v>
      </c>
      <c r="E483">
        <v>63159</v>
      </c>
      <c r="F483" s="13" t="s">
        <v>716</v>
      </c>
      <c r="G483" s="4">
        <v>41218</v>
      </c>
      <c r="H483">
        <v>74</v>
      </c>
      <c r="I483">
        <v>965</v>
      </c>
      <c r="J483">
        <v>34</v>
      </c>
      <c r="K483">
        <v>586</v>
      </c>
      <c r="L483">
        <v>89</v>
      </c>
      <c r="M483">
        <v>86</v>
      </c>
      <c r="N483">
        <v>37</v>
      </c>
      <c r="O483">
        <v>1760</v>
      </c>
      <c r="P483">
        <v>1797</v>
      </c>
      <c r="Q483">
        <v>1</v>
      </c>
      <c r="R483">
        <v>3</v>
      </c>
      <c r="S483">
        <v>5</v>
      </c>
      <c r="T483">
        <v>8</v>
      </c>
      <c r="U483">
        <v>17</v>
      </c>
      <c r="V483">
        <v>3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 t="s">
        <v>715</v>
      </c>
      <c r="AD483" t="s">
        <v>716</v>
      </c>
      <c r="AE483">
        <v>3</v>
      </c>
      <c r="AF483" t="s">
        <v>3031</v>
      </c>
      <c r="AG483" t="s">
        <v>2958</v>
      </c>
      <c r="AH483" t="s">
        <v>3018</v>
      </c>
      <c r="AI483">
        <v>11</v>
      </c>
      <c r="AJ483" t="s">
        <v>3024</v>
      </c>
    </row>
    <row r="484" spans="1:36" x14ac:dyDescent="0.3">
      <c r="A484" t="s">
        <v>737</v>
      </c>
      <c r="B484" s="9">
        <v>47</v>
      </c>
      <c r="C484" t="s">
        <v>29</v>
      </c>
      <c r="D484" s="29" t="s">
        <v>33</v>
      </c>
      <c r="E484">
        <v>44931</v>
      </c>
      <c r="F484" s="13" t="s">
        <v>715</v>
      </c>
      <c r="G484" s="4">
        <v>41657</v>
      </c>
      <c r="H484">
        <v>1</v>
      </c>
      <c r="I484">
        <v>78</v>
      </c>
      <c r="J484">
        <v>0</v>
      </c>
      <c r="K484">
        <v>11</v>
      </c>
      <c r="L484">
        <v>0</v>
      </c>
      <c r="M484">
        <v>0</v>
      </c>
      <c r="N484">
        <v>7</v>
      </c>
      <c r="O484">
        <v>89</v>
      </c>
      <c r="P484">
        <v>96</v>
      </c>
      <c r="Q484">
        <v>1</v>
      </c>
      <c r="R484">
        <v>2</v>
      </c>
      <c r="S484">
        <v>1</v>
      </c>
      <c r="T484">
        <v>3</v>
      </c>
      <c r="U484">
        <v>7</v>
      </c>
      <c r="V484">
        <v>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716</v>
      </c>
      <c r="AD484" t="s">
        <v>716</v>
      </c>
      <c r="AE484">
        <v>1</v>
      </c>
      <c r="AF484" t="s">
        <v>3028</v>
      </c>
      <c r="AG484" t="s">
        <v>2956</v>
      </c>
      <c r="AH484" t="s">
        <v>3016</v>
      </c>
      <c r="AI484">
        <v>1</v>
      </c>
      <c r="AJ484" t="s">
        <v>3023</v>
      </c>
    </row>
    <row r="485" spans="1:36" x14ac:dyDescent="0.3">
      <c r="A485" t="s">
        <v>2389</v>
      </c>
      <c r="B485" s="9">
        <v>50</v>
      </c>
      <c r="C485" t="s">
        <v>29</v>
      </c>
      <c r="D485" s="29" t="s">
        <v>37</v>
      </c>
      <c r="E485">
        <v>60597</v>
      </c>
      <c r="F485" s="13" t="s">
        <v>715</v>
      </c>
      <c r="G485" s="4">
        <v>41640</v>
      </c>
      <c r="H485">
        <v>2</v>
      </c>
      <c r="I485">
        <v>522</v>
      </c>
      <c r="J485">
        <v>0</v>
      </c>
      <c r="K485">
        <v>257</v>
      </c>
      <c r="L485">
        <v>32</v>
      </c>
      <c r="M485">
        <v>16</v>
      </c>
      <c r="N485">
        <v>66</v>
      </c>
      <c r="O485">
        <v>827</v>
      </c>
      <c r="P485">
        <v>893</v>
      </c>
      <c r="Q485">
        <v>4</v>
      </c>
      <c r="R485">
        <v>2</v>
      </c>
      <c r="S485">
        <v>2</v>
      </c>
      <c r="T485">
        <v>8</v>
      </c>
      <c r="U485">
        <v>16</v>
      </c>
      <c r="V485">
        <v>7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 t="s">
        <v>715</v>
      </c>
      <c r="AD485" t="s">
        <v>715</v>
      </c>
      <c r="AE485">
        <v>1</v>
      </c>
      <c r="AF485" t="s">
        <v>3028</v>
      </c>
      <c r="AG485" t="s">
        <v>2956</v>
      </c>
      <c r="AH485" t="s">
        <v>3016</v>
      </c>
      <c r="AI485">
        <v>1</v>
      </c>
      <c r="AJ485" t="s">
        <v>3023</v>
      </c>
    </row>
    <row r="486" spans="1:36" x14ac:dyDescent="0.3">
      <c r="A486" t="s">
        <v>2880</v>
      </c>
      <c r="B486" s="9">
        <v>65</v>
      </c>
      <c r="C486" t="s">
        <v>36</v>
      </c>
      <c r="D486" s="29" t="s">
        <v>37</v>
      </c>
      <c r="E486">
        <v>58607</v>
      </c>
      <c r="F486" s="13" t="s">
        <v>715</v>
      </c>
      <c r="G486" s="4">
        <v>41266</v>
      </c>
      <c r="H486">
        <v>63</v>
      </c>
      <c r="I486">
        <v>867</v>
      </c>
      <c r="J486">
        <v>0</v>
      </c>
      <c r="K486">
        <v>86</v>
      </c>
      <c r="L486">
        <v>0</v>
      </c>
      <c r="M486">
        <v>0</v>
      </c>
      <c r="N486">
        <v>19</v>
      </c>
      <c r="O486">
        <v>953</v>
      </c>
      <c r="P486">
        <v>972</v>
      </c>
      <c r="Q486">
        <v>3</v>
      </c>
      <c r="R486">
        <v>2</v>
      </c>
      <c r="S486">
        <v>3</v>
      </c>
      <c r="T486">
        <v>9</v>
      </c>
      <c r="U486">
        <v>17</v>
      </c>
      <c r="V486">
        <v>8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 t="s">
        <v>715</v>
      </c>
      <c r="AD486" t="s">
        <v>716</v>
      </c>
      <c r="AE486">
        <v>3</v>
      </c>
      <c r="AF486" t="s">
        <v>3029</v>
      </c>
      <c r="AG486" t="s">
        <v>2958</v>
      </c>
      <c r="AH486" t="s">
        <v>3018</v>
      </c>
      <c r="AI486">
        <v>12</v>
      </c>
      <c r="AJ486" t="s">
        <v>3019</v>
      </c>
    </row>
    <row r="487" spans="1:36" x14ac:dyDescent="0.3">
      <c r="A487" t="s">
        <v>1425</v>
      </c>
      <c r="B487" s="9">
        <v>31</v>
      </c>
      <c r="C487" t="s">
        <v>29</v>
      </c>
      <c r="D487" s="29" t="s">
        <v>37</v>
      </c>
      <c r="E487">
        <v>52247</v>
      </c>
      <c r="F487" s="13" t="s">
        <v>715</v>
      </c>
      <c r="G487" s="4">
        <v>41593</v>
      </c>
      <c r="H487">
        <v>11</v>
      </c>
      <c r="I487">
        <v>5</v>
      </c>
      <c r="J487">
        <v>5</v>
      </c>
      <c r="K487">
        <v>6</v>
      </c>
      <c r="L487">
        <v>0</v>
      </c>
      <c r="M487">
        <v>2</v>
      </c>
      <c r="N487">
        <v>1</v>
      </c>
      <c r="O487">
        <v>18</v>
      </c>
      <c r="P487">
        <v>19</v>
      </c>
      <c r="Q487">
        <v>1</v>
      </c>
      <c r="R487">
        <v>1</v>
      </c>
      <c r="S487">
        <v>0</v>
      </c>
      <c r="T487">
        <v>2</v>
      </c>
      <c r="U487">
        <v>4</v>
      </c>
      <c r="V487">
        <v>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716</v>
      </c>
      <c r="AD487" t="s">
        <v>716</v>
      </c>
      <c r="AE487">
        <v>2</v>
      </c>
      <c r="AF487" t="s">
        <v>3031</v>
      </c>
      <c r="AG487" t="s">
        <v>2957</v>
      </c>
      <c r="AH487" t="s">
        <v>3018</v>
      </c>
      <c r="AI487">
        <v>11</v>
      </c>
      <c r="AJ487" t="s">
        <v>3024</v>
      </c>
    </row>
    <row r="488" spans="1:36" x14ac:dyDescent="0.3">
      <c r="A488" t="s">
        <v>1379</v>
      </c>
      <c r="B488" s="9">
        <v>38</v>
      </c>
      <c r="C488" t="s">
        <v>29</v>
      </c>
      <c r="D488" s="29" t="s">
        <v>30</v>
      </c>
      <c r="E488">
        <v>37697</v>
      </c>
      <c r="F488" s="13" t="s">
        <v>715</v>
      </c>
      <c r="G488" s="4">
        <v>41677</v>
      </c>
      <c r="H488">
        <v>82</v>
      </c>
      <c r="I488">
        <v>34</v>
      </c>
      <c r="J488">
        <v>6</v>
      </c>
      <c r="K488">
        <v>21</v>
      </c>
      <c r="L488">
        <v>11</v>
      </c>
      <c r="M488">
        <v>4</v>
      </c>
      <c r="N488">
        <v>8</v>
      </c>
      <c r="O488">
        <v>76</v>
      </c>
      <c r="P488">
        <v>84</v>
      </c>
      <c r="Q488">
        <v>1</v>
      </c>
      <c r="R488">
        <v>2</v>
      </c>
      <c r="S488">
        <v>1</v>
      </c>
      <c r="T488">
        <v>3</v>
      </c>
      <c r="U488">
        <v>7</v>
      </c>
      <c r="V488">
        <v>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716</v>
      </c>
      <c r="AD488" t="s">
        <v>716</v>
      </c>
      <c r="AE488">
        <v>1</v>
      </c>
      <c r="AF488" t="s">
        <v>3031</v>
      </c>
      <c r="AG488" t="s">
        <v>2956</v>
      </c>
      <c r="AH488" t="s">
        <v>3016</v>
      </c>
      <c r="AI488">
        <v>2</v>
      </c>
      <c r="AJ488" t="s">
        <v>3022</v>
      </c>
    </row>
    <row r="489" spans="1:36" x14ac:dyDescent="0.3">
      <c r="A489" t="s">
        <v>728</v>
      </c>
      <c r="B489" s="9">
        <v>49</v>
      </c>
      <c r="C489" t="s">
        <v>47</v>
      </c>
      <c r="D489" s="29" t="s">
        <v>37</v>
      </c>
      <c r="E489">
        <v>46891</v>
      </c>
      <c r="F489" s="13" t="s">
        <v>715</v>
      </c>
      <c r="G489" s="4">
        <v>41518</v>
      </c>
      <c r="H489">
        <v>91</v>
      </c>
      <c r="I489">
        <v>43</v>
      </c>
      <c r="J489">
        <v>12</v>
      </c>
      <c r="K489">
        <v>23</v>
      </c>
      <c r="L489">
        <v>29</v>
      </c>
      <c r="M489">
        <v>15</v>
      </c>
      <c r="N489">
        <v>61</v>
      </c>
      <c r="O489">
        <v>122</v>
      </c>
      <c r="P489">
        <v>183</v>
      </c>
      <c r="Q489">
        <v>1</v>
      </c>
      <c r="R489">
        <v>2</v>
      </c>
      <c r="S489">
        <v>1</v>
      </c>
      <c r="T489">
        <v>4</v>
      </c>
      <c r="U489">
        <v>8</v>
      </c>
      <c r="V489">
        <v>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t="s">
        <v>716</v>
      </c>
      <c r="AD489" t="s">
        <v>716</v>
      </c>
      <c r="AE489">
        <v>2</v>
      </c>
      <c r="AF489" t="s">
        <v>3028</v>
      </c>
      <c r="AG489" t="s">
        <v>2957</v>
      </c>
      <c r="AH489" t="s">
        <v>3014</v>
      </c>
      <c r="AI489">
        <v>9</v>
      </c>
      <c r="AJ489" t="s">
        <v>3025</v>
      </c>
    </row>
    <row r="490" spans="1:36" x14ac:dyDescent="0.3">
      <c r="A490" t="s">
        <v>1587</v>
      </c>
      <c r="B490" s="9">
        <v>56</v>
      </c>
      <c r="C490" t="s">
        <v>29</v>
      </c>
      <c r="D490" s="29" t="s">
        <v>41</v>
      </c>
      <c r="E490">
        <v>71964</v>
      </c>
      <c r="F490" s="13" t="s">
        <v>716</v>
      </c>
      <c r="G490" s="4">
        <v>41414</v>
      </c>
      <c r="H490">
        <v>81</v>
      </c>
      <c r="I490">
        <v>587</v>
      </c>
      <c r="J490">
        <v>51</v>
      </c>
      <c r="K490">
        <v>932</v>
      </c>
      <c r="L490">
        <v>180</v>
      </c>
      <c r="M490">
        <v>34</v>
      </c>
      <c r="N490">
        <v>86</v>
      </c>
      <c r="O490">
        <v>1784</v>
      </c>
      <c r="P490">
        <v>1870</v>
      </c>
      <c r="Q490">
        <v>1</v>
      </c>
      <c r="R490">
        <v>5</v>
      </c>
      <c r="S490">
        <v>6</v>
      </c>
      <c r="T490">
        <v>5</v>
      </c>
      <c r="U490">
        <v>17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716</v>
      </c>
      <c r="AD490" t="s">
        <v>716</v>
      </c>
      <c r="AE490">
        <v>2</v>
      </c>
      <c r="AF490" t="s">
        <v>3030</v>
      </c>
      <c r="AG490" t="s">
        <v>2957</v>
      </c>
      <c r="AH490" t="s">
        <v>3011</v>
      </c>
      <c r="AI490">
        <v>5</v>
      </c>
      <c r="AJ490" t="s">
        <v>3012</v>
      </c>
    </row>
    <row r="491" spans="1:36" x14ac:dyDescent="0.3">
      <c r="A491" t="s">
        <v>1349</v>
      </c>
      <c r="B491" s="9">
        <v>45</v>
      </c>
      <c r="C491" t="s">
        <v>29</v>
      </c>
      <c r="D491" s="29" t="s">
        <v>30</v>
      </c>
      <c r="E491">
        <v>72679</v>
      </c>
      <c r="F491" s="13" t="s">
        <v>715</v>
      </c>
      <c r="G491" s="4">
        <v>41535</v>
      </c>
      <c r="H491">
        <v>65</v>
      </c>
      <c r="I491">
        <v>619</v>
      </c>
      <c r="J491">
        <v>54</v>
      </c>
      <c r="K491">
        <v>260</v>
      </c>
      <c r="L491">
        <v>127</v>
      </c>
      <c r="M491">
        <v>54</v>
      </c>
      <c r="N491">
        <v>54</v>
      </c>
      <c r="O491">
        <v>1114</v>
      </c>
      <c r="P491">
        <v>1168</v>
      </c>
      <c r="Q491">
        <v>1</v>
      </c>
      <c r="R491">
        <v>4</v>
      </c>
      <c r="S491">
        <v>7</v>
      </c>
      <c r="T491">
        <v>5</v>
      </c>
      <c r="U491">
        <v>17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716</v>
      </c>
      <c r="AD491" t="s">
        <v>716</v>
      </c>
      <c r="AE491">
        <v>2</v>
      </c>
      <c r="AF491" t="s">
        <v>3028</v>
      </c>
      <c r="AG491" t="s">
        <v>2957</v>
      </c>
      <c r="AH491" t="s">
        <v>3014</v>
      </c>
      <c r="AI491">
        <v>9</v>
      </c>
      <c r="AJ491" t="s">
        <v>3025</v>
      </c>
    </row>
    <row r="492" spans="1:36" x14ac:dyDescent="0.3">
      <c r="A492" t="s">
        <v>2718</v>
      </c>
      <c r="B492" s="9">
        <v>24</v>
      </c>
      <c r="C492" t="s">
        <v>29</v>
      </c>
      <c r="D492" s="29" t="s">
        <v>37</v>
      </c>
      <c r="E492">
        <v>35765</v>
      </c>
      <c r="F492" s="13" t="s">
        <v>715</v>
      </c>
      <c r="G492" s="4">
        <v>41619</v>
      </c>
      <c r="H492">
        <v>86</v>
      </c>
      <c r="I492">
        <v>22</v>
      </c>
      <c r="J492">
        <v>3</v>
      </c>
      <c r="K492">
        <v>30</v>
      </c>
      <c r="L492">
        <v>0</v>
      </c>
      <c r="M492">
        <v>5</v>
      </c>
      <c r="N492">
        <v>15</v>
      </c>
      <c r="O492">
        <v>60</v>
      </c>
      <c r="P492">
        <v>75</v>
      </c>
      <c r="Q492">
        <v>2</v>
      </c>
      <c r="R492">
        <v>2</v>
      </c>
      <c r="S492">
        <v>0</v>
      </c>
      <c r="T492">
        <v>4</v>
      </c>
      <c r="U492">
        <v>8</v>
      </c>
      <c r="V492">
        <v>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716</v>
      </c>
      <c r="AD492" t="s">
        <v>716</v>
      </c>
      <c r="AE492">
        <v>2</v>
      </c>
      <c r="AF492" t="s">
        <v>3032</v>
      </c>
      <c r="AG492" t="s">
        <v>2957</v>
      </c>
      <c r="AH492" t="s">
        <v>3018</v>
      </c>
      <c r="AI492">
        <v>12</v>
      </c>
      <c r="AJ492" t="s">
        <v>3019</v>
      </c>
    </row>
    <row r="493" spans="1:36" x14ac:dyDescent="0.3">
      <c r="A493" t="s">
        <v>1719</v>
      </c>
      <c r="B493" s="9">
        <v>36</v>
      </c>
      <c r="C493" t="s">
        <v>29</v>
      </c>
      <c r="D493" s="29" t="s">
        <v>37</v>
      </c>
      <c r="E493">
        <v>77583</v>
      </c>
      <c r="F493" s="13" t="s">
        <v>716</v>
      </c>
      <c r="G493" s="4">
        <v>41680</v>
      </c>
      <c r="H493">
        <v>93</v>
      </c>
      <c r="I493">
        <v>372</v>
      </c>
      <c r="J493">
        <v>23</v>
      </c>
      <c r="K493">
        <v>384</v>
      </c>
      <c r="L493">
        <v>250</v>
      </c>
      <c r="M493">
        <v>12</v>
      </c>
      <c r="N493">
        <v>108</v>
      </c>
      <c r="O493">
        <v>1041</v>
      </c>
      <c r="P493">
        <v>1149</v>
      </c>
      <c r="Q493">
        <v>1</v>
      </c>
      <c r="R493">
        <v>4</v>
      </c>
      <c r="S493">
        <v>5</v>
      </c>
      <c r="T493">
        <v>9</v>
      </c>
      <c r="U493">
        <v>19</v>
      </c>
      <c r="V493">
        <v>2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 t="s">
        <v>715</v>
      </c>
      <c r="AD493" t="s">
        <v>716</v>
      </c>
      <c r="AE493">
        <v>1</v>
      </c>
      <c r="AF493" t="s">
        <v>3031</v>
      </c>
      <c r="AG493" t="s">
        <v>2956</v>
      </c>
      <c r="AH493" t="s">
        <v>3016</v>
      </c>
      <c r="AI493">
        <v>2</v>
      </c>
      <c r="AJ493" t="s">
        <v>3022</v>
      </c>
    </row>
    <row r="494" spans="1:36" x14ac:dyDescent="0.3">
      <c r="A494" t="s">
        <v>2225</v>
      </c>
      <c r="B494" s="9">
        <v>66</v>
      </c>
      <c r="C494" t="s">
        <v>36</v>
      </c>
      <c r="D494" s="29" t="s">
        <v>71</v>
      </c>
      <c r="E494">
        <v>82032</v>
      </c>
      <c r="F494" s="13" t="s">
        <v>716</v>
      </c>
      <c r="G494" s="4">
        <v>41734</v>
      </c>
      <c r="H494">
        <v>54</v>
      </c>
      <c r="I494">
        <v>332</v>
      </c>
      <c r="J494">
        <v>194</v>
      </c>
      <c r="K494">
        <v>377</v>
      </c>
      <c r="L494">
        <v>149</v>
      </c>
      <c r="M494">
        <v>125</v>
      </c>
      <c r="N494">
        <v>57</v>
      </c>
      <c r="O494">
        <v>1177</v>
      </c>
      <c r="P494">
        <v>1234</v>
      </c>
      <c r="Q494">
        <v>0</v>
      </c>
      <c r="R494">
        <v>4</v>
      </c>
      <c r="S494">
        <v>6</v>
      </c>
      <c r="T494">
        <v>7</v>
      </c>
      <c r="U494">
        <v>17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716</v>
      </c>
      <c r="AD494" t="s">
        <v>716</v>
      </c>
      <c r="AE494">
        <v>1</v>
      </c>
      <c r="AF494" t="s">
        <v>3029</v>
      </c>
      <c r="AG494" t="s">
        <v>2956</v>
      </c>
      <c r="AH494" t="s">
        <v>3011</v>
      </c>
      <c r="AI494">
        <v>4</v>
      </c>
      <c r="AJ494" t="s">
        <v>3021</v>
      </c>
    </row>
    <row r="495" spans="1:36" x14ac:dyDescent="0.3">
      <c r="A495" t="s">
        <v>2390</v>
      </c>
      <c r="B495" s="9">
        <v>39</v>
      </c>
      <c r="C495" t="s">
        <v>29</v>
      </c>
      <c r="D495" s="29" t="s">
        <v>37</v>
      </c>
      <c r="E495">
        <v>61456</v>
      </c>
      <c r="F495" s="13" t="s">
        <v>715</v>
      </c>
      <c r="G495" s="4">
        <v>41360</v>
      </c>
      <c r="H495">
        <v>47</v>
      </c>
      <c r="I495">
        <v>563</v>
      </c>
      <c r="J495">
        <v>76</v>
      </c>
      <c r="K495">
        <v>384</v>
      </c>
      <c r="L495">
        <v>84</v>
      </c>
      <c r="M495">
        <v>192</v>
      </c>
      <c r="N495">
        <v>89</v>
      </c>
      <c r="O495">
        <v>1299</v>
      </c>
      <c r="P495">
        <v>1388</v>
      </c>
      <c r="Q495">
        <v>4</v>
      </c>
      <c r="R495">
        <v>6</v>
      </c>
      <c r="S495">
        <v>10</v>
      </c>
      <c r="T495">
        <v>13</v>
      </c>
      <c r="U495">
        <v>33</v>
      </c>
      <c r="V495">
        <v>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716</v>
      </c>
      <c r="AD495" t="s">
        <v>716</v>
      </c>
      <c r="AE495">
        <v>2</v>
      </c>
      <c r="AF495" t="s">
        <v>3031</v>
      </c>
      <c r="AG495" t="s">
        <v>2957</v>
      </c>
      <c r="AH495" t="s">
        <v>3016</v>
      </c>
      <c r="AI495">
        <v>3</v>
      </c>
      <c r="AJ495" t="s">
        <v>3017</v>
      </c>
    </row>
    <row r="496" spans="1:36" x14ac:dyDescent="0.3">
      <c r="A496" t="s">
        <v>1166</v>
      </c>
      <c r="B496" s="9">
        <v>39</v>
      </c>
      <c r="C496" t="s">
        <v>39</v>
      </c>
      <c r="D496" s="29" t="s">
        <v>30</v>
      </c>
      <c r="E496">
        <v>81169</v>
      </c>
      <c r="F496" s="13" t="s">
        <v>716</v>
      </c>
      <c r="G496" s="4">
        <v>41378</v>
      </c>
      <c r="H496">
        <v>47</v>
      </c>
      <c r="I496">
        <v>1288</v>
      </c>
      <c r="J496">
        <v>20</v>
      </c>
      <c r="K496">
        <v>613</v>
      </c>
      <c r="L496">
        <v>80</v>
      </c>
      <c r="M496">
        <v>61</v>
      </c>
      <c r="N496">
        <v>27</v>
      </c>
      <c r="O496">
        <v>2062</v>
      </c>
      <c r="P496">
        <v>2089</v>
      </c>
      <c r="Q496">
        <v>1</v>
      </c>
      <c r="R496">
        <v>5</v>
      </c>
      <c r="S496">
        <v>7</v>
      </c>
      <c r="T496">
        <v>9</v>
      </c>
      <c r="U496">
        <v>22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716</v>
      </c>
      <c r="AD496" t="s">
        <v>716</v>
      </c>
      <c r="AE496">
        <v>2</v>
      </c>
      <c r="AF496" t="s">
        <v>3031</v>
      </c>
      <c r="AG496" t="s">
        <v>2957</v>
      </c>
      <c r="AH496" t="s">
        <v>3011</v>
      </c>
      <c r="AI496">
        <v>4</v>
      </c>
      <c r="AJ496" t="s">
        <v>3021</v>
      </c>
    </row>
    <row r="497" spans="1:36" x14ac:dyDescent="0.3">
      <c r="A497" t="s">
        <v>1362</v>
      </c>
      <c r="B497" s="9">
        <v>41</v>
      </c>
      <c r="C497" t="s">
        <v>36</v>
      </c>
      <c r="D497" s="29" t="s">
        <v>33</v>
      </c>
      <c r="E497">
        <v>57906</v>
      </c>
      <c r="F497" s="13" t="s">
        <v>715</v>
      </c>
      <c r="G497" s="4">
        <v>41436</v>
      </c>
      <c r="H497">
        <v>29</v>
      </c>
      <c r="I497">
        <v>243</v>
      </c>
      <c r="J497">
        <v>11</v>
      </c>
      <c r="K497">
        <v>119</v>
      </c>
      <c r="L497">
        <v>10</v>
      </c>
      <c r="M497">
        <v>3</v>
      </c>
      <c r="N497">
        <v>15</v>
      </c>
      <c r="O497">
        <v>386</v>
      </c>
      <c r="P497">
        <v>401</v>
      </c>
      <c r="Q497">
        <v>3</v>
      </c>
      <c r="R497">
        <v>4</v>
      </c>
      <c r="S497">
        <v>2</v>
      </c>
      <c r="T497">
        <v>8</v>
      </c>
      <c r="U497">
        <v>17</v>
      </c>
      <c r="V497">
        <v>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716</v>
      </c>
      <c r="AD497" t="s">
        <v>716</v>
      </c>
      <c r="AE497">
        <v>2</v>
      </c>
      <c r="AF497" t="s">
        <v>3028</v>
      </c>
      <c r="AG497" t="s">
        <v>2957</v>
      </c>
      <c r="AH497" t="s">
        <v>3011</v>
      </c>
      <c r="AI497">
        <v>6</v>
      </c>
      <c r="AJ497" t="s">
        <v>3013</v>
      </c>
    </row>
    <row r="498" spans="1:36" x14ac:dyDescent="0.3">
      <c r="A498" t="s">
        <v>1932</v>
      </c>
      <c r="B498" s="9">
        <v>41</v>
      </c>
      <c r="C498" t="s">
        <v>36</v>
      </c>
      <c r="D498" s="29" t="s">
        <v>41</v>
      </c>
      <c r="E498">
        <v>35860</v>
      </c>
      <c r="F498" s="13" t="s">
        <v>2963</v>
      </c>
      <c r="G498" s="4">
        <v>41778</v>
      </c>
      <c r="H498">
        <v>37</v>
      </c>
      <c r="I498">
        <v>15</v>
      </c>
      <c r="J498">
        <v>0</v>
      </c>
      <c r="K498">
        <v>8</v>
      </c>
      <c r="L498">
        <v>4</v>
      </c>
      <c r="M498">
        <v>2</v>
      </c>
      <c r="N498">
        <v>20</v>
      </c>
      <c r="O498">
        <v>29</v>
      </c>
      <c r="P498">
        <v>49</v>
      </c>
      <c r="Q498">
        <v>2</v>
      </c>
      <c r="R498">
        <v>1</v>
      </c>
      <c r="S498">
        <v>1</v>
      </c>
      <c r="T498">
        <v>2</v>
      </c>
      <c r="U498">
        <v>6</v>
      </c>
      <c r="V498">
        <v>5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 t="s">
        <v>715</v>
      </c>
      <c r="AD498" t="s">
        <v>716</v>
      </c>
      <c r="AE498">
        <v>1</v>
      </c>
      <c r="AF498" t="s">
        <v>3028</v>
      </c>
      <c r="AG498" t="s">
        <v>2956</v>
      </c>
      <c r="AH498" t="s">
        <v>3011</v>
      </c>
      <c r="AI498">
        <v>5</v>
      </c>
      <c r="AJ498" t="s">
        <v>3012</v>
      </c>
    </row>
    <row r="499" spans="1:36" x14ac:dyDescent="0.3">
      <c r="A499" t="s">
        <v>732</v>
      </c>
      <c r="B499" s="9">
        <v>59</v>
      </c>
      <c r="C499" t="s">
        <v>29</v>
      </c>
      <c r="D499" s="29" t="s">
        <v>37</v>
      </c>
      <c r="E499">
        <v>50737</v>
      </c>
      <c r="F499" s="13" t="s">
        <v>715</v>
      </c>
      <c r="G499" s="4">
        <v>41405</v>
      </c>
      <c r="H499">
        <v>61</v>
      </c>
      <c r="I499">
        <v>78</v>
      </c>
      <c r="J499">
        <v>0</v>
      </c>
      <c r="K499">
        <v>11</v>
      </c>
      <c r="L499">
        <v>0</v>
      </c>
      <c r="M499">
        <v>0</v>
      </c>
      <c r="N499">
        <v>10</v>
      </c>
      <c r="O499">
        <v>89</v>
      </c>
      <c r="P499">
        <v>99</v>
      </c>
      <c r="Q499">
        <v>1</v>
      </c>
      <c r="R499">
        <v>2</v>
      </c>
      <c r="S499">
        <v>0</v>
      </c>
      <c r="T499">
        <v>4</v>
      </c>
      <c r="U499">
        <v>7</v>
      </c>
      <c r="V499">
        <v>6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 t="s">
        <v>715</v>
      </c>
      <c r="AD499" t="s">
        <v>716</v>
      </c>
      <c r="AE499">
        <v>2</v>
      </c>
      <c r="AF499" t="s">
        <v>3030</v>
      </c>
      <c r="AG499" t="s">
        <v>2957</v>
      </c>
      <c r="AH499" t="s">
        <v>3011</v>
      </c>
      <c r="AI499">
        <v>5</v>
      </c>
      <c r="AJ499" t="s">
        <v>3012</v>
      </c>
    </row>
    <row r="500" spans="1:36" x14ac:dyDescent="0.3">
      <c r="A500" t="s">
        <v>1342</v>
      </c>
      <c r="B500" s="9">
        <v>65</v>
      </c>
      <c r="C500" t="s">
        <v>29</v>
      </c>
      <c r="D500" s="29" t="s">
        <v>33</v>
      </c>
      <c r="E500">
        <v>38823</v>
      </c>
      <c r="F500" s="13" t="s">
        <v>715</v>
      </c>
      <c r="G500" s="4">
        <v>41151</v>
      </c>
      <c r="H500">
        <v>56</v>
      </c>
      <c r="I500">
        <v>70</v>
      </c>
      <c r="J500">
        <v>0</v>
      </c>
      <c r="K500">
        <v>11</v>
      </c>
      <c r="L500">
        <v>2</v>
      </c>
      <c r="M500">
        <v>8</v>
      </c>
      <c r="N500">
        <v>23</v>
      </c>
      <c r="O500">
        <v>91</v>
      </c>
      <c r="P500">
        <v>114</v>
      </c>
      <c r="Q500">
        <v>1</v>
      </c>
      <c r="R500">
        <v>2</v>
      </c>
      <c r="S500">
        <v>1</v>
      </c>
      <c r="T500">
        <v>3</v>
      </c>
      <c r="U500">
        <v>7</v>
      </c>
      <c r="V500">
        <v>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716</v>
      </c>
      <c r="AD500" t="s">
        <v>716</v>
      </c>
      <c r="AE500">
        <v>3</v>
      </c>
      <c r="AF500" t="s">
        <v>3029</v>
      </c>
      <c r="AG500" t="s">
        <v>2958</v>
      </c>
      <c r="AH500" t="s">
        <v>3014</v>
      </c>
      <c r="AI500">
        <v>8</v>
      </c>
      <c r="AJ500" t="s">
        <v>3026</v>
      </c>
    </row>
    <row r="501" spans="1:36" x14ac:dyDescent="0.3">
      <c r="A501" t="s">
        <v>2162</v>
      </c>
      <c r="B501" s="9">
        <v>45</v>
      </c>
      <c r="C501" t="s">
        <v>36</v>
      </c>
      <c r="D501" s="29" t="s">
        <v>33</v>
      </c>
      <c r="E501">
        <v>53374</v>
      </c>
      <c r="F501" s="13" t="s">
        <v>715</v>
      </c>
      <c r="G501" s="4">
        <v>41137</v>
      </c>
      <c r="H501">
        <v>34</v>
      </c>
      <c r="I501">
        <v>896</v>
      </c>
      <c r="J501">
        <v>10</v>
      </c>
      <c r="K501">
        <v>101</v>
      </c>
      <c r="L501">
        <v>13</v>
      </c>
      <c r="M501">
        <v>10</v>
      </c>
      <c r="N501">
        <v>34</v>
      </c>
      <c r="O501">
        <v>1030</v>
      </c>
      <c r="P501">
        <v>1064</v>
      </c>
      <c r="Q501">
        <v>6</v>
      </c>
      <c r="R501">
        <v>4</v>
      </c>
      <c r="S501">
        <v>2</v>
      </c>
      <c r="T501">
        <v>9</v>
      </c>
      <c r="U501">
        <v>21</v>
      </c>
      <c r="V501">
        <v>9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 t="s">
        <v>715</v>
      </c>
      <c r="AD501" t="s">
        <v>715</v>
      </c>
      <c r="AE501">
        <v>3</v>
      </c>
      <c r="AF501" t="s">
        <v>3028</v>
      </c>
      <c r="AG501" t="s">
        <v>2958</v>
      </c>
      <c r="AH501" t="s">
        <v>3014</v>
      </c>
      <c r="AI501">
        <v>8</v>
      </c>
      <c r="AJ501" t="s">
        <v>3026</v>
      </c>
    </row>
    <row r="502" spans="1:36" x14ac:dyDescent="0.3">
      <c r="A502" t="s">
        <v>1696</v>
      </c>
      <c r="B502" s="9">
        <v>45</v>
      </c>
      <c r="C502" t="s">
        <v>29</v>
      </c>
      <c r="D502" s="29" t="s">
        <v>37</v>
      </c>
      <c r="E502">
        <v>72460</v>
      </c>
      <c r="F502" s="13" t="s">
        <v>716</v>
      </c>
      <c r="G502" s="4">
        <v>41592</v>
      </c>
      <c r="H502">
        <v>56</v>
      </c>
      <c r="I502">
        <v>377</v>
      </c>
      <c r="J502">
        <v>10</v>
      </c>
      <c r="K502">
        <v>540</v>
      </c>
      <c r="L502">
        <v>80</v>
      </c>
      <c r="M502">
        <v>30</v>
      </c>
      <c r="N502">
        <v>10</v>
      </c>
      <c r="O502">
        <v>1037</v>
      </c>
      <c r="P502">
        <v>1047</v>
      </c>
      <c r="Q502">
        <v>1</v>
      </c>
      <c r="R502">
        <v>3</v>
      </c>
      <c r="S502">
        <v>5</v>
      </c>
      <c r="T502">
        <v>7</v>
      </c>
      <c r="U502">
        <v>16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716</v>
      </c>
      <c r="AD502" t="s">
        <v>716</v>
      </c>
      <c r="AE502">
        <v>2</v>
      </c>
      <c r="AF502" t="s">
        <v>3028</v>
      </c>
      <c r="AG502" t="s">
        <v>2957</v>
      </c>
      <c r="AH502" t="s">
        <v>3018</v>
      </c>
      <c r="AI502">
        <v>11</v>
      </c>
      <c r="AJ502" t="s">
        <v>3024</v>
      </c>
    </row>
    <row r="503" spans="1:36" x14ac:dyDescent="0.3">
      <c r="A503" t="s">
        <v>1130</v>
      </c>
      <c r="B503" s="9">
        <v>67</v>
      </c>
      <c r="C503" t="s">
        <v>47</v>
      </c>
      <c r="D503" s="29" t="s">
        <v>37</v>
      </c>
      <c r="E503">
        <v>81044</v>
      </c>
      <c r="F503" s="13" t="s">
        <v>716</v>
      </c>
      <c r="G503" s="4">
        <v>41635</v>
      </c>
      <c r="H503">
        <v>1</v>
      </c>
      <c r="I503">
        <v>450</v>
      </c>
      <c r="J503">
        <v>26</v>
      </c>
      <c r="K503">
        <v>535</v>
      </c>
      <c r="L503">
        <v>73</v>
      </c>
      <c r="M503">
        <v>98</v>
      </c>
      <c r="N503">
        <v>26</v>
      </c>
      <c r="O503">
        <v>1182</v>
      </c>
      <c r="P503">
        <v>1208</v>
      </c>
      <c r="Q503">
        <v>1</v>
      </c>
      <c r="R503">
        <v>5</v>
      </c>
      <c r="S503">
        <v>6</v>
      </c>
      <c r="T503">
        <v>10</v>
      </c>
      <c r="U503">
        <v>22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716</v>
      </c>
      <c r="AD503" t="s">
        <v>716</v>
      </c>
      <c r="AE503">
        <v>2</v>
      </c>
      <c r="AF503" t="s">
        <v>3029</v>
      </c>
      <c r="AG503" t="s">
        <v>2957</v>
      </c>
      <c r="AH503" t="s">
        <v>3018</v>
      </c>
      <c r="AI503">
        <v>12</v>
      </c>
      <c r="AJ503" t="s">
        <v>3019</v>
      </c>
    </row>
    <row r="504" spans="1:36" x14ac:dyDescent="0.3">
      <c r="A504" t="s">
        <v>1504</v>
      </c>
      <c r="B504" s="9">
        <v>42</v>
      </c>
      <c r="C504" t="s">
        <v>29</v>
      </c>
      <c r="D504" s="29" t="s">
        <v>33</v>
      </c>
      <c r="E504">
        <v>84906</v>
      </c>
      <c r="F504" s="13" t="s">
        <v>716</v>
      </c>
      <c r="G504" s="4">
        <v>41551</v>
      </c>
      <c r="H504">
        <v>98</v>
      </c>
      <c r="I504">
        <v>997</v>
      </c>
      <c r="J504">
        <v>15</v>
      </c>
      <c r="K504">
        <v>414</v>
      </c>
      <c r="L504">
        <v>99</v>
      </c>
      <c r="M504">
        <v>30</v>
      </c>
      <c r="N504">
        <v>76</v>
      </c>
      <c r="O504">
        <v>1555</v>
      </c>
      <c r="P504">
        <v>1631</v>
      </c>
      <c r="Q504">
        <v>1</v>
      </c>
      <c r="R504">
        <v>5</v>
      </c>
      <c r="S504">
        <v>6</v>
      </c>
      <c r="T504">
        <v>12</v>
      </c>
      <c r="U504">
        <v>24</v>
      </c>
      <c r="V504">
        <v>2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1</v>
      </c>
      <c r="AC504" t="s">
        <v>2964</v>
      </c>
      <c r="AD504" t="s">
        <v>716</v>
      </c>
      <c r="AE504">
        <v>2</v>
      </c>
      <c r="AF504" t="s">
        <v>3028</v>
      </c>
      <c r="AG504" t="s">
        <v>2957</v>
      </c>
      <c r="AH504" t="s">
        <v>3018</v>
      </c>
      <c r="AI504">
        <v>10</v>
      </c>
      <c r="AJ504" t="s">
        <v>3020</v>
      </c>
    </row>
    <row r="505" spans="1:36" x14ac:dyDescent="0.3">
      <c r="A505" t="s">
        <v>734</v>
      </c>
      <c r="B505" s="9">
        <v>45</v>
      </c>
      <c r="C505" t="s">
        <v>36</v>
      </c>
      <c r="D505" s="29" t="s">
        <v>37</v>
      </c>
      <c r="E505">
        <v>33581</v>
      </c>
      <c r="F505" s="13" t="s">
        <v>2963</v>
      </c>
      <c r="G505" s="4">
        <v>41282</v>
      </c>
      <c r="H505">
        <v>38</v>
      </c>
      <c r="I505">
        <v>11</v>
      </c>
      <c r="J505">
        <v>0</v>
      </c>
      <c r="K505">
        <v>5</v>
      </c>
      <c r="L505">
        <v>0</v>
      </c>
      <c r="M505">
        <v>0</v>
      </c>
      <c r="N505">
        <v>1</v>
      </c>
      <c r="O505">
        <v>16</v>
      </c>
      <c r="P505">
        <v>17</v>
      </c>
      <c r="Q505">
        <v>1</v>
      </c>
      <c r="R505">
        <v>1</v>
      </c>
      <c r="S505">
        <v>0</v>
      </c>
      <c r="T505">
        <v>2</v>
      </c>
      <c r="U505">
        <v>4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716</v>
      </c>
      <c r="AD505" t="s">
        <v>716</v>
      </c>
      <c r="AE505">
        <v>2</v>
      </c>
      <c r="AF505" t="s">
        <v>3028</v>
      </c>
      <c r="AG505" t="s">
        <v>2957</v>
      </c>
      <c r="AH505" t="s">
        <v>3016</v>
      </c>
      <c r="AI505">
        <v>1</v>
      </c>
      <c r="AJ505" t="s">
        <v>3023</v>
      </c>
    </row>
    <row r="506" spans="1:36" x14ac:dyDescent="0.3">
      <c r="A506" t="s">
        <v>1077</v>
      </c>
      <c r="B506" s="9">
        <v>40</v>
      </c>
      <c r="C506" t="s">
        <v>47</v>
      </c>
      <c r="D506" s="29" t="s">
        <v>37</v>
      </c>
      <c r="E506">
        <v>20130</v>
      </c>
      <c r="F506" s="13" t="s">
        <v>716</v>
      </c>
      <c r="G506" s="4">
        <v>41715</v>
      </c>
      <c r="H506">
        <v>99</v>
      </c>
      <c r="I506">
        <v>0</v>
      </c>
      <c r="J506">
        <v>6</v>
      </c>
      <c r="K506">
        <v>3</v>
      </c>
      <c r="L506">
        <v>7</v>
      </c>
      <c r="M506">
        <v>6</v>
      </c>
      <c r="N506">
        <v>12</v>
      </c>
      <c r="O506">
        <v>22</v>
      </c>
      <c r="P506">
        <v>34</v>
      </c>
      <c r="Q506">
        <v>1</v>
      </c>
      <c r="R506">
        <v>1</v>
      </c>
      <c r="S506">
        <v>0</v>
      </c>
      <c r="T506">
        <v>3</v>
      </c>
      <c r="U506">
        <v>5</v>
      </c>
      <c r="V506">
        <v>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716</v>
      </c>
      <c r="AD506" t="s">
        <v>716</v>
      </c>
      <c r="AE506">
        <v>1</v>
      </c>
      <c r="AF506" t="s">
        <v>3031</v>
      </c>
      <c r="AG506" t="s">
        <v>2956</v>
      </c>
      <c r="AH506" t="s">
        <v>3016</v>
      </c>
      <c r="AI506">
        <v>3</v>
      </c>
      <c r="AJ506" t="s">
        <v>3017</v>
      </c>
    </row>
    <row r="507" spans="1:36" x14ac:dyDescent="0.3">
      <c r="A507" t="s">
        <v>1585</v>
      </c>
      <c r="B507" s="9">
        <v>24</v>
      </c>
      <c r="C507" t="s">
        <v>29</v>
      </c>
      <c r="D507" s="29" t="s">
        <v>30</v>
      </c>
      <c r="E507">
        <v>96843</v>
      </c>
      <c r="F507" s="13" t="s">
        <v>716</v>
      </c>
      <c r="G507" s="4">
        <v>41387</v>
      </c>
      <c r="H507">
        <v>60</v>
      </c>
      <c r="I507">
        <v>448</v>
      </c>
      <c r="J507">
        <v>71</v>
      </c>
      <c r="K507">
        <v>951</v>
      </c>
      <c r="L507">
        <v>40</v>
      </c>
      <c r="M507">
        <v>17</v>
      </c>
      <c r="N507">
        <v>17</v>
      </c>
      <c r="O507">
        <v>1527</v>
      </c>
      <c r="P507">
        <v>1544</v>
      </c>
      <c r="Q507">
        <v>1</v>
      </c>
      <c r="R507">
        <v>6</v>
      </c>
      <c r="S507">
        <v>11</v>
      </c>
      <c r="T507">
        <v>10</v>
      </c>
      <c r="U507">
        <v>28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 t="s">
        <v>715</v>
      </c>
      <c r="AD507" t="s">
        <v>715</v>
      </c>
      <c r="AE507">
        <v>2</v>
      </c>
      <c r="AF507" t="s">
        <v>3032</v>
      </c>
      <c r="AG507" t="s">
        <v>2957</v>
      </c>
      <c r="AH507" t="s">
        <v>3011</v>
      </c>
      <c r="AI507">
        <v>4</v>
      </c>
      <c r="AJ507" t="s">
        <v>3021</v>
      </c>
    </row>
    <row r="508" spans="1:36" x14ac:dyDescent="0.3">
      <c r="A508" t="s">
        <v>1231</v>
      </c>
      <c r="B508" s="9">
        <v>68</v>
      </c>
      <c r="C508" t="s">
        <v>36</v>
      </c>
      <c r="D508" s="29" t="s">
        <v>30</v>
      </c>
      <c r="E508">
        <v>82800</v>
      </c>
      <c r="F508" s="13" t="s">
        <v>716</v>
      </c>
      <c r="G508" s="4">
        <v>41237</v>
      </c>
      <c r="H508">
        <v>23</v>
      </c>
      <c r="I508">
        <v>1006</v>
      </c>
      <c r="J508">
        <v>22</v>
      </c>
      <c r="K508">
        <v>115</v>
      </c>
      <c r="L508">
        <v>59</v>
      </c>
      <c r="M508">
        <v>68</v>
      </c>
      <c r="N508">
        <v>45</v>
      </c>
      <c r="O508">
        <v>1270</v>
      </c>
      <c r="P508">
        <v>1315</v>
      </c>
      <c r="Q508">
        <v>1</v>
      </c>
      <c r="R508">
        <v>7</v>
      </c>
      <c r="S508">
        <v>6</v>
      </c>
      <c r="T508">
        <v>12</v>
      </c>
      <c r="U508">
        <v>26</v>
      </c>
      <c r="V508">
        <v>3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 t="s">
        <v>2963</v>
      </c>
      <c r="AD508" t="s">
        <v>715</v>
      </c>
      <c r="AE508">
        <v>3</v>
      </c>
      <c r="AF508" t="s">
        <v>3029</v>
      </c>
      <c r="AG508" t="s">
        <v>2958</v>
      </c>
      <c r="AH508" t="s">
        <v>3018</v>
      </c>
      <c r="AI508">
        <v>11</v>
      </c>
      <c r="AJ508" t="s">
        <v>3024</v>
      </c>
    </row>
    <row r="509" spans="1:36" x14ac:dyDescent="0.3">
      <c r="A509" t="s">
        <v>2945</v>
      </c>
      <c r="B509" s="9">
        <v>57</v>
      </c>
      <c r="C509" t="s">
        <v>29</v>
      </c>
      <c r="D509" s="29" t="s">
        <v>33</v>
      </c>
      <c r="E509">
        <v>50116</v>
      </c>
      <c r="F509" s="13" t="s">
        <v>2963</v>
      </c>
      <c r="G509" s="4">
        <v>41810</v>
      </c>
      <c r="H509">
        <v>68</v>
      </c>
      <c r="I509">
        <v>54</v>
      </c>
      <c r="J509">
        <v>0</v>
      </c>
      <c r="K509">
        <v>10</v>
      </c>
      <c r="L509">
        <v>0</v>
      </c>
      <c r="M509">
        <v>0</v>
      </c>
      <c r="N509">
        <v>2</v>
      </c>
      <c r="O509">
        <v>64</v>
      </c>
      <c r="P509">
        <v>66</v>
      </c>
      <c r="Q509">
        <v>2</v>
      </c>
      <c r="R509">
        <v>1</v>
      </c>
      <c r="S509">
        <v>0</v>
      </c>
      <c r="T509">
        <v>4</v>
      </c>
      <c r="U509">
        <v>7</v>
      </c>
      <c r="V509">
        <v>5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 t="s">
        <v>715</v>
      </c>
      <c r="AD509" t="s">
        <v>716</v>
      </c>
      <c r="AE509">
        <v>1</v>
      </c>
      <c r="AF509" t="s">
        <v>3030</v>
      </c>
      <c r="AG509" t="s">
        <v>2956</v>
      </c>
      <c r="AH509" t="s">
        <v>3011</v>
      </c>
      <c r="AI509">
        <v>6</v>
      </c>
      <c r="AJ509" t="s">
        <v>3013</v>
      </c>
    </row>
    <row r="510" spans="1:36" x14ac:dyDescent="0.3">
      <c r="A510" t="s">
        <v>2056</v>
      </c>
      <c r="B510" s="9">
        <v>50</v>
      </c>
      <c r="C510" t="s">
        <v>47</v>
      </c>
      <c r="D510" s="29" t="s">
        <v>37</v>
      </c>
      <c r="E510">
        <v>62905</v>
      </c>
      <c r="F510" s="13" t="s">
        <v>715</v>
      </c>
      <c r="G510" s="4">
        <v>41527</v>
      </c>
      <c r="H510">
        <v>68</v>
      </c>
      <c r="I510">
        <v>166</v>
      </c>
      <c r="J510">
        <v>75</v>
      </c>
      <c r="K510">
        <v>96</v>
      </c>
      <c r="L510">
        <v>119</v>
      </c>
      <c r="M510">
        <v>107</v>
      </c>
      <c r="N510">
        <v>59</v>
      </c>
      <c r="O510">
        <v>563</v>
      </c>
      <c r="P510">
        <v>622</v>
      </c>
      <c r="Q510">
        <v>3</v>
      </c>
      <c r="R510">
        <v>7</v>
      </c>
      <c r="S510">
        <v>2</v>
      </c>
      <c r="T510">
        <v>8</v>
      </c>
      <c r="U510">
        <v>20</v>
      </c>
      <c r="V510">
        <v>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716</v>
      </c>
      <c r="AD510" t="s">
        <v>716</v>
      </c>
      <c r="AE510">
        <v>2</v>
      </c>
      <c r="AF510" t="s">
        <v>3028</v>
      </c>
      <c r="AG510" t="s">
        <v>2957</v>
      </c>
      <c r="AH510" t="s">
        <v>3014</v>
      </c>
      <c r="AI510">
        <v>9</v>
      </c>
      <c r="AJ510" t="s">
        <v>3025</v>
      </c>
    </row>
    <row r="511" spans="1:36" x14ac:dyDescent="0.3">
      <c r="A511" t="s">
        <v>1513</v>
      </c>
      <c r="B511" s="9">
        <v>55</v>
      </c>
      <c r="C511" t="s">
        <v>29</v>
      </c>
      <c r="D511" s="29" t="s">
        <v>41</v>
      </c>
      <c r="E511">
        <v>63033</v>
      </c>
      <c r="F511" s="13" t="s">
        <v>716</v>
      </c>
      <c r="G511" s="4">
        <v>41593</v>
      </c>
      <c r="H511">
        <v>82</v>
      </c>
      <c r="I511">
        <v>194</v>
      </c>
      <c r="J511">
        <v>61</v>
      </c>
      <c r="K511">
        <v>480</v>
      </c>
      <c r="L511">
        <v>225</v>
      </c>
      <c r="M511">
        <v>112</v>
      </c>
      <c r="N511">
        <v>30</v>
      </c>
      <c r="O511">
        <v>1072</v>
      </c>
      <c r="P511">
        <v>1102</v>
      </c>
      <c r="Q511">
        <v>1</v>
      </c>
      <c r="R511">
        <v>3</v>
      </c>
      <c r="S511">
        <v>4</v>
      </c>
      <c r="T511">
        <v>8</v>
      </c>
      <c r="U511">
        <v>16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716</v>
      </c>
      <c r="AD511" t="s">
        <v>716</v>
      </c>
      <c r="AE511">
        <v>2</v>
      </c>
      <c r="AF511" t="s">
        <v>3030</v>
      </c>
      <c r="AG511" t="s">
        <v>2957</v>
      </c>
      <c r="AH511" t="s">
        <v>3018</v>
      </c>
      <c r="AI511">
        <v>11</v>
      </c>
      <c r="AJ511" t="s">
        <v>3024</v>
      </c>
    </row>
    <row r="512" spans="1:36" x14ac:dyDescent="0.3">
      <c r="A512" t="s">
        <v>2092</v>
      </c>
      <c r="B512" s="9">
        <v>51</v>
      </c>
      <c r="C512" t="s">
        <v>36</v>
      </c>
      <c r="D512" s="29" t="s">
        <v>30</v>
      </c>
      <c r="E512">
        <v>23091</v>
      </c>
      <c r="F512" s="13" t="s">
        <v>2963</v>
      </c>
      <c r="G512" s="4">
        <v>41787</v>
      </c>
      <c r="H512">
        <v>98</v>
      </c>
      <c r="I512">
        <v>35</v>
      </c>
      <c r="J512">
        <v>0</v>
      </c>
      <c r="K512">
        <v>11</v>
      </c>
      <c r="L512">
        <v>0</v>
      </c>
      <c r="M512">
        <v>0</v>
      </c>
      <c r="N512">
        <v>2</v>
      </c>
      <c r="O512">
        <v>46</v>
      </c>
      <c r="P512">
        <v>48</v>
      </c>
      <c r="Q512">
        <v>4</v>
      </c>
      <c r="R512">
        <v>2</v>
      </c>
      <c r="S512">
        <v>1</v>
      </c>
      <c r="T512">
        <v>3</v>
      </c>
      <c r="U512">
        <v>10</v>
      </c>
      <c r="V512">
        <v>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716</v>
      </c>
      <c r="AD512" t="s">
        <v>716</v>
      </c>
      <c r="AE512">
        <v>1</v>
      </c>
      <c r="AF512" t="s">
        <v>3030</v>
      </c>
      <c r="AG512" t="s">
        <v>2956</v>
      </c>
      <c r="AH512" t="s">
        <v>3011</v>
      </c>
      <c r="AI512">
        <v>5</v>
      </c>
      <c r="AJ512" t="s">
        <v>3012</v>
      </c>
    </row>
    <row r="513" spans="1:36" x14ac:dyDescent="0.3">
      <c r="A513" t="s">
        <v>1411</v>
      </c>
      <c r="B513" s="9">
        <v>32</v>
      </c>
      <c r="C513" t="s">
        <v>29</v>
      </c>
      <c r="D513" s="29" t="s">
        <v>33</v>
      </c>
      <c r="E513">
        <v>45203</v>
      </c>
      <c r="F513" s="13" t="s">
        <v>2963</v>
      </c>
      <c r="G513" s="4">
        <v>41721</v>
      </c>
      <c r="H513">
        <v>4</v>
      </c>
      <c r="I513">
        <v>35</v>
      </c>
      <c r="J513">
        <v>3</v>
      </c>
      <c r="K513">
        <v>67</v>
      </c>
      <c r="L513">
        <v>10</v>
      </c>
      <c r="M513">
        <v>8</v>
      </c>
      <c r="N513">
        <v>24</v>
      </c>
      <c r="O513">
        <v>123</v>
      </c>
      <c r="P513">
        <v>147</v>
      </c>
      <c r="Q513">
        <v>1</v>
      </c>
      <c r="R513">
        <v>3</v>
      </c>
      <c r="S513">
        <v>1</v>
      </c>
      <c r="T513">
        <v>3</v>
      </c>
      <c r="U513">
        <v>8</v>
      </c>
      <c r="V513">
        <v>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716</v>
      </c>
      <c r="AD513" t="s">
        <v>715</v>
      </c>
      <c r="AE513">
        <v>1</v>
      </c>
      <c r="AF513" t="s">
        <v>3031</v>
      </c>
      <c r="AG513" t="s">
        <v>2956</v>
      </c>
      <c r="AH513" t="s">
        <v>3016</v>
      </c>
      <c r="AI513">
        <v>3</v>
      </c>
      <c r="AJ513" t="s">
        <v>3017</v>
      </c>
    </row>
    <row r="514" spans="1:36" x14ac:dyDescent="0.3">
      <c r="A514" t="s">
        <v>2093</v>
      </c>
      <c r="B514" s="9">
        <v>55</v>
      </c>
      <c r="C514" t="s">
        <v>36</v>
      </c>
      <c r="D514" s="29" t="s">
        <v>41</v>
      </c>
      <c r="E514">
        <v>62859</v>
      </c>
      <c r="F514" s="13" t="s">
        <v>715</v>
      </c>
      <c r="G514" s="4">
        <v>41273</v>
      </c>
      <c r="H514">
        <v>37</v>
      </c>
      <c r="I514">
        <v>1063</v>
      </c>
      <c r="J514">
        <v>89</v>
      </c>
      <c r="K514">
        <v>102</v>
      </c>
      <c r="L514">
        <v>16</v>
      </c>
      <c r="M514">
        <v>12</v>
      </c>
      <c r="N514">
        <v>25</v>
      </c>
      <c r="O514">
        <v>1282</v>
      </c>
      <c r="P514">
        <v>1307</v>
      </c>
      <c r="Q514">
        <v>4</v>
      </c>
      <c r="R514">
        <v>9</v>
      </c>
      <c r="S514">
        <v>4</v>
      </c>
      <c r="T514">
        <v>6</v>
      </c>
      <c r="U514">
        <v>23</v>
      </c>
      <c r="V514">
        <v>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716</v>
      </c>
      <c r="AD514" t="s">
        <v>716</v>
      </c>
      <c r="AE514">
        <v>3</v>
      </c>
      <c r="AF514" t="s">
        <v>3030</v>
      </c>
      <c r="AG514" t="s">
        <v>2958</v>
      </c>
      <c r="AH514" t="s">
        <v>3018</v>
      </c>
      <c r="AI514">
        <v>12</v>
      </c>
      <c r="AJ514" t="s">
        <v>3019</v>
      </c>
    </row>
    <row r="515" spans="1:36" x14ac:dyDescent="0.3">
      <c r="A515" t="s">
        <v>2404</v>
      </c>
      <c r="B515" s="9">
        <v>62</v>
      </c>
      <c r="C515" t="s">
        <v>29</v>
      </c>
      <c r="D515" s="29" t="s">
        <v>30</v>
      </c>
      <c r="E515">
        <v>53700</v>
      </c>
      <c r="F515" s="13" t="s">
        <v>715</v>
      </c>
      <c r="G515" s="4">
        <v>41138</v>
      </c>
      <c r="H515">
        <v>94</v>
      </c>
      <c r="I515">
        <v>263</v>
      </c>
      <c r="J515">
        <v>5</v>
      </c>
      <c r="K515">
        <v>233</v>
      </c>
      <c r="L515">
        <v>69</v>
      </c>
      <c r="M515">
        <v>41</v>
      </c>
      <c r="N515">
        <v>83</v>
      </c>
      <c r="O515">
        <v>611</v>
      </c>
      <c r="P515">
        <v>694</v>
      </c>
      <c r="Q515">
        <v>4</v>
      </c>
      <c r="R515">
        <v>5</v>
      </c>
      <c r="S515">
        <v>5</v>
      </c>
      <c r="T515">
        <v>8</v>
      </c>
      <c r="U515">
        <v>22</v>
      </c>
      <c r="V515">
        <v>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716</v>
      </c>
      <c r="AD515" t="s">
        <v>716</v>
      </c>
      <c r="AE515">
        <v>3</v>
      </c>
      <c r="AF515" t="s">
        <v>3029</v>
      </c>
      <c r="AG515" t="s">
        <v>2958</v>
      </c>
      <c r="AH515" t="s">
        <v>3014</v>
      </c>
      <c r="AI515">
        <v>8</v>
      </c>
      <c r="AJ515" t="s">
        <v>3026</v>
      </c>
    </row>
    <row r="516" spans="1:36" x14ac:dyDescent="0.3">
      <c r="A516" t="s">
        <v>1968</v>
      </c>
      <c r="B516" s="9">
        <v>39</v>
      </c>
      <c r="C516" t="s">
        <v>39</v>
      </c>
      <c r="D516" s="29" t="s">
        <v>37</v>
      </c>
      <c r="E516">
        <v>7500</v>
      </c>
      <c r="F516" s="13" t="s">
        <v>715</v>
      </c>
      <c r="G516" s="4">
        <v>41549</v>
      </c>
      <c r="H516">
        <v>19</v>
      </c>
      <c r="I516">
        <v>3</v>
      </c>
      <c r="J516">
        <v>1</v>
      </c>
      <c r="K516">
        <v>10</v>
      </c>
      <c r="L516">
        <v>3</v>
      </c>
      <c r="M516">
        <v>2</v>
      </c>
      <c r="N516">
        <v>12</v>
      </c>
      <c r="O516">
        <v>19</v>
      </c>
      <c r="P516">
        <v>31</v>
      </c>
      <c r="Q516">
        <v>3</v>
      </c>
      <c r="R516">
        <v>2</v>
      </c>
      <c r="S516">
        <v>0</v>
      </c>
      <c r="T516">
        <v>3</v>
      </c>
      <c r="U516">
        <v>8</v>
      </c>
      <c r="V516">
        <v>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716</v>
      </c>
      <c r="AD516" t="s">
        <v>716</v>
      </c>
      <c r="AE516">
        <v>2</v>
      </c>
      <c r="AF516" t="s">
        <v>3031</v>
      </c>
      <c r="AG516" t="s">
        <v>2957</v>
      </c>
      <c r="AH516" t="s">
        <v>3018</v>
      </c>
      <c r="AI516">
        <v>10</v>
      </c>
      <c r="AJ516" t="s">
        <v>3020</v>
      </c>
    </row>
    <row r="517" spans="1:36" x14ac:dyDescent="0.3">
      <c r="A517" t="s">
        <v>1646</v>
      </c>
      <c r="B517" s="9">
        <v>45</v>
      </c>
      <c r="C517" t="s">
        <v>29</v>
      </c>
      <c r="D517" s="29" t="s">
        <v>33</v>
      </c>
      <c r="E517">
        <v>76653</v>
      </c>
      <c r="F517" s="13" t="s">
        <v>716</v>
      </c>
      <c r="G517" s="4">
        <v>41502</v>
      </c>
      <c r="H517">
        <v>91</v>
      </c>
      <c r="I517">
        <v>736</v>
      </c>
      <c r="J517">
        <v>63</v>
      </c>
      <c r="K517">
        <v>946</v>
      </c>
      <c r="L517">
        <v>219</v>
      </c>
      <c r="M517">
        <v>189</v>
      </c>
      <c r="N517">
        <v>126</v>
      </c>
      <c r="O517">
        <v>2153</v>
      </c>
      <c r="P517">
        <v>2279</v>
      </c>
      <c r="Q517">
        <v>1</v>
      </c>
      <c r="R517">
        <v>4</v>
      </c>
      <c r="S517">
        <v>7</v>
      </c>
      <c r="T517">
        <v>11</v>
      </c>
      <c r="U517">
        <v>23</v>
      </c>
      <c r="V517">
        <v>2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 t="s">
        <v>2963</v>
      </c>
      <c r="AD517" t="s">
        <v>716</v>
      </c>
      <c r="AE517">
        <v>2</v>
      </c>
      <c r="AF517" t="s">
        <v>3028</v>
      </c>
      <c r="AG517" t="s">
        <v>2957</v>
      </c>
      <c r="AH517" t="s">
        <v>3014</v>
      </c>
      <c r="AI517">
        <v>8</v>
      </c>
      <c r="AJ517" t="s">
        <v>3026</v>
      </c>
    </row>
    <row r="518" spans="1:36" x14ac:dyDescent="0.3">
      <c r="A518" t="s">
        <v>963</v>
      </c>
      <c r="B518" s="9">
        <v>56</v>
      </c>
      <c r="C518" t="s">
        <v>36</v>
      </c>
      <c r="D518" s="29" t="s">
        <v>71</v>
      </c>
      <c r="E518">
        <v>80995</v>
      </c>
      <c r="F518" s="13" t="s">
        <v>715</v>
      </c>
      <c r="G518" s="4">
        <v>41405</v>
      </c>
      <c r="H518">
        <v>83</v>
      </c>
      <c r="I518">
        <v>860</v>
      </c>
      <c r="J518">
        <v>28</v>
      </c>
      <c r="K518">
        <v>409</v>
      </c>
      <c r="L518">
        <v>73</v>
      </c>
      <c r="M518">
        <v>56</v>
      </c>
      <c r="N518">
        <v>56</v>
      </c>
      <c r="O518">
        <v>1426</v>
      </c>
      <c r="P518">
        <v>1482</v>
      </c>
      <c r="Q518">
        <v>1</v>
      </c>
      <c r="R518">
        <v>8</v>
      </c>
      <c r="S518">
        <v>9</v>
      </c>
      <c r="T518">
        <v>4</v>
      </c>
      <c r="U518">
        <v>22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716</v>
      </c>
      <c r="AD518" t="s">
        <v>716</v>
      </c>
      <c r="AE518">
        <v>2</v>
      </c>
      <c r="AF518" t="s">
        <v>3030</v>
      </c>
      <c r="AG518" t="s">
        <v>2957</v>
      </c>
      <c r="AH518" t="s">
        <v>3011</v>
      </c>
      <c r="AI518">
        <v>5</v>
      </c>
      <c r="AJ518" t="s">
        <v>3012</v>
      </c>
    </row>
    <row r="519" spans="1:36" x14ac:dyDescent="0.3">
      <c r="A519" t="s">
        <v>2482</v>
      </c>
      <c r="B519" s="9">
        <v>43</v>
      </c>
      <c r="C519" t="s">
        <v>29</v>
      </c>
      <c r="D519" s="29" t="s">
        <v>71</v>
      </c>
      <c r="E519">
        <v>30372</v>
      </c>
      <c r="F519" s="13" t="s">
        <v>2963</v>
      </c>
      <c r="G519" s="4">
        <v>41268</v>
      </c>
      <c r="H519">
        <v>33</v>
      </c>
      <c r="I519">
        <v>15</v>
      </c>
      <c r="J519">
        <v>0</v>
      </c>
      <c r="K519">
        <v>12</v>
      </c>
      <c r="L519">
        <v>7</v>
      </c>
      <c r="M519">
        <v>3</v>
      </c>
      <c r="N519">
        <v>7</v>
      </c>
      <c r="O519">
        <v>37</v>
      </c>
      <c r="P519">
        <v>44</v>
      </c>
      <c r="Q519">
        <v>3</v>
      </c>
      <c r="R519">
        <v>2</v>
      </c>
      <c r="S519">
        <v>0</v>
      </c>
      <c r="T519">
        <v>3</v>
      </c>
      <c r="U519">
        <v>8</v>
      </c>
      <c r="V519">
        <v>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716</v>
      </c>
      <c r="AD519" t="s">
        <v>716</v>
      </c>
      <c r="AE519">
        <v>3</v>
      </c>
      <c r="AF519" t="s">
        <v>3028</v>
      </c>
      <c r="AG519" t="s">
        <v>2958</v>
      </c>
      <c r="AH519" t="s">
        <v>3018</v>
      </c>
      <c r="AI519">
        <v>12</v>
      </c>
      <c r="AJ519" t="s">
        <v>3019</v>
      </c>
    </row>
    <row r="520" spans="1:36" x14ac:dyDescent="0.3">
      <c r="A520" t="s">
        <v>2932</v>
      </c>
      <c r="B520" s="9">
        <v>59</v>
      </c>
      <c r="C520" t="s">
        <v>36</v>
      </c>
      <c r="D520" s="29" t="s">
        <v>37</v>
      </c>
      <c r="E520">
        <v>22554</v>
      </c>
      <c r="F520" s="13" t="s">
        <v>2963</v>
      </c>
      <c r="G520" s="4">
        <v>41216</v>
      </c>
      <c r="H520">
        <v>38</v>
      </c>
      <c r="I520">
        <v>27</v>
      </c>
      <c r="J520">
        <v>0</v>
      </c>
      <c r="K520">
        <v>10</v>
      </c>
      <c r="L520">
        <v>0</v>
      </c>
      <c r="M520">
        <v>0</v>
      </c>
      <c r="N520">
        <v>4</v>
      </c>
      <c r="O520">
        <v>37</v>
      </c>
      <c r="P520">
        <v>41</v>
      </c>
      <c r="Q520">
        <v>4</v>
      </c>
      <c r="R520">
        <v>2</v>
      </c>
      <c r="S520">
        <v>0</v>
      </c>
      <c r="T520">
        <v>4</v>
      </c>
      <c r="U520">
        <v>10</v>
      </c>
      <c r="V520">
        <v>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716</v>
      </c>
      <c r="AD520" t="s">
        <v>716</v>
      </c>
      <c r="AE520">
        <v>3</v>
      </c>
      <c r="AF520" t="s">
        <v>3030</v>
      </c>
      <c r="AG520" t="s">
        <v>2958</v>
      </c>
      <c r="AH520" t="s">
        <v>3018</v>
      </c>
      <c r="AI520">
        <v>11</v>
      </c>
      <c r="AJ520" t="s">
        <v>3024</v>
      </c>
    </row>
    <row r="521" spans="1:36" x14ac:dyDescent="0.3">
      <c r="A521" t="s">
        <v>1651</v>
      </c>
      <c r="B521" s="9">
        <v>42</v>
      </c>
      <c r="C521" t="s">
        <v>29</v>
      </c>
      <c r="D521" s="29" t="s">
        <v>33</v>
      </c>
      <c r="E521">
        <v>26290</v>
      </c>
      <c r="F521" s="13" t="s">
        <v>2963</v>
      </c>
      <c r="G521" s="4">
        <v>41286</v>
      </c>
      <c r="H521">
        <v>49</v>
      </c>
      <c r="I521">
        <v>15</v>
      </c>
      <c r="J521">
        <v>8</v>
      </c>
      <c r="K521">
        <v>16</v>
      </c>
      <c r="L521">
        <v>11</v>
      </c>
      <c r="M521">
        <v>5</v>
      </c>
      <c r="N521">
        <v>22</v>
      </c>
      <c r="O521">
        <v>55</v>
      </c>
      <c r="P521">
        <v>77</v>
      </c>
      <c r="Q521">
        <v>4</v>
      </c>
      <c r="R521">
        <v>2</v>
      </c>
      <c r="S521">
        <v>0</v>
      </c>
      <c r="T521">
        <v>4</v>
      </c>
      <c r="U521">
        <v>10</v>
      </c>
      <c r="V521">
        <v>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716</v>
      </c>
      <c r="AD521" t="s">
        <v>716</v>
      </c>
      <c r="AE521">
        <v>2</v>
      </c>
      <c r="AF521" t="s">
        <v>3028</v>
      </c>
      <c r="AG521" t="s">
        <v>2957</v>
      </c>
      <c r="AH521" t="s">
        <v>3016</v>
      </c>
      <c r="AI521">
        <v>1</v>
      </c>
      <c r="AJ521" t="s">
        <v>3023</v>
      </c>
    </row>
    <row r="522" spans="1:36" x14ac:dyDescent="0.3">
      <c r="A522" t="s">
        <v>2739</v>
      </c>
      <c r="B522" s="9">
        <v>38</v>
      </c>
      <c r="C522" t="s">
        <v>29</v>
      </c>
      <c r="D522" s="29" t="s">
        <v>37</v>
      </c>
      <c r="E522">
        <v>56939</v>
      </c>
      <c r="F522" s="13" t="s">
        <v>715</v>
      </c>
      <c r="G522" s="4">
        <v>41535</v>
      </c>
      <c r="H522">
        <v>19</v>
      </c>
      <c r="I522">
        <v>256</v>
      </c>
      <c r="J522">
        <v>34</v>
      </c>
      <c r="K522">
        <v>103</v>
      </c>
      <c r="L522">
        <v>90</v>
      </c>
      <c r="M522">
        <v>29</v>
      </c>
      <c r="N522">
        <v>49</v>
      </c>
      <c r="O522">
        <v>512</v>
      </c>
      <c r="P522">
        <v>561</v>
      </c>
      <c r="Q522">
        <v>2</v>
      </c>
      <c r="R522">
        <v>3</v>
      </c>
      <c r="S522">
        <v>3</v>
      </c>
      <c r="T522">
        <v>10</v>
      </c>
      <c r="U522">
        <v>18</v>
      </c>
      <c r="V522">
        <v>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716</v>
      </c>
      <c r="AD522" t="s">
        <v>716</v>
      </c>
      <c r="AE522">
        <v>2</v>
      </c>
      <c r="AF522" t="s">
        <v>3031</v>
      </c>
      <c r="AG522" t="s">
        <v>2957</v>
      </c>
      <c r="AH522" t="s">
        <v>3014</v>
      </c>
      <c r="AI522">
        <v>9</v>
      </c>
      <c r="AJ522" t="s">
        <v>3025</v>
      </c>
    </row>
    <row r="523" spans="1:36" x14ac:dyDescent="0.3">
      <c r="A523" t="s">
        <v>802</v>
      </c>
      <c r="B523" s="9">
        <v>54</v>
      </c>
      <c r="C523" t="s">
        <v>47</v>
      </c>
      <c r="D523" s="29" t="s">
        <v>71</v>
      </c>
      <c r="E523">
        <v>46779</v>
      </c>
      <c r="F523" s="13" t="s">
        <v>2963</v>
      </c>
      <c r="G523" s="4">
        <v>41467</v>
      </c>
      <c r="H523">
        <v>55</v>
      </c>
      <c r="I523">
        <v>12</v>
      </c>
      <c r="J523">
        <v>1</v>
      </c>
      <c r="K523">
        <v>3</v>
      </c>
      <c r="L523">
        <v>0</v>
      </c>
      <c r="M523">
        <v>0</v>
      </c>
      <c r="N523">
        <v>7</v>
      </c>
      <c r="O523">
        <v>16</v>
      </c>
      <c r="P523">
        <v>23</v>
      </c>
      <c r="Q523">
        <v>1</v>
      </c>
      <c r="R523">
        <v>0</v>
      </c>
      <c r="S523">
        <v>1</v>
      </c>
      <c r="T523">
        <v>2</v>
      </c>
      <c r="U523">
        <v>4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716</v>
      </c>
      <c r="AD523" t="s">
        <v>716</v>
      </c>
      <c r="AE523">
        <v>2</v>
      </c>
      <c r="AF523" t="s">
        <v>3030</v>
      </c>
      <c r="AG523" t="s">
        <v>2957</v>
      </c>
      <c r="AH523" t="s">
        <v>3014</v>
      </c>
      <c r="AI523">
        <v>7</v>
      </c>
      <c r="AJ523" t="s">
        <v>3015</v>
      </c>
    </row>
    <row r="524" spans="1:36" x14ac:dyDescent="0.3">
      <c r="A524" t="s">
        <v>905</v>
      </c>
      <c r="B524" s="9">
        <v>58</v>
      </c>
      <c r="C524" t="s">
        <v>39</v>
      </c>
      <c r="D524" s="29" t="s">
        <v>30</v>
      </c>
      <c r="E524">
        <v>64857</v>
      </c>
      <c r="F524" s="13" t="s">
        <v>716</v>
      </c>
      <c r="G524" s="4">
        <v>41236</v>
      </c>
      <c r="H524">
        <v>78</v>
      </c>
      <c r="I524">
        <v>556</v>
      </c>
      <c r="J524">
        <v>14</v>
      </c>
      <c r="K524">
        <v>717</v>
      </c>
      <c r="L524">
        <v>210</v>
      </c>
      <c r="M524">
        <v>0</v>
      </c>
      <c r="N524">
        <v>43</v>
      </c>
      <c r="O524">
        <v>1497</v>
      </c>
      <c r="P524">
        <v>1540</v>
      </c>
      <c r="Q524">
        <v>1</v>
      </c>
      <c r="R524">
        <v>7</v>
      </c>
      <c r="S524">
        <v>5</v>
      </c>
      <c r="T524">
        <v>10</v>
      </c>
      <c r="U524">
        <v>23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t="s">
        <v>716</v>
      </c>
      <c r="AD524" t="s">
        <v>716</v>
      </c>
      <c r="AE524">
        <v>3</v>
      </c>
      <c r="AF524" t="s">
        <v>3030</v>
      </c>
      <c r="AG524" t="s">
        <v>2958</v>
      </c>
      <c r="AH524" t="s">
        <v>3018</v>
      </c>
      <c r="AI524">
        <v>11</v>
      </c>
      <c r="AJ524" t="s">
        <v>3024</v>
      </c>
    </row>
    <row r="525" spans="1:36" x14ac:dyDescent="0.3">
      <c r="A525" t="s">
        <v>1469</v>
      </c>
      <c r="B525" s="9">
        <v>62</v>
      </c>
      <c r="C525" t="s">
        <v>29</v>
      </c>
      <c r="D525" s="29" t="s">
        <v>71</v>
      </c>
      <c r="E525">
        <v>40049</v>
      </c>
      <c r="F525" s="13" t="s">
        <v>715</v>
      </c>
      <c r="G525" s="4">
        <v>41563</v>
      </c>
      <c r="H525">
        <v>23</v>
      </c>
      <c r="I525">
        <v>13</v>
      </c>
      <c r="J525">
        <v>6</v>
      </c>
      <c r="K525">
        <v>7</v>
      </c>
      <c r="L525">
        <v>0</v>
      </c>
      <c r="M525">
        <v>3</v>
      </c>
      <c r="N525">
        <v>3</v>
      </c>
      <c r="O525">
        <v>29</v>
      </c>
      <c r="P525">
        <v>32</v>
      </c>
      <c r="Q525">
        <v>1</v>
      </c>
      <c r="R525">
        <v>1</v>
      </c>
      <c r="S525">
        <v>0</v>
      </c>
      <c r="T525">
        <v>3</v>
      </c>
      <c r="U525">
        <v>5</v>
      </c>
      <c r="V525">
        <v>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716</v>
      </c>
      <c r="AD525" t="s">
        <v>716</v>
      </c>
      <c r="AE525">
        <v>2</v>
      </c>
      <c r="AF525" t="s">
        <v>3029</v>
      </c>
      <c r="AG525" t="s">
        <v>2957</v>
      </c>
      <c r="AH525" t="s">
        <v>3018</v>
      </c>
      <c r="AI525">
        <v>10</v>
      </c>
      <c r="AJ525" t="s">
        <v>3020</v>
      </c>
    </row>
    <row r="526" spans="1:36" x14ac:dyDescent="0.3">
      <c r="A526" t="s">
        <v>2571</v>
      </c>
      <c r="B526" s="9">
        <v>60</v>
      </c>
      <c r="C526" t="s">
        <v>29</v>
      </c>
      <c r="D526" s="29" t="s">
        <v>30</v>
      </c>
      <c r="E526">
        <v>46344</v>
      </c>
      <c r="F526" s="13" t="s">
        <v>2963</v>
      </c>
      <c r="G526" s="4">
        <v>41706</v>
      </c>
      <c r="H526">
        <v>38</v>
      </c>
      <c r="I526">
        <v>11</v>
      </c>
      <c r="J526">
        <v>1</v>
      </c>
      <c r="K526">
        <v>6</v>
      </c>
      <c r="L526">
        <v>2</v>
      </c>
      <c r="M526">
        <v>1</v>
      </c>
      <c r="N526">
        <v>6</v>
      </c>
      <c r="O526">
        <v>21</v>
      </c>
      <c r="P526">
        <v>27</v>
      </c>
      <c r="Q526">
        <v>2</v>
      </c>
      <c r="R526">
        <v>1</v>
      </c>
      <c r="S526">
        <v>1</v>
      </c>
      <c r="T526">
        <v>2</v>
      </c>
      <c r="U526">
        <v>6</v>
      </c>
      <c r="V526">
        <v>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716</v>
      </c>
      <c r="AD526" t="s">
        <v>716</v>
      </c>
      <c r="AE526">
        <v>1</v>
      </c>
      <c r="AF526" t="s">
        <v>3030</v>
      </c>
      <c r="AG526" t="s">
        <v>2956</v>
      </c>
      <c r="AH526" t="s">
        <v>3016</v>
      </c>
      <c r="AI526">
        <v>3</v>
      </c>
      <c r="AJ526" t="s">
        <v>3017</v>
      </c>
    </row>
    <row r="527" spans="1:36" x14ac:dyDescent="0.3">
      <c r="A527" t="s">
        <v>2764</v>
      </c>
      <c r="B527" s="9">
        <v>42</v>
      </c>
      <c r="C527" t="s">
        <v>29</v>
      </c>
      <c r="D527" s="29" t="s">
        <v>37</v>
      </c>
      <c r="E527">
        <v>80134</v>
      </c>
      <c r="F527" s="13" t="s">
        <v>715</v>
      </c>
      <c r="G527" s="4">
        <v>41414</v>
      </c>
      <c r="H527">
        <v>40</v>
      </c>
      <c r="I527">
        <v>1218</v>
      </c>
      <c r="J527">
        <v>16</v>
      </c>
      <c r="K527">
        <v>272</v>
      </c>
      <c r="L527">
        <v>104</v>
      </c>
      <c r="M527">
        <v>0</v>
      </c>
      <c r="N527">
        <v>80</v>
      </c>
      <c r="O527">
        <v>1610</v>
      </c>
      <c r="P527">
        <v>1690</v>
      </c>
      <c r="Q527">
        <v>2</v>
      </c>
      <c r="R527">
        <v>5</v>
      </c>
      <c r="S527">
        <v>3</v>
      </c>
      <c r="T527">
        <v>6</v>
      </c>
      <c r="U527">
        <v>16</v>
      </c>
      <c r="V527">
        <v>6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 t="s">
        <v>2964</v>
      </c>
      <c r="AD527" t="s">
        <v>715</v>
      </c>
      <c r="AE527">
        <v>2</v>
      </c>
      <c r="AF527" t="s">
        <v>3028</v>
      </c>
      <c r="AG527" t="s">
        <v>2957</v>
      </c>
      <c r="AH527" t="s">
        <v>3011</v>
      </c>
      <c r="AI527">
        <v>5</v>
      </c>
      <c r="AJ527" t="s">
        <v>3012</v>
      </c>
    </row>
    <row r="528" spans="1:36" x14ac:dyDescent="0.3">
      <c r="A528" t="s">
        <v>1765</v>
      </c>
      <c r="B528" s="9">
        <v>44</v>
      </c>
      <c r="C528" t="s">
        <v>29</v>
      </c>
      <c r="D528" s="29" t="s">
        <v>37</v>
      </c>
      <c r="E528">
        <v>70617</v>
      </c>
      <c r="F528" s="13" t="s">
        <v>716</v>
      </c>
      <c r="G528" s="4">
        <v>41448</v>
      </c>
      <c r="H528">
        <v>45</v>
      </c>
      <c r="I528">
        <v>353</v>
      </c>
      <c r="J528">
        <v>61</v>
      </c>
      <c r="K528">
        <v>753</v>
      </c>
      <c r="L528">
        <v>40</v>
      </c>
      <c r="M528">
        <v>46</v>
      </c>
      <c r="N528">
        <v>27</v>
      </c>
      <c r="O528">
        <v>1253</v>
      </c>
      <c r="P528">
        <v>1280</v>
      </c>
      <c r="Q528">
        <v>1</v>
      </c>
      <c r="R528">
        <v>3</v>
      </c>
      <c r="S528">
        <v>3</v>
      </c>
      <c r="T528">
        <v>7</v>
      </c>
      <c r="U528">
        <v>14</v>
      </c>
      <c r="V528">
        <v>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716</v>
      </c>
      <c r="AD528" t="s">
        <v>716</v>
      </c>
      <c r="AE528">
        <v>2</v>
      </c>
      <c r="AF528" t="s">
        <v>3028</v>
      </c>
      <c r="AG528" t="s">
        <v>2957</v>
      </c>
      <c r="AH528" t="s">
        <v>3011</v>
      </c>
      <c r="AI528">
        <v>6</v>
      </c>
      <c r="AJ528" t="s">
        <v>3013</v>
      </c>
    </row>
    <row r="529" spans="1:36" x14ac:dyDescent="0.3">
      <c r="A529" t="s">
        <v>1128</v>
      </c>
      <c r="B529" s="9">
        <v>37</v>
      </c>
      <c r="C529" t="s">
        <v>47</v>
      </c>
      <c r="D529" s="29" t="s">
        <v>33</v>
      </c>
      <c r="E529">
        <v>82326</v>
      </c>
      <c r="F529" s="13" t="s">
        <v>716</v>
      </c>
      <c r="G529" s="4">
        <v>41708</v>
      </c>
      <c r="H529">
        <v>30</v>
      </c>
      <c r="I529">
        <v>938</v>
      </c>
      <c r="J529">
        <v>142</v>
      </c>
      <c r="K529">
        <v>754</v>
      </c>
      <c r="L529">
        <v>159</v>
      </c>
      <c r="M529">
        <v>81</v>
      </c>
      <c r="N529">
        <v>183</v>
      </c>
      <c r="O529">
        <v>2074</v>
      </c>
      <c r="P529">
        <v>2257</v>
      </c>
      <c r="Q529">
        <v>1</v>
      </c>
      <c r="R529">
        <v>5</v>
      </c>
      <c r="S529">
        <v>10</v>
      </c>
      <c r="T529">
        <v>6</v>
      </c>
      <c r="U529">
        <v>22</v>
      </c>
      <c r="V529">
        <v>2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1</v>
      </c>
      <c r="AC529" t="s">
        <v>2964</v>
      </c>
      <c r="AD529" t="s">
        <v>715</v>
      </c>
      <c r="AE529">
        <v>1</v>
      </c>
      <c r="AF529" t="s">
        <v>3031</v>
      </c>
      <c r="AG529" t="s">
        <v>2956</v>
      </c>
      <c r="AH529" t="s">
        <v>3016</v>
      </c>
      <c r="AI529">
        <v>3</v>
      </c>
      <c r="AJ529" t="s">
        <v>3017</v>
      </c>
    </row>
    <row r="530" spans="1:36" x14ac:dyDescent="0.3">
      <c r="A530" t="s">
        <v>724</v>
      </c>
      <c r="B530" s="9">
        <v>38</v>
      </c>
      <c r="C530" t="s">
        <v>29</v>
      </c>
      <c r="D530" s="29" t="s">
        <v>41</v>
      </c>
      <c r="E530">
        <v>46310</v>
      </c>
      <c r="F530" s="13" t="s">
        <v>715</v>
      </c>
      <c r="G530" s="4">
        <v>41246</v>
      </c>
      <c r="H530">
        <v>99</v>
      </c>
      <c r="I530">
        <v>185</v>
      </c>
      <c r="J530">
        <v>2</v>
      </c>
      <c r="K530">
        <v>88</v>
      </c>
      <c r="L530">
        <v>15</v>
      </c>
      <c r="M530">
        <v>5</v>
      </c>
      <c r="N530">
        <v>14</v>
      </c>
      <c r="O530">
        <v>295</v>
      </c>
      <c r="P530">
        <v>309</v>
      </c>
      <c r="Q530">
        <v>2</v>
      </c>
      <c r="R530">
        <v>6</v>
      </c>
      <c r="S530">
        <v>1</v>
      </c>
      <c r="T530">
        <v>5</v>
      </c>
      <c r="U530">
        <v>14</v>
      </c>
      <c r="V530">
        <v>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716</v>
      </c>
      <c r="AD530" t="s">
        <v>716</v>
      </c>
      <c r="AE530">
        <v>3</v>
      </c>
      <c r="AF530" t="s">
        <v>3031</v>
      </c>
      <c r="AG530" t="s">
        <v>2958</v>
      </c>
      <c r="AH530" t="s">
        <v>3018</v>
      </c>
      <c r="AI530">
        <v>12</v>
      </c>
      <c r="AJ530" t="s">
        <v>3019</v>
      </c>
    </row>
    <row r="531" spans="1:36" x14ac:dyDescent="0.3">
      <c r="A531" t="s">
        <v>1477</v>
      </c>
      <c r="B531" s="9">
        <v>36</v>
      </c>
      <c r="C531" t="s">
        <v>29</v>
      </c>
      <c r="D531" s="29" t="s">
        <v>33</v>
      </c>
      <c r="E531">
        <v>41154</v>
      </c>
      <c r="F531" s="13" t="s">
        <v>715</v>
      </c>
      <c r="G531" s="4">
        <v>41373</v>
      </c>
      <c r="H531">
        <v>98</v>
      </c>
      <c r="I531">
        <v>44</v>
      </c>
      <c r="J531">
        <v>2</v>
      </c>
      <c r="K531">
        <v>11</v>
      </c>
      <c r="L531">
        <v>2</v>
      </c>
      <c r="M531">
        <v>3</v>
      </c>
      <c r="N531">
        <v>7</v>
      </c>
      <c r="O531">
        <v>62</v>
      </c>
      <c r="P531">
        <v>69</v>
      </c>
      <c r="Q531">
        <v>1</v>
      </c>
      <c r="R531">
        <v>1</v>
      </c>
      <c r="S531">
        <v>0</v>
      </c>
      <c r="T531">
        <v>4</v>
      </c>
      <c r="U531">
        <v>6</v>
      </c>
      <c r="V531">
        <v>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716</v>
      </c>
      <c r="AD531" t="s">
        <v>716</v>
      </c>
      <c r="AE531">
        <v>2</v>
      </c>
      <c r="AF531" t="s">
        <v>3031</v>
      </c>
      <c r="AG531" t="s">
        <v>2957</v>
      </c>
      <c r="AH531" t="s">
        <v>3011</v>
      </c>
      <c r="AI531">
        <v>4</v>
      </c>
      <c r="AJ531" t="s">
        <v>3021</v>
      </c>
    </row>
    <row r="532" spans="1:36" x14ac:dyDescent="0.3">
      <c r="A532" t="s">
        <v>1376</v>
      </c>
      <c r="B532" s="9">
        <v>59</v>
      </c>
      <c r="C532" t="s">
        <v>29</v>
      </c>
      <c r="D532" s="29" t="s">
        <v>37</v>
      </c>
      <c r="E532">
        <v>48726</v>
      </c>
      <c r="F532" s="13" t="s">
        <v>715</v>
      </c>
      <c r="G532" s="4">
        <v>41391</v>
      </c>
      <c r="H532">
        <v>90</v>
      </c>
      <c r="I532">
        <v>138</v>
      </c>
      <c r="J532">
        <v>3</v>
      </c>
      <c r="K532">
        <v>38</v>
      </c>
      <c r="L532">
        <v>4</v>
      </c>
      <c r="M532">
        <v>0</v>
      </c>
      <c r="N532">
        <v>59</v>
      </c>
      <c r="O532">
        <v>183</v>
      </c>
      <c r="P532">
        <v>242</v>
      </c>
      <c r="Q532">
        <v>3</v>
      </c>
      <c r="R532">
        <v>3</v>
      </c>
      <c r="S532">
        <v>2</v>
      </c>
      <c r="T532">
        <v>4</v>
      </c>
      <c r="U532">
        <v>12</v>
      </c>
      <c r="V532">
        <v>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716</v>
      </c>
      <c r="AD532" t="s">
        <v>716</v>
      </c>
      <c r="AE532">
        <v>2</v>
      </c>
      <c r="AF532" t="s">
        <v>3030</v>
      </c>
      <c r="AG532" t="s">
        <v>2957</v>
      </c>
      <c r="AH532" t="s">
        <v>3011</v>
      </c>
      <c r="AI532">
        <v>4</v>
      </c>
      <c r="AJ532" t="s">
        <v>3021</v>
      </c>
    </row>
    <row r="533" spans="1:36" x14ac:dyDescent="0.3">
      <c r="A533" t="s">
        <v>1048</v>
      </c>
      <c r="B533" s="9">
        <v>39</v>
      </c>
      <c r="C533" t="s">
        <v>47</v>
      </c>
      <c r="D533" s="29" t="s">
        <v>37</v>
      </c>
      <c r="E533">
        <v>37284</v>
      </c>
      <c r="F533" s="13" t="s">
        <v>2963</v>
      </c>
      <c r="G533" s="4">
        <v>41362</v>
      </c>
      <c r="H533">
        <v>46</v>
      </c>
      <c r="I533">
        <v>11</v>
      </c>
      <c r="J533">
        <v>1</v>
      </c>
      <c r="K533">
        <v>2</v>
      </c>
      <c r="L533">
        <v>2</v>
      </c>
      <c r="M533">
        <v>1</v>
      </c>
      <c r="N533">
        <v>6</v>
      </c>
      <c r="O533">
        <v>17</v>
      </c>
      <c r="P533">
        <v>23</v>
      </c>
      <c r="Q533">
        <v>1</v>
      </c>
      <c r="R533">
        <v>0</v>
      </c>
      <c r="S533">
        <v>0</v>
      </c>
      <c r="T533">
        <v>3</v>
      </c>
      <c r="U533">
        <v>4</v>
      </c>
      <c r="V533">
        <v>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716</v>
      </c>
      <c r="AD533" t="s">
        <v>716</v>
      </c>
      <c r="AE533">
        <v>2</v>
      </c>
      <c r="AF533" t="s">
        <v>3031</v>
      </c>
      <c r="AG533" t="s">
        <v>2957</v>
      </c>
      <c r="AH533" t="s">
        <v>3016</v>
      </c>
      <c r="AI533">
        <v>3</v>
      </c>
      <c r="AJ533" t="s">
        <v>3017</v>
      </c>
    </row>
    <row r="534" spans="1:36" x14ac:dyDescent="0.3">
      <c r="A534" t="s">
        <v>2207</v>
      </c>
      <c r="B534" s="9">
        <v>49</v>
      </c>
      <c r="C534" t="s">
        <v>47</v>
      </c>
      <c r="D534" s="29" t="s">
        <v>41</v>
      </c>
      <c r="E534">
        <v>64176</v>
      </c>
      <c r="F534" s="13" t="s">
        <v>715</v>
      </c>
      <c r="G534" s="4">
        <v>41124</v>
      </c>
      <c r="H534">
        <v>52</v>
      </c>
      <c r="I534">
        <v>1215</v>
      </c>
      <c r="J534">
        <v>33</v>
      </c>
      <c r="K534">
        <v>249</v>
      </c>
      <c r="L534">
        <v>64</v>
      </c>
      <c r="M534">
        <v>116</v>
      </c>
      <c r="N534">
        <v>149</v>
      </c>
      <c r="O534">
        <v>1677</v>
      </c>
      <c r="P534">
        <v>1826</v>
      </c>
      <c r="Q534">
        <v>8</v>
      </c>
      <c r="R534">
        <v>8</v>
      </c>
      <c r="S534">
        <v>9</v>
      </c>
      <c r="T534">
        <v>8</v>
      </c>
      <c r="U534">
        <v>33</v>
      </c>
      <c r="V534">
        <v>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716</v>
      </c>
      <c r="AD534" t="s">
        <v>716</v>
      </c>
      <c r="AE534">
        <v>3</v>
      </c>
      <c r="AF534" t="s">
        <v>3028</v>
      </c>
      <c r="AG534" t="s">
        <v>2958</v>
      </c>
      <c r="AH534" t="s">
        <v>3014</v>
      </c>
      <c r="AI534">
        <v>8</v>
      </c>
      <c r="AJ534" t="s">
        <v>3026</v>
      </c>
    </row>
    <row r="535" spans="1:36" x14ac:dyDescent="0.3">
      <c r="A535" t="s">
        <v>1496</v>
      </c>
      <c r="B535" s="9">
        <v>37</v>
      </c>
      <c r="C535" t="s">
        <v>29</v>
      </c>
      <c r="D535" s="29" t="s">
        <v>41</v>
      </c>
      <c r="E535">
        <v>82582</v>
      </c>
      <c r="F535" s="13" t="s">
        <v>716</v>
      </c>
      <c r="G535" s="4">
        <v>41797</v>
      </c>
      <c r="H535">
        <v>54</v>
      </c>
      <c r="I535">
        <v>510</v>
      </c>
      <c r="J535">
        <v>120</v>
      </c>
      <c r="K535">
        <v>550</v>
      </c>
      <c r="L535">
        <v>156</v>
      </c>
      <c r="M535">
        <v>40</v>
      </c>
      <c r="N535">
        <v>241</v>
      </c>
      <c r="O535">
        <v>1376</v>
      </c>
      <c r="P535">
        <v>1617</v>
      </c>
      <c r="Q535">
        <v>1</v>
      </c>
      <c r="R535">
        <v>4</v>
      </c>
      <c r="S535">
        <v>9</v>
      </c>
      <c r="T535">
        <v>7</v>
      </c>
      <c r="U535">
        <v>21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 t="s">
        <v>2963</v>
      </c>
      <c r="AD535" t="s">
        <v>715</v>
      </c>
      <c r="AE535">
        <v>1</v>
      </c>
      <c r="AF535" t="s">
        <v>3031</v>
      </c>
      <c r="AG535" t="s">
        <v>2956</v>
      </c>
      <c r="AH535" t="s">
        <v>3011</v>
      </c>
      <c r="AI535">
        <v>6</v>
      </c>
      <c r="AJ535" t="s">
        <v>3013</v>
      </c>
    </row>
    <row r="536" spans="1:36" x14ac:dyDescent="0.3">
      <c r="A536" t="s">
        <v>1916</v>
      </c>
      <c r="B536" s="9">
        <v>56</v>
      </c>
      <c r="C536" t="s">
        <v>47</v>
      </c>
      <c r="D536" s="29" t="s">
        <v>33</v>
      </c>
      <c r="E536">
        <v>26490</v>
      </c>
      <c r="F536" s="13" t="s">
        <v>716</v>
      </c>
      <c r="G536" s="4">
        <v>41174</v>
      </c>
      <c r="H536">
        <v>92</v>
      </c>
      <c r="I536">
        <v>45</v>
      </c>
      <c r="J536">
        <v>47</v>
      </c>
      <c r="K536">
        <v>52</v>
      </c>
      <c r="L536">
        <v>21</v>
      </c>
      <c r="M536">
        <v>20</v>
      </c>
      <c r="N536">
        <v>25</v>
      </c>
      <c r="O536">
        <v>185</v>
      </c>
      <c r="P536">
        <v>210</v>
      </c>
      <c r="Q536">
        <v>2</v>
      </c>
      <c r="R536">
        <v>3</v>
      </c>
      <c r="S536">
        <v>1</v>
      </c>
      <c r="T536">
        <v>5</v>
      </c>
      <c r="U536">
        <v>11</v>
      </c>
      <c r="V536">
        <v>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716</v>
      </c>
      <c r="AD536" t="s">
        <v>716</v>
      </c>
      <c r="AE536">
        <v>3</v>
      </c>
      <c r="AF536" t="s">
        <v>3030</v>
      </c>
      <c r="AG536" t="s">
        <v>2958</v>
      </c>
      <c r="AH536" t="s">
        <v>3014</v>
      </c>
      <c r="AI536">
        <v>9</v>
      </c>
      <c r="AJ536" t="s">
        <v>3025</v>
      </c>
    </row>
    <row r="537" spans="1:36" x14ac:dyDescent="0.3">
      <c r="A537" t="s">
        <v>2862</v>
      </c>
      <c r="B537" s="9">
        <v>44</v>
      </c>
      <c r="C537" t="s">
        <v>36</v>
      </c>
      <c r="D537" s="29" t="s">
        <v>37</v>
      </c>
      <c r="E537">
        <v>23626</v>
      </c>
      <c r="F537" s="13" t="s">
        <v>715</v>
      </c>
      <c r="G537" s="4">
        <v>41783</v>
      </c>
      <c r="H537">
        <v>84</v>
      </c>
      <c r="I537">
        <v>27</v>
      </c>
      <c r="J537">
        <v>2</v>
      </c>
      <c r="K537">
        <v>14</v>
      </c>
      <c r="L537">
        <v>0</v>
      </c>
      <c r="M537">
        <v>0</v>
      </c>
      <c r="N537">
        <v>0</v>
      </c>
      <c r="O537">
        <v>43</v>
      </c>
      <c r="P537">
        <v>43</v>
      </c>
      <c r="Q537">
        <v>3</v>
      </c>
      <c r="R537">
        <v>3</v>
      </c>
      <c r="S537">
        <v>1</v>
      </c>
      <c r="T537">
        <v>3</v>
      </c>
      <c r="U537">
        <v>10</v>
      </c>
      <c r="V537">
        <v>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716</v>
      </c>
      <c r="AD537" t="s">
        <v>716</v>
      </c>
      <c r="AE537">
        <v>1</v>
      </c>
      <c r="AF537" t="s">
        <v>3028</v>
      </c>
      <c r="AG537" t="s">
        <v>2956</v>
      </c>
      <c r="AH537" t="s">
        <v>3011</v>
      </c>
      <c r="AI537">
        <v>5</v>
      </c>
      <c r="AJ537" t="s">
        <v>3012</v>
      </c>
    </row>
    <row r="538" spans="1:36" x14ac:dyDescent="0.3">
      <c r="A538" t="s">
        <v>2034</v>
      </c>
      <c r="B538" s="9">
        <v>45</v>
      </c>
      <c r="C538" t="s">
        <v>39</v>
      </c>
      <c r="D538" s="29" t="s">
        <v>37</v>
      </c>
      <c r="E538">
        <v>43641</v>
      </c>
      <c r="F538" s="13" t="s">
        <v>2963</v>
      </c>
      <c r="G538" s="4">
        <v>41386</v>
      </c>
      <c r="H538">
        <v>50</v>
      </c>
      <c r="I538">
        <v>57</v>
      </c>
      <c r="J538">
        <v>2</v>
      </c>
      <c r="K538">
        <v>51</v>
      </c>
      <c r="L538">
        <v>4</v>
      </c>
      <c r="M538">
        <v>2</v>
      </c>
      <c r="N538">
        <v>23</v>
      </c>
      <c r="O538">
        <v>116</v>
      </c>
      <c r="P538">
        <v>139</v>
      </c>
      <c r="Q538">
        <v>3</v>
      </c>
      <c r="R538">
        <v>2</v>
      </c>
      <c r="S538">
        <v>1</v>
      </c>
      <c r="T538">
        <v>4</v>
      </c>
      <c r="U538">
        <v>10</v>
      </c>
      <c r="V538">
        <v>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716</v>
      </c>
      <c r="AD538" t="s">
        <v>716</v>
      </c>
      <c r="AE538">
        <v>2</v>
      </c>
      <c r="AF538" t="s">
        <v>3028</v>
      </c>
      <c r="AG538" t="s">
        <v>2957</v>
      </c>
      <c r="AH538" t="s">
        <v>3011</v>
      </c>
      <c r="AI538">
        <v>4</v>
      </c>
      <c r="AJ538" t="s">
        <v>3021</v>
      </c>
    </row>
    <row r="539" spans="1:36" x14ac:dyDescent="0.3">
      <c r="A539" t="s">
        <v>971</v>
      </c>
      <c r="B539" s="9">
        <v>49</v>
      </c>
      <c r="C539" t="s">
        <v>47</v>
      </c>
      <c r="D539" s="29" t="s">
        <v>37</v>
      </c>
      <c r="E539">
        <v>46891</v>
      </c>
      <c r="F539" s="13" t="s">
        <v>715</v>
      </c>
      <c r="G539" s="4">
        <v>41518</v>
      </c>
      <c r="H539">
        <v>91</v>
      </c>
      <c r="I539">
        <v>43</v>
      </c>
      <c r="J539">
        <v>12</v>
      </c>
      <c r="K539">
        <v>23</v>
      </c>
      <c r="L539">
        <v>29</v>
      </c>
      <c r="M539">
        <v>15</v>
      </c>
      <c r="N539">
        <v>61</v>
      </c>
      <c r="O539">
        <v>122</v>
      </c>
      <c r="P539">
        <v>183</v>
      </c>
      <c r="Q539">
        <v>1</v>
      </c>
      <c r="R539">
        <v>2</v>
      </c>
      <c r="S539">
        <v>1</v>
      </c>
      <c r="T539">
        <v>4</v>
      </c>
      <c r="U539">
        <v>8</v>
      </c>
      <c r="V539">
        <v>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716</v>
      </c>
      <c r="AD539" t="s">
        <v>716</v>
      </c>
      <c r="AE539">
        <v>2</v>
      </c>
      <c r="AF539" t="s">
        <v>3028</v>
      </c>
      <c r="AG539" t="s">
        <v>2957</v>
      </c>
      <c r="AH539" t="s">
        <v>3014</v>
      </c>
      <c r="AI539">
        <v>9</v>
      </c>
      <c r="AJ539" t="s">
        <v>3025</v>
      </c>
    </row>
    <row r="540" spans="1:36" x14ac:dyDescent="0.3">
      <c r="A540" t="s">
        <v>1733</v>
      </c>
      <c r="B540" s="9">
        <v>24</v>
      </c>
      <c r="C540" t="s">
        <v>29</v>
      </c>
      <c r="D540" s="29" t="s">
        <v>37</v>
      </c>
      <c r="E540">
        <v>18929</v>
      </c>
      <c r="F540" s="13" t="s">
        <v>716</v>
      </c>
      <c r="G540" s="4">
        <v>41321</v>
      </c>
      <c r="H540">
        <v>15</v>
      </c>
      <c r="I540">
        <v>32</v>
      </c>
      <c r="J540">
        <v>0</v>
      </c>
      <c r="K540">
        <v>8</v>
      </c>
      <c r="L540">
        <v>23</v>
      </c>
      <c r="M540">
        <v>4</v>
      </c>
      <c r="N540">
        <v>18</v>
      </c>
      <c r="O540">
        <v>67</v>
      </c>
      <c r="P540">
        <v>85</v>
      </c>
      <c r="Q540">
        <v>1</v>
      </c>
      <c r="R540">
        <v>1</v>
      </c>
      <c r="S540">
        <v>0</v>
      </c>
      <c r="T540">
        <v>4</v>
      </c>
      <c r="U540">
        <v>6</v>
      </c>
      <c r="V540">
        <v>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716</v>
      </c>
      <c r="AD540" t="s">
        <v>716</v>
      </c>
      <c r="AE540">
        <v>2</v>
      </c>
      <c r="AF540" t="s">
        <v>3032</v>
      </c>
      <c r="AG540" t="s">
        <v>2957</v>
      </c>
      <c r="AH540" t="s">
        <v>3016</v>
      </c>
      <c r="AI540">
        <v>2</v>
      </c>
      <c r="AJ540" t="s">
        <v>3022</v>
      </c>
    </row>
    <row r="541" spans="1:36" x14ac:dyDescent="0.3">
      <c r="A541" t="s">
        <v>1773</v>
      </c>
      <c r="B541" s="9">
        <v>31</v>
      </c>
      <c r="C541" t="s">
        <v>29</v>
      </c>
      <c r="D541" s="29" t="s">
        <v>37</v>
      </c>
      <c r="E541">
        <v>69520</v>
      </c>
      <c r="F541" s="13" t="s">
        <v>716</v>
      </c>
      <c r="G541" s="4">
        <v>41462</v>
      </c>
      <c r="H541">
        <v>95</v>
      </c>
      <c r="I541">
        <v>627</v>
      </c>
      <c r="J541">
        <v>120</v>
      </c>
      <c r="K541">
        <v>414</v>
      </c>
      <c r="L541">
        <v>121</v>
      </c>
      <c r="M541">
        <v>80</v>
      </c>
      <c r="N541">
        <v>93</v>
      </c>
      <c r="O541">
        <v>1362</v>
      </c>
      <c r="P541">
        <v>1455</v>
      </c>
      <c r="Q541">
        <v>1</v>
      </c>
      <c r="R541">
        <v>9</v>
      </c>
      <c r="S541">
        <v>6</v>
      </c>
      <c r="T541">
        <v>5</v>
      </c>
      <c r="U541">
        <v>21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716</v>
      </c>
      <c r="AD541" t="s">
        <v>716</v>
      </c>
      <c r="AE541">
        <v>2</v>
      </c>
      <c r="AF541" t="s">
        <v>3031</v>
      </c>
      <c r="AG541" t="s">
        <v>2957</v>
      </c>
      <c r="AH541" t="s">
        <v>3014</v>
      </c>
      <c r="AI541">
        <v>7</v>
      </c>
      <c r="AJ541" t="s">
        <v>3015</v>
      </c>
    </row>
    <row r="542" spans="1:36" x14ac:dyDescent="0.3">
      <c r="A542" t="s">
        <v>2901</v>
      </c>
      <c r="B542" s="9">
        <v>41</v>
      </c>
      <c r="C542" t="s">
        <v>39</v>
      </c>
      <c r="D542" s="29" t="s">
        <v>37</v>
      </c>
      <c r="E542">
        <v>27159</v>
      </c>
      <c r="F542" s="13" t="s">
        <v>2963</v>
      </c>
      <c r="G542" s="4">
        <v>41727</v>
      </c>
      <c r="H542">
        <v>33</v>
      </c>
      <c r="I542">
        <v>17</v>
      </c>
      <c r="J542">
        <v>0</v>
      </c>
      <c r="K542">
        <v>3</v>
      </c>
      <c r="L542">
        <v>0</v>
      </c>
      <c r="M542">
        <v>0</v>
      </c>
      <c r="N542">
        <v>1</v>
      </c>
      <c r="O542">
        <v>20</v>
      </c>
      <c r="P542">
        <v>21</v>
      </c>
      <c r="Q542">
        <v>2</v>
      </c>
      <c r="R542">
        <v>1</v>
      </c>
      <c r="S542">
        <v>0</v>
      </c>
      <c r="T542">
        <v>3</v>
      </c>
      <c r="U542">
        <v>6</v>
      </c>
      <c r="V542">
        <v>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t="s">
        <v>716</v>
      </c>
      <c r="AD542" t="s">
        <v>716</v>
      </c>
      <c r="AE542">
        <v>1</v>
      </c>
      <c r="AF542" t="s">
        <v>3028</v>
      </c>
      <c r="AG542" t="s">
        <v>2956</v>
      </c>
      <c r="AH542" t="s">
        <v>3016</v>
      </c>
      <c r="AI542">
        <v>3</v>
      </c>
      <c r="AJ542" t="s">
        <v>3017</v>
      </c>
    </row>
    <row r="543" spans="1:36" x14ac:dyDescent="0.3">
      <c r="A543" t="s">
        <v>1448</v>
      </c>
      <c r="B543" s="9">
        <v>28</v>
      </c>
      <c r="C543" t="s">
        <v>29</v>
      </c>
      <c r="D543" s="29" t="s">
        <v>37</v>
      </c>
      <c r="E543">
        <v>32880</v>
      </c>
      <c r="F543" s="13" t="s">
        <v>715</v>
      </c>
      <c r="G543" s="4">
        <v>41247</v>
      </c>
      <c r="H543">
        <v>76</v>
      </c>
      <c r="I543">
        <v>8</v>
      </c>
      <c r="J543">
        <v>4</v>
      </c>
      <c r="K543">
        <v>15</v>
      </c>
      <c r="L543">
        <v>7</v>
      </c>
      <c r="M543">
        <v>6</v>
      </c>
      <c r="N543">
        <v>2</v>
      </c>
      <c r="O543">
        <v>40</v>
      </c>
      <c r="P543">
        <v>42</v>
      </c>
      <c r="Q543">
        <v>1</v>
      </c>
      <c r="R543">
        <v>1</v>
      </c>
      <c r="S543">
        <v>0</v>
      </c>
      <c r="T543">
        <v>3</v>
      </c>
      <c r="U543">
        <v>5</v>
      </c>
      <c r="V543">
        <v>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716</v>
      </c>
      <c r="AD543" t="s">
        <v>716</v>
      </c>
      <c r="AE543">
        <v>3</v>
      </c>
      <c r="AF543" t="s">
        <v>3032</v>
      </c>
      <c r="AG543" t="s">
        <v>2958</v>
      </c>
      <c r="AH543" t="s">
        <v>3018</v>
      </c>
      <c r="AI543">
        <v>12</v>
      </c>
      <c r="AJ543" t="s">
        <v>3019</v>
      </c>
    </row>
    <row r="544" spans="1:36" x14ac:dyDescent="0.3">
      <c r="A544" t="s">
        <v>825</v>
      </c>
      <c r="B544" s="9">
        <v>45</v>
      </c>
      <c r="C544" t="s">
        <v>29</v>
      </c>
      <c r="D544" s="29" t="s">
        <v>37</v>
      </c>
      <c r="E544">
        <v>26304</v>
      </c>
      <c r="F544" s="13" t="s">
        <v>715</v>
      </c>
      <c r="G544" s="4">
        <v>41448</v>
      </c>
      <c r="H544">
        <v>5</v>
      </c>
      <c r="I544">
        <v>4</v>
      </c>
      <c r="J544">
        <v>1</v>
      </c>
      <c r="K544">
        <v>5</v>
      </c>
      <c r="L544">
        <v>2</v>
      </c>
      <c r="M544">
        <v>0</v>
      </c>
      <c r="N544">
        <v>4</v>
      </c>
      <c r="O544">
        <v>12</v>
      </c>
      <c r="P544">
        <v>16</v>
      </c>
      <c r="Q544">
        <v>1</v>
      </c>
      <c r="R544">
        <v>1</v>
      </c>
      <c r="S544">
        <v>0</v>
      </c>
      <c r="T544">
        <v>2</v>
      </c>
      <c r="U544">
        <v>4</v>
      </c>
      <c r="V544">
        <v>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t="s">
        <v>716</v>
      </c>
      <c r="AD544" t="s">
        <v>716</v>
      </c>
      <c r="AE544">
        <v>2</v>
      </c>
      <c r="AF544" t="s">
        <v>3028</v>
      </c>
      <c r="AG544" t="s">
        <v>2957</v>
      </c>
      <c r="AH544" t="s">
        <v>3011</v>
      </c>
      <c r="AI544">
        <v>6</v>
      </c>
      <c r="AJ544" t="s">
        <v>3013</v>
      </c>
    </row>
    <row r="545" spans="1:36" x14ac:dyDescent="0.3">
      <c r="A545" t="s">
        <v>877</v>
      </c>
      <c r="B545" s="9">
        <v>49</v>
      </c>
      <c r="C545" t="s">
        <v>39</v>
      </c>
      <c r="D545" s="29" t="s">
        <v>33</v>
      </c>
      <c r="E545">
        <v>45143</v>
      </c>
      <c r="F545" s="13" t="s">
        <v>715</v>
      </c>
      <c r="G545" s="4">
        <v>41512</v>
      </c>
      <c r="H545">
        <v>74</v>
      </c>
      <c r="I545">
        <v>202</v>
      </c>
      <c r="J545">
        <v>5</v>
      </c>
      <c r="K545">
        <v>74</v>
      </c>
      <c r="L545">
        <v>11</v>
      </c>
      <c r="M545">
        <v>5</v>
      </c>
      <c r="N545">
        <v>14</v>
      </c>
      <c r="O545">
        <v>297</v>
      </c>
      <c r="P545">
        <v>311</v>
      </c>
      <c r="Q545">
        <v>3</v>
      </c>
      <c r="R545">
        <v>6</v>
      </c>
      <c r="S545">
        <v>1</v>
      </c>
      <c r="T545">
        <v>5</v>
      </c>
      <c r="U545">
        <v>15</v>
      </c>
      <c r="V545">
        <v>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716</v>
      </c>
      <c r="AD545" t="s">
        <v>716</v>
      </c>
      <c r="AE545">
        <v>2</v>
      </c>
      <c r="AF545" t="s">
        <v>3028</v>
      </c>
      <c r="AG545" t="s">
        <v>2957</v>
      </c>
      <c r="AH545" t="s">
        <v>3014</v>
      </c>
      <c r="AI545">
        <v>8</v>
      </c>
      <c r="AJ545" t="s">
        <v>3026</v>
      </c>
    </row>
    <row r="546" spans="1:36" x14ac:dyDescent="0.3">
      <c r="A546" t="s">
        <v>2273</v>
      </c>
      <c r="B546" s="9">
        <v>59</v>
      </c>
      <c r="C546" t="s">
        <v>29</v>
      </c>
      <c r="D546" s="29" t="s">
        <v>30</v>
      </c>
      <c r="E546">
        <v>57959</v>
      </c>
      <c r="F546" s="13" t="s">
        <v>715</v>
      </c>
      <c r="G546" s="4">
        <v>41396</v>
      </c>
      <c r="H546">
        <v>71</v>
      </c>
      <c r="I546">
        <v>430</v>
      </c>
      <c r="J546">
        <v>16</v>
      </c>
      <c r="K546">
        <v>322</v>
      </c>
      <c r="L546">
        <v>43</v>
      </c>
      <c r="M546">
        <v>24</v>
      </c>
      <c r="N546">
        <v>33</v>
      </c>
      <c r="O546">
        <v>835</v>
      </c>
      <c r="P546">
        <v>868</v>
      </c>
      <c r="Q546">
        <v>5</v>
      </c>
      <c r="R546">
        <v>4</v>
      </c>
      <c r="S546">
        <v>7</v>
      </c>
      <c r="T546">
        <v>11</v>
      </c>
      <c r="U546">
        <v>27</v>
      </c>
      <c r="V546">
        <v>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716</v>
      </c>
      <c r="AD546" t="s">
        <v>716</v>
      </c>
      <c r="AE546">
        <v>2</v>
      </c>
      <c r="AF546" t="s">
        <v>3030</v>
      </c>
      <c r="AG546" t="s">
        <v>2957</v>
      </c>
      <c r="AH546" t="s">
        <v>3011</v>
      </c>
      <c r="AI546">
        <v>5</v>
      </c>
      <c r="AJ546" t="s">
        <v>3012</v>
      </c>
    </row>
    <row r="547" spans="1:36" x14ac:dyDescent="0.3">
      <c r="A547" t="s">
        <v>1799</v>
      </c>
      <c r="B547" s="9">
        <v>29</v>
      </c>
      <c r="C547" t="s">
        <v>47</v>
      </c>
      <c r="D547" s="29" t="s">
        <v>30</v>
      </c>
      <c r="E547">
        <v>33812</v>
      </c>
      <c r="F547" s="13" t="s">
        <v>715</v>
      </c>
      <c r="G547" s="4">
        <v>41216</v>
      </c>
      <c r="H547">
        <v>86</v>
      </c>
      <c r="I547">
        <v>4</v>
      </c>
      <c r="J547">
        <v>17</v>
      </c>
      <c r="K547">
        <v>19</v>
      </c>
      <c r="L547">
        <v>30</v>
      </c>
      <c r="M547">
        <v>24</v>
      </c>
      <c r="N547">
        <v>39</v>
      </c>
      <c r="O547">
        <v>94</v>
      </c>
      <c r="P547">
        <v>133</v>
      </c>
      <c r="Q547">
        <v>2</v>
      </c>
      <c r="R547">
        <v>2</v>
      </c>
      <c r="S547">
        <v>1</v>
      </c>
      <c r="T547">
        <v>3</v>
      </c>
      <c r="U547">
        <v>8</v>
      </c>
      <c r="V547">
        <v>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716</v>
      </c>
      <c r="AD547" t="s">
        <v>716</v>
      </c>
      <c r="AE547">
        <v>3</v>
      </c>
      <c r="AF547" t="s">
        <v>3032</v>
      </c>
      <c r="AG547" t="s">
        <v>2958</v>
      </c>
      <c r="AH547" t="s">
        <v>3018</v>
      </c>
      <c r="AI547">
        <v>11</v>
      </c>
      <c r="AJ547" t="s">
        <v>3024</v>
      </c>
    </row>
    <row r="548" spans="1:36" x14ac:dyDescent="0.3">
      <c r="A548" t="s">
        <v>1455</v>
      </c>
      <c r="B548" s="9">
        <v>44</v>
      </c>
      <c r="C548" t="s">
        <v>29</v>
      </c>
      <c r="D548" s="29" t="s">
        <v>30</v>
      </c>
      <c r="E548">
        <v>33697</v>
      </c>
      <c r="F548" s="13" t="s">
        <v>715</v>
      </c>
      <c r="G548" s="4">
        <v>41532</v>
      </c>
      <c r="H548">
        <v>34</v>
      </c>
      <c r="I548">
        <v>4</v>
      </c>
      <c r="J548">
        <v>3</v>
      </c>
      <c r="K548">
        <v>7</v>
      </c>
      <c r="L548">
        <v>0</v>
      </c>
      <c r="M548">
        <v>3</v>
      </c>
      <c r="N548">
        <v>11</v>
      </c>
      <c r="O548">
        <v>17</v>
      </c>
      <c r="P548">
        <v>28</v>
      </c>
      <c r="Q548">
        <v>1</v>
      </c>
      <c r="R548">
        <v>1</v>
      </c>
      <c r="S548">
        <v>0</v>
      </c>
      <c r="T548">
        <v>2</v>
      </c>
      <c r="U548">
        <v>4</v>
      </c>
      <c r="V548">
        <v>7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 t="s">
        <v>715</v>
      </c>
      <c r="AD548" t="s">
        <v>716</v>
      </c>
      <c r="AE548">
        <v>2</v>
      </c>
      <c r="AF548" t="s">
        <v>3028</v>
      </c>
      <c r="AG548" t="s">
        <v>2957</v>
      </c>
      <c r="AH548" t="s">
        <v>3014</v>
      </c>
      <c r="AI548">
        <v>9</v>
      </c>
      <c r="AJ548" t="s">
        <v>3025</v>
      </c>
    </row>
    <row r="549" spans="1:36" x14ac:dyDescent="0.3">
      <c r="A549" t="s">
        <v>2051</v>
      </c>
      <c r="B549" s="9">
        <v>60</v>
      </c>
      <c r="C549" t="s">
        <v>39</v>
      </c>
      <c r="D549" s="29" t="s">
        <v>33</v>
      </c>
      <c r="E549">
        <v>36634</v>
      </c>
      <c r="F549" s="13" t="s">
        <v>715</v>
      </c>
      <c r="G549" s="4">
        <v>41422</v>
      </c>
      <c r="H549">
        <v>1</v>
      </c>
      <c r="I549">
        <v>213</v>
      </c>
      <c r="J549">
        <v>9</v>
      </c>
      <c r="K549">
        <v>76</v>
      </c>
      <c r="L549">
        <v>4</v>
      </c>
      <c r="M549">
        <v>3</v>
      </c>
      <c r="N549">
        <v>30</v>
      </c>
      <c r="O549">
        <v>305</v>
      </c>
      <c r="P549">
        <v>335</v>
      </c>
      <c r="Q549">
        <v>3</v>
      </c>
      <c r="R549">
        <v>5</v>
      </c>
      <c r="S549">
        <v>2</v>
      </c>
      <c r="T549">
        <v>5</v>
      </c>
      <c r="U549">
        <v>15</v>
      </c>
      <c r="V549">
        <v>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716</v>
      </c>
      <c r="AD549" t="s">
        <v>716</v>
      </c>
      <c r="AE549">
        <v>2</v>
      </c>
      <c r="AF549" t="s">
        <v>3030</v>
      </c>
      <c r="AG549" t="s">
        <v>2957</v>
      </c>
      <c r="AH549" t="s">
        <v>3011</v>
      </c>
      <c r="AI549">
        <v>5</v>
      </c>
      <c r="AJ549" t="s">
        <v>3012</v>
      </c>
    </row>
    <row r="550" spans="1:36" x14ac:dyDescent="0.3">
      <c r="A550" t="s">
        <v>2576</v>
      </c>
      <c r="B550" s="9">
        <v>52</v>
      </c>
      <c r="C550" t="s">
        <v>29</v>
      </c>
      <c r="D550" s="29" t="s">
        <v>30</v>
      </c>
      <c r="E550">
        <v>50785</v>
      </c>
      <c r="F550" s="13" t="s">
        <v>2963</v>
      </c>
      <c r="G550" s="4">
        <v>41527</v>
      </c>
      <c r="H550">
        <v>27</v>
      </c>
      <c r="I550">
        <v>64</v>
      </c>
      <c r="J550">
        <v>1</v>
      </c>
      <c r="K550">
        <v>21</v>
      </c>
      <c r="L550">
        <v>0</v>
      </c>
      <c r="M550">
        <v>1</v>
      </c>
      <c r="N550">
        <v>27</v>
      </c>
      <c r="O550">
        <v>87</v>
      </c>
      <c r="P550">
        <v>114</v>
      </c>
      <c r="Q550">
        <v>2</v>
      </c>
      <c r="R550">
        <v>2</v>
      </c>
      <c r="S550">
        <v>1</v>
      </c>
      <c r="T550">
        <v>3</v>
      </c>
      <c r="U550">
        <v>8</v>
      </c>
      <c r="V550">
        <v>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716</v>
      </c>
      <c r="AD550" t="s">
        <v>716</v>
      </c>
      <c r="AE550">
        <v>2</v>
      </c>
      <c r="AF550" t="s">
        <v>3030</v>
      </c>
      <c r="AG550" t="s">
        <v>2957</v>
      </c>
      <c r="AH550" t="s">
        <v>3014</v>
      </c>
      <c r="AI550">
        <v>9</v>
      </c>
      <c r="AJ550" t="s">
        <v>3025</v>
      </c>
    </row>
    <row r="551" spans="1:36" x14ac:dyDescent="0.3">
      <c r="A551" t="s">
        <v>890</v>
      </c>
      <c r="B551" s="9">
        <v>29</v>
      </c>
      <c r="C551" t="s">
        <v>29</v>
      </c>
      <c r="D551" s="29" t="s">
        <v>30</v>
      </c>
      <c r="E551">
        <v>22327</v>
      </c>
      <c r="F551" s="13" t="s">
        <v>715</v>
      </c>
      <c r="G551" s="4">
        <v>41488</v>
      </c>
      <c r="H551">
        <v>94</v>
      </c>
      <c r="I551">
        <v>5</v>
      </c>
      <c r="J551">
        <v>4</v>
      </c>
      <c r="K551">
        <v>8</v>
      </c>
      <c r="L551">
        <v>2</v>
      </c>
      <c r="M551">
        <v>0</v>
      </c>
      <c r="N551">
        <v>5</v>
      </c>
      <c r="O551">
        <v>19</v>
      </c>
      <c r="P551">
        <v>24</v>
      </c>
      <c r="Q551">
        <v>1</v>
      </c>
      <c r="R551">
        <v>1</v>
      </c>
      <c r="S551">
        <v>0</v>
      </c>
      <c r="T551">
        <v>3</v>
      </c>
      <c r="U551">
        <v>5</v>
      </c>
      <c r="V551">
        <v>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716</v>
      </c>
      <c r="AD551" t="s">
        <v>716</v>
      </c>
      <c r="AE551">
        <v>2</v>
      </c>
      <c r="AF551" t="s">
        <v>3032</v>
      </c>
      <c r="AG551" t="s">
        <v>2957</v>
      </c>
      <c r="AH551" t="s">
        <v>3014</v>
      </c>
      <c r="AI551">
        <v>8</v>
      </c>
      <c r="AJ551" t="s">
        <v>3026</v>
      </c>
    </row>
    <row r="552" spans="1:36" x14ac:dyDescent="0.3">
      <c r="A552" t="s">
        <v>988</v>
      </c>
      <c r="B552" s="9">
        <v>60</v>
      </c>
      <c r="C552" t="s">
        <v>36</v>
      </c>
      <c r="D552" s="29" t="s">
        <v>37</v>
      </c>
      <c r="E552">
        <v>62670</v>
      </c>
      <c r="F552" s="13" t="s">
        <v>715</v>
      </c>
      <c r="G552" s="4">
        <v>41672</v>
      </c>
      <c r="H552">
        <v>57</v>
      </c>
      <c r="I552">
        <v>539</v>
      </c>
      <c r="J552">
        <v>30</v>
      </c>
      <c r="K552">
        <v>92</v>
      </c>
      <c r="L552">
        <v>80</v>
      </c>
      <c r="M552">
        <v>46</v>
      </c>
      <c r="N552">
        <v>38</v>
      </c>
      <c r="O552">
        <v>787</v>
      </c>
      <c r="P552">
        <v>825</v>
      </c>
      <c r="Q552">
        <v>1</v>
      </c>
      <c r="R552">
        <v>5</v>
      </c>
      <c r="S552">
        <v>3</v>
      </c>
      <c r="T552">
        <v>13</v>
      </c>
      <c r="U552">
        <v>22</v>
      </c>
      <c r="V552">
        <v>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716</v>
      </c>
      <c r="AD552" t="s">
        <v>716</v>
      </c>
      <c r="AE552">
        <v>1</v>
      </c>
      <c r="AF552" t="s">
        <v>3030</v>
      </c>
      <c r="AG552" t="s">
        <v>2956</v>
      </c>
      <c r="AH552" t="s">
        <v>3016</v>
      </c>
      <c r="AI552">
        <v>2</v>
      </c>
      <c r="AJ552" t="s">
        <v>3022</v>
      </c>
    </row>
    <row r="553" spans="1:36" x14ac:dyDescent="0.3">
      <c r="A553" t="s">
        <v>1036</v>
      </c>
      <c r="B553" s="9">
        <v>39</v>
      </c>
      <c r="C553" t="s">
        <v>39</v>
      </c>
      <c r="D553" s="29" t="s">
        <v>37</v>
      </c>
      <c r="E553">
        <v>37368</v>
      </c>
      <c r="F553" s="13" t="s">
        <v>715</v>
      </c>
      <c r="G553" s="4">
        <v>41624</v>
      </c>
      <c r="H553">
        <v>4</v>
      </c>
      <c r="I553">
        <v>3</v>
      </c>
      <c r="J553">
        <v>2</v>
      </c>
      <c r="K553">
        <v>11</v>
      </c>
      <c r="L553">
        <v>2</v>
      </c>
      <c r="M553">
        <v>2</v>
      </c>
      <c r="N553">
        <v>10</v>
      </c>
      <c r="O553">
        <v>20</v>
      </c>
      <c r="P553">
        <v>30</v>
      </c>
      <c r="Q553">
        <v>1</v>
      </c>
      <c r="R553">
        <v>1</v>
      </c>
      <c r="S553">
        <v>0</v>
      </c>
      <c r="T553">
        <v>2</v>
      </c>
      <c r="U553">
        <v>4</v>
      </c>
      <c r="V553">
        <v>6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 t="s">
        <v>715</v>
      </c>
      <c r="AD553" t="s">
        <v>716</v>
      </c>
      <c r="AE553">
        <v>2</v>
      </c>
      <c r="AF553" t="s">
        <v>3031</v>
      </c>
      <c r="AG553" t="s">
        <v>2957</v>
      </c>
      <c r="AH553" t="s">
        <v>3018</v>
      </c>
      <c r="AI553">
        <v>12</v>
      </c>
      <c r="AJ553" t="s">
        <v>3019</v>
      </c>
    </row>
    <row r="554" spans="1:36" x14ac:dyDescent="0.3">
      <c r="A554" t="s">
        <v>1677</v>
      </c>
      <c r="B554" s="9">
        <v>51</v>
      </c>
      <c r="C554" t="s">
        <v>36</v>
      </c>
      <c r="D554" s="29" t="s">
        <v>33</v>
      </c>
      <c r="E554">
        <v>66313</v>
      </c>
      <c r="F554" s="13" t="s">
        <v>715</v>
      </c>
      <c r="G554" s="4">
        <v>41533</v>
      </c>
      <c r="H554">
        <v>86</v>
      </c>
      <c r="I554">
        <v>625</v>
      </c>
      <c r="J554">
        <v>7</v>
      </c>
      <c r="K554">
        <v>99</v>
      </c>
      <c r="L554">
        <v>10</v>
      </c>
      <c r="M554">
        <v>22</v>
      </c>
      <c r="N554">
        <v>7</v>
      </c>
      <c r="O554">
        <v>763</v>
      </c>
      <c r="P554">
        <v>770</v>
      </c>
      <c r="Q554">
        <v>2</v>
      </c>
      <c r="R554">
        <v>6</v>
      </c>
      <c r="S554">
        <v>3</v>
      </c>
      <c r="T554">
        <v>12</v>
      </c>
      <c r="U554">
        <v>23</v>
      </c>
      <c r="V554">
        <v>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716</v>
      </c>
      <c r="AD554" t="s">
        <v>716</v>
      </c>
      <c r="AE554">
        <v>2</v>
      </c>
      <c r="AF554" t="s">
        <v>3030</v>
      </c>
      <c r="AG554" t="s">
        <v>2957</v>
      </c>
      <c r="AH554" t="s">
        <v>3014</v>
      </c>
      <c r="AI554">
        <v>9</v>
      </c>
      <c r="AJ554" t="s">
        <v>3025</v>
      </c>
    </row>
    <row r="555" spans="1:36" x14ac:dyDescent="0.3">
      <c r="A555" t="s">
        <v>2702</v>
      </c>
      <c r="B555" s="9">
        <v>60</v>
      </c>
      <c r="C555" t="s">
        <v>29</v>
      </c>
      <c r="D555" s="29" t="s">
        <v>37</v>
      </c>
      <c r="E555">
        <v>46734</v>
      </c>
      <c r="F555" s="13" t="s">
        <v>715</v>
      </c>
      <c r="G555" s="4">
        <v>41231</v>
      </c>
      <c r="H555">
        <v>40</v>
      </c>
      <c r="I555">
        <v>110</v>
      </c>
      <c r="J555">
        <v>5</v>
      </c>
      <c r="K555">
        <v>137</v>
      </c>
      <c r="L555">
        <v>26</v>
      </c>
      <c r="M555">
        <v>23</v>
      </c>
      <c r="N555">
        <v>29</v>
      </c>
      <c r="O555">
        <v>301</v>
      </c>
      <c r="P555">
        <v>330</v>
      </c>
      <c r="Q555">
        <v>2</v>
      </c>
      <c r="R555">
        <v>6</v>
      </c>
      <c r="S555">
        <v>1</v>
      </c>
      <c r="T555">
        <v>5</v>
      </c>
      <c r="U555">
        <v>14</v>
      </c>
      <c r="V555">
        <v>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716</v>
      </c>
      <c r="AD555" t="s">
        <v>716</v>
      </c>
      <c r="AE555">
        <v>3</v>
      </c>
      <c r="AF555" t="s">
        <v>3030</v>
      </c>
      <c r="AG555" t="s">
        <v>2958</v>
      </c>
      <c r="AH555" t="s">
        <v>3018</v>
      </c>
      <c r="AI555">
        <v>11</v>
      </c>
      <c r="AJ555" t="s">
        <v>3024</v>
      </c>
    </row>
    <row r="556" spans="1:36" x14ac:dyDescent="0.3">
      <c r="A556" t="s">
        <v>1804</v>
      </c>
      <c r="B556" s="9">
        <v>58</v>
      </c>
      <c r="C556" t="s">
        <v>39</v>
      </c>
      <c r="D556" s="29" t="s">
        <v>33</v>
      </c>
      <c r="E556">
        <v>28839</v>
      </c>
      <c r="F556" s="13" t="s">
        <v>2963</v>
      </c>
      <c r="G556" s="4">
        <v>41709</v>
      </c>
      <c r="H556">
        <v>86</v>
      </c>
      <c r="I556">
        <v>24</v>
      </c>
      <c r="J556">
        <v>0</v>
      </c>
      <c r="K556">
        <v>7</v>
      </c>
      <c r="L556">
        <v>0</v>
      </c>
      <c r="M556">
        <v>0</v>
      </c>
      <c r="N556">
        <v>1</v>
      </c>
      <c r="O556">
        <v>31</v>
      </c>
      <c r="P556">
        <v>32</v>
      </c>
      <c r="Q556">
        <v>2</v>
      </c>
      <c r="R556">
        <v>2</v>
      </c>
      <c r="S556">
        <v>0</v>
      </c>
      <c r="T556">
        <v>3</v>
      </c>
      <c r="U556">
        <v>7</v>
      </c>
      <c r="V556">
        <v>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716</v>
      </c>
      <c r="AD556" t="s">
        <v>716</v>
      </c>
      <c r="AE556">
        <v>1</v>
      </c>
      <c r="AF556" t="s">
        <v>3030</v>
      </c>
      <c r="AG556" t="s">
        <v>2956</v>
      </c>
      <c r="AH556" t="s">
        <v>3016</v>
      </c>
      <c r="AI556">
        <v>3</v>
      </c>
      <c r="AJ556" t="s">
        <v>3017</v>
      </c>
    </row>
    <row r="557" spans="1:36" x14ac:dyDescent="0.3">
      <c r="A557" t="s">
        <v>1368</v>
      </c>
      <c r="B557" s="9">
        <v>54</v>
      </c>
      <c r="C557" t="s">
        <v>29</v>
      </c>
      <c r="D557" s="29" t="s">
        <v>41</v>
      </c>
      <c r="E557">
        <v>58401</v>
      </c>
      <c r="F557" s="13" t="s">
        <v>715</v>
      </c>
      <c r="G557" s="4">
        <v>41749</v>
      </c>
      <c r="H557">
        <v>55</v>
      </c>
      <c r="I557">
        <v>10</v>
      </c>
      <c r="J557">
        <v>0</v>
      </c>
      <c r="K557">
        <v>11</v>
      </c>
      <c r="L557">
        <v>17</v>
      </c>
      <c r="M557">
        <v>29</v>
      </c>
      <c r="N557">
        <v>29</v>
      </c>
      <c r="O557">
        <v>67</v>
      </c>
      <c r="P557">
        <v>96</v>
      </c>
      <c r="Q557">
        <v>1</v>
      </c>
      <c r="R557">
        <v>1</v>
      </c>
      <c r="S557">
        <v>2</v>
      </c>
      <c r="T557">
        <v>2</v>
      </c>
      <c r="U557">
        <v>6</v>
      </c>
      <c r="V557">
        <v>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716</v>
      </c>
      <c r="AD557" t="s">
        <v>716</v>
      </c>
      <c r="AE557">
        <v>1</v>
      </c>
      <c r="AF557" t="s">
        <v>3030</v>
      </c>
      <c r="AG557" t="s">
        <v>2956</v>
      </c>
      <c r="AH557" t="s">
        <v>3011</v>
      </c>
      <c r="AI557">
        <v>4</v>
      </c>
      <c r="AJ557" t="s">
        <v>3021</v>
      </c>
    </row>
    <row r="558" spans="1:36" x14ac:dyDescent="0.3">
      <c r="A558" t="s">
        <v>1369</v>
      </c>
      <c r="B558" s="9">
        <v>49</v>
      </c>
      <c r="C558" t="s">
        <v>29</v>
      </c>
      <c r="D558" s="29" t="s">
        <v>30</v>
      </c>
      <c r="E558">
        <v>61559</v>
      </c>
      <c r="F558" s="13" t="s">
        <v>715</v>
      </c>
      <c r="G558" s="4">
        <v>41472</v>
      </c>
      <c r="H558">
        <v>8</v>
      </c>
      <c r="I558">
        <v>279</v>
      </c>
      <c r="J558">
        <v>83</v>
      </c>
      <c r="K558">
        <v>88</v>
      </c>
      <c r="L558">
        <v>32</v>
      </c>
      <c r="M558">
        <v>14</v>
      </c>
      <c r="N558">
        <v>34</v>
      </c>
      <c r="O558">
        <v>496</v>
      </c>
      <c r="P558">
        <v>530</v>
      </c>
      <c r="Q558">
        <v>1</v>
      </c>
      <c r="R558">
        <v>4</v>
      </c>
      <c r="S558">
        <v>2</v>
      </c>
      <c r="T558">
        <v>10</v>
      </c>
      <c r="U558">
        <v>17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716</v>
      </c>
      <c r="AD558" t="s">
        <v>716</v>
      </c>
      <c r="AE558">
        <v>2</v>
      </c>
      <c r="AF558" t="s">
        <v>3028</v>
      </c>
      <c r="AG558" t="s">
        <v>2957</v>
      </c>
      <c r="AH558" t="s">
        <v>3014</v>
      </c>
      <c r="AI558">
        <v>7</v>
      </c>
      <c r="AJ558" t="s">
        <v>3015</v>
      </c>
    </row>
    <row r="559" spans="1:36" x14ac:dyDescent="0.3">
      <c r="A559" t="s">
        <v>2208</v>
      </c>
      <c r="B559" s="9">
        <v>36</v>
      </c>
      <c r="C559" t="s">
        <v>47</v>
      </c>
      <c r="D559" s="29" t="s">
        <v>37</v>
      </c>
      <c r="E559">
        <v>47025</v>
      </c>
      <c r="F559" s="13" t="s">
        <v>715</v>
      </c>
      <c r="G559" s="4">
        <v>41529</v>
      </c>
      <c r="H559">
        <v>98</v>
      </c>
      <c r="I559">
        <v>508</v>
      </c>
      <c r="J559">
        <v>11</v>
      </c>
      <c r="K559">
        <v>59</v>
      </c>
      <c r="L559">
        <v>23</v>
      </c>
      <c r="M559">
        <v>5</v>
      </c>
      <c r="N559">
        <v>29</v>
      </c>
      <c r="O559">
        <v>606</v>
      </c>
      <c r="P559">
        <v>635</v>
      </c>
      <c r="Q559">
        <v>5</v>
      </c>
      <c r="R559">
        <v>11</v>
      </c>
      <c r="S559">
        <v>1</v>
      </c>
      <c r="T559">
        <v>6</v>
      </c>
      <c r="U559">
        <v>23</v>
      </c>
      <c r="V559">
        <v>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716</v>
      </c>
      <c r="AD559" t="s">
        <v>716</v>
      </c>
      <c r="AE559">
        <v>2</v>
      </c>
      <c r="AF559" t="s">
        <v>3031</v>
      </c>
      <c r="AG559" t="s">
        <v>2957</v>
      </c>
      <c r="AH559" t="s">
        <v>3014</v>
      </c>
      <c r="AI559">
        <v>9</v>
      </c>
      <c r="AJ559" t="s">
        <v>3025</v>
      </c>
    </row>
    <row r="560" spans="1:36" x14ac:dyDescent="0.3">
      <c r="A560" t="s">
        <v>2641</v>
      </c>
      <c r="B560" s="9">
        <v>42</v>
      </c>
      <c r="C560" t="s">
        <v>29</v>
      </c>
      <c r="D560" s="29" t="s">
        <v>33</v>
      </c>
      <c r="E560">
        <v>77044</v>
      </c>
      <c r="F560" s="13" t="s">
        <v>715</v>
      </c>
      <c r="G560" s="4">
        <v>41574</v>
      </c>
      <c r="H560">
        <v>12</v>
      </c>
      <c r="I560">
        <v>625</v>
      </c>
      <c r="J560">
        <v>38</v>
      </c>
      <c r="K560">
        <v>242</v>
      </c>
      <c r="L560">
        <v>50</v>
      </c>
      <c r="M560">
        <v>34</v>
      </c>
      <c r="N560">
        <v>76</v>
      </c>
      <c r="O560">
        <v>989</v>
      </c>
      <c r="P560">
        <v>1065</v>
      </c>
      <c r="Q560">
        <v>2</v>
      </c>
      <c r="R560">
        <v>7</v>
      </c>
      <c r="S560">
        <v>11</v>
      </c>
      <c r="T560">
        <v>11</v>
      </c>
      <c r="U560">
        <v>31</v>
      </c>
      <c r="V560">
        <v>4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 t="s">
        <v>715</v>
      </c>
      <c r="AD560" t="s">
        <v>716</v>
      </c>
      <c r="AE560">
        <v>2</v>
      </c>
      <c r="AF560" t="s">
        <v>3028</v>
      </c>
      <c r="AG560" t="s">
        <v>2957</v>
      </c>
      <c r="AH560" t="s">
        <v>3018</v>
      </c>
      <c r="AI560">
        <v>10</v>
      </c>
      <c r="AJ560" t="s">
        <v>3020</v>
      </c>
    </row>
    <row r="561" spans="1:36" x14ac:dyDescent="0.3">
      <c r="A561" t="s">
        <v>1764</v>
      </c>
      <c r="B561" s="9">
        <v>24</v>
      </c>
      <c r="C561" t="s">
        <v>29</v>
      </c>
      <c r="D561" s="29" t="s">
        <v>37</v>
      </c>
      <c r="E561">
        <v>18929</v>
      </c>
      <c r="F561" s="13" t="s">
        <v>716</v>
      </c>
      <c r="G561" s="4">
        <v>41321</v>
      </c>
      <c r="H561">
        <v>15</v>
      </c>
      <c r="I561">
        <v>32</v>
      </c>
      <c r="J561">
        <v>0</v>
      </c>
      <c r="K561">
        <v>8</v>
      </c>
      <c r="L561">
        <v>23</v>
      </c>
      <c r="M561">
        <v>4</v>
      </c>
      <c r="N561">
        <v>18</v>
      </c>
      <c r="O561">
        <v>67</v>
      </c>
      <c r="P561">
        <v>85</v>
      </c>
      <c r="Q561">
        <v>1</v>
      </c>
      <c r="R561">
        <v>1</v>
      </c>
      <c r="S561">
        <v>0</v>
      </c>
      <c r="T561">
        <v>4</v>
      </c>
      <c r="U561">
        <v>6</v>
      </c>
      <c r="V561">
        <v>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716</v>
      </c>
      <c r="AD561" t="s">
        <v>716</v>
      </c>
      <c r="AE561">
        <v>2</v>
      </c>
      <c r="AF561" t="s">
        <v>3032</v>
      </c>
      <c r="AG561" t="s">
        <v>2957</v>
      </c>
      <c r="AH561" t="s">
        <v>3016</v>
      </c>
      <c r="AI561">
        <v>2</v>
      </c>
      <c r="AJ561" t="s">
        <v>3022</v>
      </c>
    </row>
    <row r="562" spans="1:36" x14ac:dyDescent="0.3">
      <c r="A562" t="s">
        <v>2555</v>
      </c>
      <c r="B562" s="9">
        <v>43</v>
      </c>
      <c r="C562" t="s">
        <v>29</v>
      </c>
      <c r="D562" s="29" t="s">
        <v>41</v>
      </c>
      <c r="E562">
        <v>29819</v>
      </c>
      <c r="F562" s="13" t="s">
        <v>715</v>
      </c>
      <c r="G562" s="4">
        <v>41571</v>
      </c>
      <c r="H562">
        <v>77</v>
      </c>
      <c r="I562">
        <v>9</v>
      </c>
      <c r="J562">
        <v>1</v>
      </c>
      <c r="K562">
        <v>24</v>
      </c>
      <c r="L562">
        <v>2</v>
      </c>
      <c r="M562">
        <v>1</v>
      </c>
      <c r="N562">
        <v>2</v>
      </c>
      <c r="O562">
        <v>37</v>
      </c>
      <c r="P562">
        <v>39</v>
      </c>
      <c r="Q562">
        <v>3</v>
      </c>
      <c r="R562">
        <v>3</v>
      </c>
      <c r="S562">
        <v>0</v>
      </c>
      <c r="T562">
        <v>3</v>
      </c>
      <c r="U562">
        <v>9</v>
      </c>
      <c r="V562">
        <v>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716</v>
      </c>
      <c r="AD562" t="s">
        <v>716</v>
      </c>
      <c r="AE562">
        <v>2</v>
      </c>
      <c r="AF562" t="s">
        <v>3028</v>
      </c>
      <c r="AG562" t="s">
        <v>2957</v>
      </c>
      <c r="AH562" t="s">
        <v>3018</v>
      </c>
      <c r="AI562">
        <v>10</v>
      </c>
      <c r="AJ562" t="s">
        <v>3020</v>
      </c>
    </row>
    <row r="563" spans="1:36" x14ac:dyDescent="0.3">
      <c r="A563" t="s">
        <v>2630</v>
      </c>
      <c r="B563" s="9">
        <v>35</v>
      </c>
      <c r="C563" t="s">
        <v>29</v>
      </c>
      <c r="D563" s="29" t="s">
        <v>41</v>
      </c>
      <c r="E563">
        <v>15287</v>
      </c>
      <c r="F563" s="13" t="s">
        <v>715</v>
      </c>
      <c r="G563" s="4">
        <v>41192</v>
      </c>
      <c r="H563">
        <v>60</v>
      </c>
      <c r="I563">
        <v>1</v>
      </c>
      <c r="J563">
        <v>2</v>
      </c>
      <c r="K563">
        <v>8</v>
      </c>
      <c r="L563">
        <v>4</v>
      </c>
      <c r="M563">
        <v>3</v>
      </c>
      <c r="N563">
        <v>13</v>
      </c>
      <c r="O563">
        <v>18</v>
      </c>
      <c r="P563">
        <v>31</v>
      </c>
      <c r="Q563">
        <v>2</v>
      </c>
      <c r="R563">
        <v>1</v>
      </c>
      <c r="S563">
        <v>1</v>
      </c>
      <c r="T563">
        <v>2</v>
      </c>
      <c r="U563">
        <v>6</v>
      </c>
      <c r="V563">
        <v>7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 t="s">
        <v>715</v>
      </c>
      <c r="AD563" t="s">
        <v>715</v>
      </c>
      <c r="AE563">
        <v>3</v>
      </c>
      <c r="AF563" t="s">
        <v>3031</v>
      </c>
      <c r="AG563" t="s">
        <v>2958</v>
      </c>
      <c r="AH563" t="s">
        <v>3018</v>
      </c>
      <c r="AI563">
        <v>10</v>
      </c>
      <c r="AJ563" t="s">
        <v>3020</v>
      </c>
    </row>
    <row r="564" spans="1:36" x14ac:dyDescent="0.3">
      <c r="A564" t="s">
        <v>1329</v>
      </c>
      <c r="B564" s="9">
        <v>32</v>
      </c>
      <c r="C564" t="s">
        <v>36</v>
      </c>
      <c r="D564" s="29" t="s">
        <v>33</v>
      </c>
      <c r="E564">
        <v>70038</v>
      </c>
      <c r="F564" s="13" t="s">
        <v>716</v>
      </c>
      <c r="G564" s="4">
        <v>41572</v>
      </c>
      <c r="H564">
        <v>54</v>
      </c>
      <c r="I564">
        <v>587</v>
      </c>
      <c r="J564">
        <v>54</v>
      </c>
      <c r="K564">
        <v>348</v>
      </c>
      <c r="L564">
        <v>71</v>
      </c>
      <c r="M564">
        <v>54</v>
      </c>
      <c r="N564">
        <v>130</v>
      </c>
      <c r="O564">
        <v>1114</v>
      </c>
      <c r="P564">
        <v>1244</v>
      </c>
      <c r="Q564">
        <v>1</v>
      </c>
      <c r="R564">
        <v>4</v>
      </c>
      <c r="S564">
        <v>4</v>
      </c>
      <c r="T564">
        <v>8</v>
      </c>
      <c r="U564">
        <v>17</v>
      </c>
      <c r="V564">
        <v>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716</v>
      </c>
      <c r="AD564" t="s">
        <v>716</v>
      </c>
      <c r="AE564">
        <v>2</v>
      </c>
      <c r="AF564" t="s">
        <v>3031</v>
      </c>
      <c r="AG564" t="s">
        <v>2957</v>
      </c>
      <c r="AH564" t="s">
        <v>3018</v>
      </c>
      <c r="AI564">
        <v>10</v>
      </c>
      <c r="AJ564" t="s">
        <v>3020</v>
      </c>
    </row>
    <row r="565" spans="1:36" x14ac:dyDescent="0.3">
      <c r="A565" t="s">
        <v>2289</v>
      </c>
      <c r="B565" s="9">
        <v>42</v>
      </c>
      <c r="C565" t="s">
        <v>29</v>
      </c>
      <c r="D565" s="29" t="s">
        <v>37</v>
      </c>
      <c r="E565">
        <v>59666</v>
      </c>
      <c r="F565" s="13" t="s">
        <v>2963</v>
      </c>
      <c r="G565" s="4">
        <v>41355</v>
      </c>
      <c r="H565">
        <v>87</v>
      </c>
      <c r="I565">
        <v>623</v>
      </c>
      <c r="J565">
        <v>53</v>
      </c>
      <c r="K565">
        <v>178</v>
      </c>
      <c r="L565">
        <v>23</v>
      </c>
      <c r="M565">
        <v>17</v>
      </c>
      <c r="N565">
        <v>133</v>
      </c>
      <c r="O565">
        <v>894</v>
      </c>
      <c r="P565">
        <v>1027</v>
      </c>
      <c r="Q565">
        <v>7</v>
      </c>
      <c r="R565">
        <v>3</v>
      </c>
      <c r="S565">
        <v>2</v>
      </c>
      <c r="T565">
        <v>8</v>
      </c>
      <c r="U565">
        <v>20</v>
      </c>
      <c r="V565">
        <v>8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 t="s">
        <v>715</v>
      </c>
      <c r="AD565" t="s">
        <v>716</v>
      </c>
      <c r="AE565">
        <v>2</v>
      </c>
      <c r="AF565" t="s">
        <v>3028</v>
      </c>
      <c r="AG565" t="s">
        <v>2957</v>
      </c>
      <c r="AH565" t="s">
        <v>3016</v>
      </c>
      <c r="AI565">
        <v>3</v>
      </c>
      <c r="AJ565" t="s">
        <v>3017</v>
      </c>
    </row>
    <row r="566" spans="1:36" x14ac:dyDescent="0.3">
      <c r="A566" t="s">
        <v>1630</v>
      </c>
      <c r="B566" s="9">
        <v>63</v>
      </c>
      <c r="C566" t="s">
        <v>29</v>
      </c>
      <c r="D566" s="29" t="s">
        <v>37</v>
      </c>
      <c r="E566">
        <v>34838</v>
      </c>
      <c r="F566" s="13" t="s">
        <v>2963</v>
      </c>
      <c r="G566" s="4">
        <v>41293</v>
      </c>
      <c r="H566">
        <v>62</v>
      </c>
      <c r="I566">
        <v>28</v>
      </c>
      <c r="J566">
        <v>23</v>
      </c>
      <c r="K566">
        <v>29</v>
      </c>
      <c r="L566">
        <v>29</v>
      </c>
      <c r="M566">
        <v>14</v>
      </c>
      <c r="N566">
        <v>47</v>
      </c>
      <c r="O566">
        <v>123</v>
      </c>
      <c r="P566">
        <v>170</v>
      </c>
      <c r="Q566">
        <v>3</v>
      </c>
      <c r="R566">
        <v>2</v>
      </c>
      <c r="S566">
        <v>1</v>
      </c>
      <c r="T566">
        <v>4</v>
      </c>
      <c r="U566">
        <v>10</v>
      </c>
      <c r="V566">
        <v>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716</v>
      </c>
      <c r="AD566" t="s">
        <v>716</v>
      </c>
      <c r="AE566">
        <v>2</v>
      </c>
      <c r="AF566" t="s">
        <v>3029</v>
      </c>
      <c r="AG566" t="s">
        <v>2957</v>
      </c>
      <c r="AH566" t="s">
        <v>3016</v>
      </c>
      <c r="AI566">
        <v>1</v>
      </c>
      <c r="AJ566" t="s">
        <v>3023</v>
      </c>
    </row>
    <row r="567" spans="1:36" x14ac:dyDescent="0.3">
      <c r="A567" t="s">
        <v>2469</v>
      </c>
      <c r="B567" s="9">
        <v>42</v>
      </c>
      <c r="C567" t="s">
        <v>29</v>
      </c>
      <c r="D567" s="29" t="s">
        <v>37</v>
      </c>
      <c r="E567">
        <v>33622</v>
      </c>
      <c r="F567" s="13" t="s">
        <v>2963</v>
      </c>
      <c r="G567" s="4">
        <v>41377</v>
      </c>
      <c r="H567">
        <v>22</v>
      </c>
      <c r="I567">
        <v>39</v>
      </c>
      <c r="J567">
        <v>1</v>
      </c>
      <c r="K567">
        <v>22</v>
      </c>
      <c r="L567">
        <v>3</v>
      </c>
      <c r="M567">
        <v>4</v>
      </c>
      <c r="N567">
        <v>12</v>
      </c>
      <c r="O567">
        <v>69</v>
      </c>
      <c r="P567">
        <v>81</v>
      </c>
      <c r="Q567">
        <v>3</v>
      </c>
      <c r="R567">
        <v>2</v>
      </c>
      <c r="S567">
        <v>0</v>
      </c>
      <c r="T567">
        <v>4</v>
      </c>
      <c r="U567">
        <v>9</v>
      </c>
      <c r="V567">
        <v>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716</v>
      </c>
      <c r="AD567" t="s">
        <v>716</v>
      </c>
      <c r="AE567">
        <v>2</v>
      </c>
      <c r="AF567" t="s">
        <v>3028</v>
      </c>
      <c r="AG567" t="s">
        <v>2957</v>
      </c>
      <c r="AH567" t="s">
        <v>3011</v>
      </c>
      <c r="AI567">
        <v>4</v>
      </c>
      <c r="AJ567" t="s">
        <v>3021</v>
      </c>
    </row>
    <row r="568" spans="1:36" x14ac:dyDescent="0.3">
      <c r="A568" t="s">
        <v>1421</v>
      </c>
      <c r="B568" s="9">
        <v>42</v>
      </c>
      <c r="C568" t="s">
        <v>29</v>
      </c>
      <c r="D568" s="29" t="s">
        <v>33</v>
      </c>
      <c r="E568">
        <v>30261</v>
      </c>
      <c r="F568" s="13" t="s">
        <v>2964</v>
      </c>
      <c r="G568" s="4">
        <v>41177</v>
      </c>
      <c r="H568">
        <v>75</v>
      </c>
      <c r="I568">
        <v>8</v>
      </c>
      <c r="J568">
        <v>0</v>
      </c>
      <c r="K568">
        <v>5</v>
      </c>
      <c r="L568">
        <v>0</v>
      </c>
      <c r="M568">
        <v>3</v>
      </c>
      <c r="N568">
        <v>6</v>
      </c>
      <c r="O568">
        <v>16</v>
      </c>
      <c r="P568">
        <v>22</v>
      </c>
      <c r="Q568">
        <v>1</v>
      </c>
      <c r="R568">
        <v>0</v>
      </c>
      <c r="S568">
        <v>0</v>
      </c>
      <c r="T568">
        <v>3</v>
      </c>
      <c r="U568">
        <v>4</v>
      </c>
      <c r="V568">
        <v>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716</v>
      </c>
      <c r="AD568" t="s">
        <v>716</v>
      </c>
      <c r="AE568">
        <v>3</v>
      </c>
      <c r="AF568" t="s">
        <v>3028</v>
      </c>
      <c r="AG568" t="s">
        <v>2958</v>
      </c>
      <c r="AH568" t="s">
        <v>3014</v>
      </c>
      <c r="AI568">
        <v>9</v>
      </c>
      <c r="AJ568" t="s">
        <v>3025</v>
      </c>
    </row>
    <row r="569" spans="1:36" x14ac:dyDescent="0.3">
      <c r="A569" t="s">
        <v>2579</v>
      </c>
      <c r="B569" s="9">
        <v>61</v>
      </c>
      <c r="C569" t="s">
        <v>29</v>
      </c>
      <c r="D569" s="29" t="s">
        <v>30</v>
      </c>
      <c r="E569">
        <v>69267</v>
      </c>
      <c r="F569" s="13" t="s">
        <v>716</v>
      </c>
      <c r="G569" s="4">
        <v>41174</v>
      </c>
      <c r="H569">
        <v>31</v>
      </c>
      <c r="I569">
        <v>778</v>
      </c>
      <c r="J569">
        <v>44</v>
      </c>
      <c r="K569">
        <v>499</v>
      </c>
      <c r="L569">
        <v>95</v>
      </c>
      <c r="M569">
        <v>73</v>
      </c>
      <c r="N569">
        <v>146</v>
      </c>
      <c r="O569">
        <v>1489</v>
      </c>
      <c r="P569">
        <v>1635</v>
      </c>
      <c r="Q569">
        <v>2</v>
      </c>
      <c r="R569">
        <v>3</v>
      </c>
      <c r="S569">
        <v>4</v>
      </c>
      <c r="T569">
        <v>5</v>
      </c>
      <c r="U569">
        <v>14</v>
      </c>
      <c r="V569">
        <v>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716</v>
      </c>
      <c r="AD569" t="s">
        <v>715</v>
      </c>
      <c r="AE569">
        <v>3</v>
      </c>
      <c r="AF569" t="s">
        <v>3029</v>
      </c>
      <c r="AG569" t="s">
        <v>2958</v>
      </c>
      <c r="AH569" t="s">
        <v>3014</v>
      </c>
      <c r="AI569">
        <v>9</v>
      </c>
      <c r="AJ569" t="s">
        <v>3025</v>
      </c>
    </row>
    <row r="570" spans="1:36" x14ac:dyDescent="0.3">
      <c r="A570" t="s">
        <v>2181</v>
      </c>
      <c r="B570" s="9">
        <v>47</v>
      </c>
      <c r="C570" t="s">
        <v>47</v>
      </c>
      <c r="D570" s="29" t="s">
        <v>33</v>
      </c>
      <c r="E570">
        <v>67309</v>
      </c>
      <c r="F570" s="13" t="s">
        <v>2963</v>
      </c>
      <c r="G570" s="4">
        <v>41297</v>
      </c>
      <c r="H570">
        <v>76</v>
      </c>
      <c r="I570">
        <v>515</v>
      </c>
      <c r="J570">
        <v>47</v>
      </c>
      <c r="K570">
        <v>181</v>
      </c>
      <c r="L570">
        <v>149</v>
      </c>
      <c r="M570">
        <v>95</v>
      </c>
      <c r="N570">
        <v>95</v>
      </c>
      <c r="O570">
        <v>987</v>
      </c>
      <c r="P570">
        <v>1082</v>
      </c>
      <c r="Q570">
        <v>15</v>
      </c>
      <c r="R570">
        <v>9</v>
      </c>
      <c r="S570">
        <v>6</v>
      </c>
      <c r="T570">
        <v>9</v>
      </c>
      <c r="U570">
        <v>39</v>
      </c>
      <c r="V570">
        <v>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716</v>
      </c>
      <c r="AD570" t="s">
        <v>716</v>
      </c>
      <c r="AE570">
        <v>2</v>
      </c>
      <c r="AF570" t="s">
        <v>3028</v>
      </c>
      <c r="AG570" t="s">
        <v>2957</v>
      </c>
      <c r="AH570" t="s">
        <v>3016</v>
      </c>
      <c r="AI570">
        <v>1</v>
      </c>
      <c r="AJ570" t="s">
        <v>3023</v>
      </c>
    </row>
    <row r="571" spans="1:36" x14ac:dyDescent="0.3">
      <c r="A571" t="s">
        <v>2177</v>
      </c>
      <c r="B571" s="9">
        <v>62</v>
      </c>
      <c r="C571" t="s">
        <v>39</v>
      </c>
      <c r="D571" s="29" t="s">
        <v>33</v>
      </c>
      <c r="E571">
        <v>43776</v>
      </c>
      <c r="F571" s="13" t="s">
        <v>2963</v>
      </c>
      <c r="G571" s="4">
        <v>41308</v>
      </c>
      <c r="H571">
        <v>9</v>
      </c>
      <c r="I571">
        <v>177</v>
      </c>
      <c r="J571">
        <v>2</v>
      </c>
      <c r="K571">
        <v>71</v>
      </c>
      <c r="L571">
        <v>3</v>
      </c>
      <c r="M571">
        <v>2</v>
      </c>
      <c r="N571">
        <v>20</v>
      </c>
      <c r="O571">
        <v>255</v>
      </c>
      <c r="P571">
        <v>275</v>
      </c>
      <c r="Q571">
        <v>6</v>
      </c>
      <c r="R571">
        <v>5</v>
      </c>
      <c r="S571">
        <v>2</v>
      </c>
      <c r="T571">
        <v>4</v>
      </c>
      <c r="U571">
        <v>17</v>
      </c>
      <c r="V571">
        <v>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716</v>
      </c>
      <c r="AD571" t="s">
        <v>715</v>
      </c>
      <c r="AE571">
        <v>2</v>
      </c>
      <c r="AF571" t="s">
        <v>3029</v>
      </c>
      <c r="AG571" t="s">
        <v>2957</v>
      </c>
      <c r="AH571" t="s">
        <v>3016</v>
      </c>
      <c r="AI571">
        <v>2</v>
      </c>
      <c r="AJ571" t="s">
        <v>3022</v>
      </c>
    </row>
    <row r="572" spans="1:36" x14ac:dyDescent="0.3">
      <c r="A572" t="s">
        <v>2766</v>
      </c>
      <c r="B572" s="9">
        <v>42</v>
      </c>
      <c r="C572" t="s">
        <v>29</v>
      </c>
      <c r="D572" s="29" t="s">
        <v>37</v>
      </c>
      <c r="E572">
        <v>40321</v>
      </c>
      <c r="F572" s="13" t="s">
        <v>2963</v>
      </c>
      <c r="G572" s="4">
        <v>41484</v>
      </c>
      <c r="H572">
        <v>59</v>
      </c>
      <c r="I572">
        <v>44</v>
      </c>
      <c r="J572">
        <v>4</v>
      </c>
      <c r="K572">
        <v>21</v>
      </c>
      <c r="L572">
        <v>6</v>
      </c>
      <c r="M572">
        <v>0</v>
      </c>
      <c r="N572">
        <v>27</v>
      </c>
      <c r="O572">
        <v>75</v>
      </c>
      <c r="P572">
        <v>102</v>
      </c>
      <c r="Q572">
        <v>2</v>
      </c>
      <c r="R572">
        <v>3</v>
      </c>
      <c r="S572">
        <v>0</v>
      </c>
      <c r="T572">
        <v>3</v>
      </c>
      <c r="U572">
        <v>8</v>
      </c>
      <c r="V572">
        <v>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716</v>
      </c>
      <c r="AD572" t="s">
        <v>716</v>
      </c>
      <c r="AE572">
        <v>2</v>
      </c>
      <c r="AF572" t="s">
        <v>3028</v>
      </c>
      <c r="AG572" t="s">
        <v>2957</v>
      </c>
      <c r="AH572" t="s">
        <v>3014</v>
      </c>
      <c r="AI572">
        <v>7</v>
      </c>
      <c r="AJ572" t="s">
        <v>3015</v>
      </c>
    </row>
    <row r="573" spans="1:36" x14ac:dyDescent="0.3">
      <c r="A573" t="s">
        <v>789</v>
      </c>
      <c r="B573" s="9">
        <v>54</v>
      </c>
      <c r="C573" t="s">
        <v>39</v>
      </c>
      <c r="D573" s="29" t="s">
        <v>33</v>
      </c>
      <c r="E573">
        <v>17144</v>
      </c>
      <c r="F573" s="13" t="s">
        <v>2963</v>
      </c>
      <c r="G573" s="4">
        <v>41685</v>
      </c>
      <c r="H573">
        <v>96</v>
      </c>
      <c r="I573">
        <v>18</v>
      </c>
      <c r="J573">
        <v>2</v>
      </c>
      <c r="K573">
        <v>19</v>
      </c>
      <c r="L573">
        <v>0</v>
      </c>
      <c r="M573">
        <v>2</v>
      </c>
      <c r="N573">
        <v>6</v>
      </c>
      <c r="O573">
        <v>41</v>
      </c>
      <c r="P573">
        <v>47</v>
      </c>
      <c r="Q573">
        <v>5</v>
      </c>
      <c r="R573">
        <v>3</v>
      </c>
      <c r="S573">
        <v>0</v>
      </c>
      <c r="T573">
        <v>4</v>
      </c>
      <c r="U573">
        <v>12</v>
      </c>
      <c r="V573">
        <v>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716</v>
      </c>
      <c r="AD573" t="s">
        <v>716</v>
      </c>
      <c r="AE573">
        <v>1</v>
      </c>
      <c r="AF573" t="s">
        <v>3030</v>
      </c>
      <c r="AG573" t="s">
        <v>2956</v>
      </c>
      <c r="AH573" t="s">
        <v>3016</v>
      </c>
      <c r="AI573">
        <v>2</v>
      </c>
      <c r="AJ573" t="s">
        <v>3022</v>
      </c>
    </row>
    <row r="574" spans="1:36" x14ac:dyDescent="0.3">
      <c r="A574" t="s">
        <v>2369</v>
      </c>
      <c r="B574" s="9">
        <v>38</v>
      </c>
      <c r="C574" t="s">
        <v>29</v>
      </c>
      <c r="D574" s="29" t="s">
        <v>37</v>
      </c>
      <c r="E574">
        <v>53359</v>
      </c>
      <c r="F574" s="13" t="s">
        <v>2963</v>
      </c>
      <c r="G574" s="4">
        <v>41421</v>
      </c>
      <c r="H574">
        <v>4</v>
      </c>
      <c r="I574">
        <v>173</v>
      </c>
      <c r="J574">
        <v>4</v>
      </c>
      <c r="K574">
        <v>30</v>
      </c>
      <c r="L574">
        <v>3</v>
      </c>
      <c r="M574">
        <v>6</v>
      </c>
      <c r="N574">
        <v>41</v>
      </c>
      <c r="O574">
        <v>216</v>
      </c>
      <c r="P574">
        <v>257</v>
      </c>
      <c r="Q574">
        <v>4</v>
      </c>
      <c r="R574">
        <v>5</v>
      </c>
      <c r="S574">
        <v>1</v>
      </c>
      <c r="T574">
        <v>4</v>
      </c>
      <c r="U574">
        <v>14</v>
      </c>
      <c r="V574">
        <v>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716</v>
      </c>
      <c r="AD574" t="s">
        <v>716</v>
      </c>
      <c r="AE574">
        <v>2</v>
      </c>
      <c r="AF574" t="s">
        <v>3031</v>
      </c>
      <c r="AG574" t="s">
        <v>2957</v>
      </c>
      <c r="AH574" t="s">
        <v>3011</v>
      </c>
      <c r="AI574">
        <v>5</v>
      </c>
      <c r="AJ574" t="s">
        <v>3012</v>
      </c>
    </row>
    <row r="575" spans="1:36" x14ac:dyDescent="0.3">
      <c r="A575" t="s">
        <v>2565</v>
      </c>
      <c r="B575" s="9">
        <v>65</v>
      </c>
      <c r="C575" t="s">
        <v>29</v>
      </c>
      <c r="D575" s="29" t="s">
        <v>33</v>
      </c>
      <c r="E575">
        <v>54591</v>
      </c>
      <c r="F575" s="13" t="s">
        <v>715</v>
      </c>
      <c r="G575" s="4">
        <v>41491</v>
      </c>
      <c r="H575">
        <v>63</v>
      </c>
      <c r="I575">
        <v>376</v>
      </c>
      <c r="J575">
        <v>4</v>
      </c>
      <c r="K575">
        <v>94</v>
      </c>
      <c r="L575">
        <v>12</v>
      </c>
      <c r="M575">
        <v>9</v>
      </c>
      <c r="N575">
        <v>24</v>
      </c>
      <c r="O575">
        <v>495</v>
      </c>
      <c r="P575">
        <v>519</v>
      </c>
      <c r="Q575">
        <v>3</v>
      </c>
      <c r="R575">
        <v>6</v>
      </c>
      <c r="S575">
        <v>2</v>
      </c>
      <c r="T575">
        <v>8</v>
      </c>
      <c r="U575">
        <v>19</v>
      </c>
      <c r="V575">
        <v>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716</v>
      </c>
      <c r="AD575" t="s">
        <v>716</v>
      </c>
      <c r="AE575">
        <v>2</v>
      </c>
      <c r="AF575" t="s">
        <v>3029</v>
      </c>
      <c r="AG575" t="s">
        <v>2957</v>
      </c>
      <c r="AH575" t="s">
        <v>3014</v>
      </c>
      <c r="AI575">
        <v>8</v>
      </c>
      <c r="AJ575" t="s">
        <v>3026</v>
      </c>
    </row>
    <row r="576" spans="1:36" x14ac:dyDescent="0.3">
      <c r="A576" t="s">
        <v>1734</v>
      </c>
      <c r="B576" s="9">
        <v>32</v>
      </c>
      <c r="C576" t="s">
        <v>29</v>
      </c>
      <c r="D576" s="29" t="s">
        <v>37</v>
      </c>
      <c r="E576">
        <v>69109</v>
      </c>
      <c r="F576" s="13" t="s">
        <v>716</v>
      </c>
      <c r="G576" s="4">
        <v>41222</v>
      </c>
      <c r="H576">
        <v>10</v>
      </c>
      <c r="I576">
        <v>823</v>
      </c>
      <c r="J576">
        <v>25</v>
      </c>
      <c r="K576">
        <v>459</v>
      </c>
      <c r="L576">
        <v>124</v>
      </c>
      <c r="M576">
        <v>29</v>
      </c>
      <c r="N576">
        <v>95</v>
      </c>
      <c r="O576">
        <v>1460</v>
      </c>
      <c r="P576">
        <v>1555</v>
      </c>
      <c r="Q576">
        <v>1</v>
      </c>
      <c r="R576">
        <v>6</v>
      </c>
      <c r="S576">
        <v>6</v>
      </c>
      <c r="T576">
        <v>7</v>
      </c>
      <c r="U576">
        <v>20</v>
      </c>
      <c r="V576">
        <v>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 t="s">
        <v>715</v>
      </c>
      <c r="AD576" t="s">
        <v>715</v>
      </c>
      <c r="AE576">
        <v>3</v>
      </c>
      <c r="AF576" t="s">
        <v>3031</v>
      </c>
      <c r="AG576" t="s">
        <v>2958</v>
      </c>
      <c r="AH576" t="s">
        <v>3018</v>
      </c>
      <c r="AI576">
        <v>11</v>
      </c>
      <c r="AJ576" t="s">
        <v>3024</v>
      </c>
    </row>
    <row r="577" spans="1:36" x14ac:dyDescent="0.3">
      <c r="A577" t="s">
        <v>2332</v>
      </c>
      <c r="B577" s="9">
        <v>38</v>
      </c>
      <c r="C577" t="s">
        <v>29</v>
      </c>
      <c r="D577" s="29" t="s">
        <v>37</v>
      </c>
      <c r="E577">
        <v>58597</v>
      </c>
      <c r="F577" s="13" t="s">
        <v>2963</v>
      </c>
      <c r="G577" s="4">
        <v>41233</v>
      </c>
      <c r="H577">
        <v>20</v>
      </c>
      <c r="I577">
        <v>490</v>
      </c>
      <c r="J577">
        <v>0</v>
      </c>
      <c r="K577">
        <v>184</v>
      </c>
      <c r="L577">
        <v>10</v>
      </c>
      <c r="M577">
        <v>28</v>
      </c>
      <c r="N577">
        <v>21</v>
      </c>
      <c r="O577">
        <v>712</v>
      </c>
      <c r="P577">
        <v>733</v>
      </c>
      <c r="Q577">
        <v>12</v>
      </c>
      <c r="R577">
        <v>7</v>
      </c>
      <c r="S577">
        <v>4</v>
      </c>
      <c r="T577">
        <v>9</v>
      </c>
      <c r="U577">
        <v>32</v>
      </c>
      <c r="V577">
        <v>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716</v>
      </c>
      <c r="AD577" t="s">
        <v>716</v>
      </c>
      <c r="AE577">
        <v>3</v>
      </c>
      <c r="AF577" t="s">
        <v>3031</v>
      </c>
      <c r="AG577" t="s">
        <v>2958</v>
      </c>
      <c r="AH577" t="s">
        <v>3018</v>
      </c>
      <c r="AI577">
        <v>11</v>
      </c>
      <c r="AJ577" t="s">
        <v>3024</v>
      </c>
    </row>
    <row r="578" spans="1:36" x14ac:dyDescent="0.3">
      <c r="A578" t="s">
        <v>1161</v>
      </c>
      <c r="B578" s="9">
        <v>62</v>
      </c>
      <c r="C578" t="s">
        <v>29</v>
      </c>
      <c r="D578" s="29" t="s">
        <v>33</v>
      </c>
      <c r="E578">
        <v>83844</v>
      </c>
      <c r="F578" s="13" t="s">
        <v>716</v>
      </c>
      <c r="G578" s="4">
        <v>41406</v>
      </c>
      <c r="H578">
        <v>57</v>
      </c>
      <c r="I578">
        <v>901</v>
      </c>
      <c r="J578">
        <v>31</v>
      </c>
      <c r="K578">
        <v>345</v>
      </c>
      <c r="L578">
        <v>75</v>
      </c>
      <c r="M578">
        <v>31</v>
      </c>
      <c r="N578">
        <v>191</v>
      </c>
      <c r="O578">
        <v>1383</v>
      </c>
      <c r="P578">
        <v>1574</v>
      </c>
      <c r="Q578">
        <v>1</v>
      </c>
      <c r="R578">
        <v>4</v>
      </c>
      <c r="S578">
        <v>4</v>
      </c>
      <c r="T578">
        <v>11</v>
      </c>
      <c r="U578">
        <v>20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 t="s">
        <v>715</v>
      </c>
      <c r="AD578" t="s">
        <v>716</v>
      </c>
      <c r="AE578">
        <v>2</v>
      </c>
      <c r="AF578" t="s">
        <v>3029</v>
      </c>
      <c r="AG578" t="s">
        <v>2957</v>
      </c>
      <c r="AH578" t="s">
        <v>3011</v>
      </c>
      <c r="AI578">
        <v>5</v>
      </c>
      <c r="AJ578" t="s">
        <v>3012</v>
      </c>
    </row>
    <row r="579" spans="1:36" x14ac:dyDescent="0.3">
      <c r="A579" t="s">
        <v>1565</v>
      </c>
      <c r="B579" s="9">
        <v>45</v>
      </c>
      <c r="C579" t="s">
        <v>29</v>
      </c>
      <c r="D579" s="29" t="s">
        <v>30</v>
      </c>
      <c r="E579">
        <v>81657</v>
      </c>
      <c r="F579" s="13" t="s">
        <v>716</v>
      </c>
      <c r="G579" s="4">
        <v>41661</v>
      </c>
      <c r="H579">
        <v>69</v>
      </c>
      <c r="I579">
        <v>364</v>
      </c>
      <c r="J579">
        <v>40</v>
      </c>
      <c r="K579">
        <v>425</v>
      </c>
      <c r="L579">
        <v>158</v>
      </c>
      <c r="M579">
        <v>60</v>
      </c>
      <c r="N579">
        <v>50</v>
      </c>
      <c r="O579">
        <v>1047</v>
      </c>
      <c r="P579">
        <v>1097</v>
      </c>
      <c r="Q579">
        <v>1</v>
      </c>
      <c r="R579">
        <v>3</v>
      </c>
      <c r="S579">
        <v>4</v>
      </c>
      <c r="T579">
        <v>8</v>
      </c>
      <c r="U579">
        <v>16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716</v>
      </c>
      <c r="AD579" t="s">
        <v>716</v>
      </c>
      <c r="AE579">
        <v>1</v>
      </c>
      <c r="AF579" t="s">
        <v>3028</v>
      </c>
      <c r="AG579" t="s">
        <v>2956</v>
      </c>
      <c r="AH579" t="s">
        <v>3016</v>
      </c>
      <c r="AI579">
        <v>1</v>
      </c>
      <c r="AJ579" t="s">
        <v>3023</v>
      </c>
    </row>
    <row r="580" spans="1:36" x14ac:dyDescent="0.3">
      <c r="A580" t="s">
        <v>2494</v>
      </c>
      <c r="B580" s="9">
        <v>52</v>
      </c>
      <c r="C580" t="s">
        <v>29</v>
      </c>
      <c r="D580" s="29" t="s">
        <v>33</v>
      </c>
      <c r="E580">
        <v>62568</v>
      </c>
      <c r="F580" s="13" t="s">
        <v>715</v>
      </c>
      <c r="G580" s="4">
        <v>41736</v>
      </c>
      <c r="H580">
        <v>99</v>
      </c>
      <c r="I580">
        <v>362</v>
      </c>
      <c r="J580">
        <v>17</v>
      </c>
      <c r="K580">
        <v>398</v>
      </c>
      <c r="L580">
        <v>80</v>
      </c>
      <c r="M580">
        <v>35</v>
      </c>
      <c r="N580">
        <v>61</v>
      </c>
      <c r="O580">
        <v>892</v>
      </c>
      <c r="P580">
        <v>953</v>
      </c>
      <c r="Q580">
        <v>3</v>
      </c>
      <c r="R580">
        <v>5</v>
      </c>
      <c r="S580">
        <v>3</v>
      </c>
      <c r="T580">
        <v>5</v>
      </c>
      <c r="U580">
        <v>16</v>
      </c>
      <c r="V580">
        <v>4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 t="s">
        <v>715</v>
      </c>
      <c r="AD580" t="s">
        <v>716</v>
      </c>
      <c r="AE580">
        <v>1</v>
      </c>
      <c r="AF580" t="s">
        <v>3030</v>
      </c>
      <c r="AG580" t="s">
        <v>2956</v>
      </c>
      <c r="AH580" t="s">
        <v>3011</v>
      </c>
      <c r="AI580">
        <v>4</v>
      </c>
      <c r="AJ580" t="s">
        <v>3021</v>
      </c>
    </row>
    <row r="581" spans="1:36" x14ac:dyDescent="0.3">
      <c r="A581" t="s">
        <v>1249</v>
      </c>
      <c r="B581" s="9">
        <v>45</v>
      </c>
      <c r="C581" t="s">
        <v>36</v>
      </c>
      <c r="D581" s="29" t="s">
        <v>30</v>
      </c>
      <c r="E581">
        <v>66582</v>
      </c>
      <c r="F581" s="13" t="s">
        <v>716</v>
      </c>
      <c r="G581" s="4">
        <v>41701</v>
      </c>
      <c r="H581">
        <v>83</v>
      </c>
      <c r="I581">
        <v>789</v>
      </c>
      <c r="J581">
        <v>25</v>
      </c>
      <c r="K581">
        <v>420</v>
      </c>
      <c r="L581">
        <v>16</v>
      </c>
      <c r="M581">
        <v>38</v>
      </c>
      <c r="N581">
        <v>0</v>
      </c>
      <c r="O581">
        <v>1288</v>
      </c>
      <c r="P581">
        <v>1288</v>
      </c>
      <c r="Q581">
        <v>1</v>
      </c>
      <c r="R581">
        <v>2</v>
      </c>
      <c r="S581">
        <v>8</v>
      </c>
      <c r="T581">
        <v>9</v>
      </c>
      <c r="U581">
        <v>20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716</v>
      </c>
      <c r="AD581" t="s">
        <v>716</v>
      </c>
      <c r="AE581">
        <v>1</v>
      </c>
      <c r="AF581" t="s">
        <v>3028</v>
      </c>
      <c r="AG581" t="s">
        <v>2956</v>
      </c>
      <c r="AH581" t="s">
        <v>3016</v>
      </c>
      <c r="AI581">
        <v>3</v>
      </c>
      <c r="AJ581" t="s">
        <v>3017</v>
      </c>
    </row>
    <row r="582" spans="1:36" x14ac:dyDescent="0.3">
      <c r="A582" t="s">
        <v>1253</v>
      </c>
      <c r="B582" s="9">
        <v>50</v>
      </c>
      <c r="C582" t="s">
        <v>36</v>
      </c>
      <c r="D582" s="29" t="s">
        <v>41</v>
      </c>
      <c r="E582">
        <v>78825</v>
      </c>
      <c r="F582" s="13" t="s">
        <v>716</v>
      </c>
      <c r="G582" s="4">
        <v>41166</v>
      </c>
      <c r="H582">
        <v>35</v>
      </c>
      <c r="I582">
        <v>483</v>
      </c>
      <c r="J582">
        <v>74</v>
      </c>
      <c r="K582">
        <v>114</v>
      </c>
      <c r="L582">
        <v>169</v>
      </c>
      <c r="M582">
        <v>37</v>
      </c>
      <c r="N582">
        <v>18</v>
      </c>
      <c r="O582">
        <v>877</v>
      </c>
      <c r="P582">
        <v>895</v>
      </c>
      <c r="Q582">
        <v>1</v>
      </c>
      <c r="R582">
        <v>5</v>
      </c>
      <c r="S582">
        <v>10</v>
      </c>
      <c r="T582">
        <v>13</v>
      </c>
      <c r="U582">
        <v>29</v>
      </c>
      <c r="V582">
        <v>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716</v>
      </c>
      <c r="AD582" t="s">
        <v>715</v>
      </c>
      <c r="AE582">
        <v>3</v>
      </c>
      <c r="AF582" t="s">
        <v>3028</v>
      </c>
      <c r="AG582" t="s">
        <v>2958</v>
      </c>
      <c r="AH582" t="s">
        <v>3014</v>
      </c>
      <c r="AI582">
        <v>9</v>
      </c>
      <c r="AJ582" t="s">
        <v>3025</v>
      </c>
    </row>
    <row r="583" spans="1:36" x14ac:dyDescent="0.3">
      <c r="A583" t="s">
        <v>2533</v>
      </c>
      <c r="B583" s="9">
        <v>44</v>
      </c>
      <c r="C583" t="s">
        <v>29</v>
      </c>
      <c r="D583" s="29" t="s">
        <v>37</v>
      </c>
      <c r="E583">
        <v>28164</v>
      </c>
      <c r="F583" s="13" t="s">
        <v>715</v>
      </c>
      <c r="G583" s="4">
        <v>41398</v>
      </c>
      <c r="H583">
        <v>23</v>
      </c>
      <c r="I583">
        <v>3</v>
      </c>
      <c r="J583">
        <v>18</v>
      </c>
      <c r="K583">
        <v>26</v>
      </c>
      <c r="L583">
        <v>11</v>
      </c>
      <c r="M583">
        <v>8</v>
      </c>
      <c r="N583">
        <v>12</v>
      </c>
      <c r="O583">
        <v>66</v>
      </c>
      <c r="P583">
        <v>78</v>
      </c>
      <c r="Q583">
        <v>3</v>
      </c>
      <c r="R583">
        <v>2</v>
      </c>
      <c r="S583">
        <v>0</v>
      </c>
      <c r="T583">
        <v>4</v>
      </c>
      <c r="U583">
        <v>9</v>
      </c>
      <c r="V583">
        <v>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716</v>
      </c>
      <c r="AD583" t="s">
        <v>716</v>
      </c>
      <c r="AE583">
        <v>2</v>
      </c>
      <c r="AF583" t="s">
        <v>3028</v>
      </c>
      <c r="AG583" t="s">
        <v>2957</v>
      </c>
      <c r="AH583" t="s">
        <v>3011</v>
      </c>
      <c r="AI583">
        <v>5</v>
      </c>
      <c r="AJ583" t="s">
        <v>3012</v>
      </c>
    </row>
    <row r="584" spans="1:36" x14ac:dyDescent="0.3">
      <c r="A584" t="s">
        <v>1192</v>
      </c>
      <c r="B584" s="9">
        <v>60</v>
      </c>
      <c r="C584" t="s">
        <v>29</v>
      </c>
      <c r="D584" s="29" t="s">
        <v>41</v>
      </c>
      <c r="E584">
        <v>72071</v>
      </c>
      <c r="F584" s="13" t="s">
        <v>715</v>
      </c>
      <c r="G584" s="4">
        <v>41319</v>
      </c>
      <c r="H584">
        <v>4</v>
      </c>
      <c r="I584">
        <v>531</v>
      </c>
      <c r="J584">
        <v>69</v>
      </c>
      <c r="K584">
        <v>300</v>
      </c>
      <c r="L584">
        <v>150</v>
      </c>
      <c r="M584">
        <v>138</v>
      </c>
      <c r="N584">
        <v>150</v>
      </c>
      <c r="O584">
        <v>1188</v>
      </c>
      <c r="P584">
        <v>1338</v>
      </c>
      <c r="Q584">
        <v>3</v>
      </c>
      <c r="R584">
        <v>5</v>
      </c>
      <c r="S584">
        <v>4</v>
      </c>
      <c r="T584">
        <v>8</v>
      </c>
      <c r="U584">
        <v>20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716</v>
      </c>
      <c r="AD584" t="s">
        <v>716</v>
      </c>
      <c r="AE584">
        <v>2</v>
      </c>
      <c r="AF584" t="s">
        <v>3030</v>
      </c>
      <c r="AG584" t="s">
        <v>2957</v>
      </c>
      <c r="AH584" t="s">
        <v>3016</v>
      </c>
      <c r="AI584">
        <v>2</v>
      </c>
      <c r="AJ584" t="s">
        <v>3022</v>
      </c>
    </row>
    <row r="585" spans="1:36" x14ac:dyDescent="0.3">
      <c r="A585" t="s">
        <v>1753</v>
      </c>
      <c r="B585" s="9">
        <v>24</v>
      </c>
      <c r="C585" t="s">
        <v>29</v>
      </c>
      <c r="D585" s="29" t="s">
        <v>37</v>
      </c>
      <c r="E585">
        <v>18222</v>
      </c>
      <c r="F585" s="13" t="s">
        <v>716</v>
      </c>
      <c r="G585" s="4">
        <v>41274</v>
      </c>
      <c r="H585">
        <v>70</v>
      </c>
      <c r="I585">
        <v>12</v>
      </c>
      <c r="J585">
        <v>4</v>
      </c>
      <c r="K585">
        <v>19</v>
      </c>
      <c r="L585">
        <v>12</v>
      </c>
      <c r="M585">
        <v>6</v>
      </c>
      <c r="N585">
        <v>14</v>
      </c>
      <c r="O585">
        <v>53</v>
      </c>
      <c r="P585">
        <v>67</v>
      </c>
      <c r="Q585">
        <v>1</v>
      </c>
      <c r="R585">
        <v>2</v>
      </c>
      <c r="S585">
        <v>0</v>
      </c>
      <c r="T585">
        <v>3</v>
      </c>
      <c r="U585">
        <v>6</v>
      </c>
      <c r="V585">
        <v>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716</v>
      </c>
      <c r="AD585" t="s">
        <v>716</v>
      </c>
      <c r="AE585">
        <v>3</v>
      </c>
      <c r="AF585" t="s">
        <v>3032</v>
      </c>
      <c r="AG585" t="s">
        <v>2958</v>
      </c>
      <c r="AH585" t="s">
        <v>3018</v>
      </c>
      <c r="AI585">
        <v>12</v>
      </c>
      <c r="AJ585" t="s">
        <v>3019</v>
      </c>
    </row>
    <row r="586" spans="1:36" x14ac:dyDescent="0.3">
      <c r="A586" t="s">
        <v>1679</v>
      </c>
      <c r="B586" s="9">
        <v>25</v>
      </c>
      <c r="C586" t="s">
        <v>29</v>
      </c>
      <c r="D586" s="29" t="s">
        <v>37</v>
      </c>
      <c r="E586">
        <v>52247</v>
      </c>
      <c r="F586" s="13" t="s">
        <v>716</v>
      </c>
      <c r="G586" s="4">
        <v>41428</v>
      </c>
      <c r="H586">
        <v>69</v>
      </c>
      <c r="I586">
        <v>861</v>
      </c>
      <c r="J586">
        <v>138</v>
      </c>
      <c r="K586">
        <v>461</v>
      </c>
      <c r="L586">
        <v>60</v>
      </c>
      <c r="M586">
        <v>30</v>
      </c>
      <c r="N586">
        <v>61</v>
      </c>
      <c r="O586">
        <v>1550</v>
      </c>
      <c r="P586">
        <v>1611</v>
      </c>
      <c r="Q586">
        <v>1</v>
      </c>
      <c r="R586">
        <v>6</v>
      </c>
      <c r="S586">
        <v>5</v>
      </c>
      <c r="T586">
        <v>12</v>
      </c>
      <c r="U586">
        <v>24</v>
      </c>
      <c r="V586">
        <v>3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 t="s">
        <v>2963</v>
      </c>
      <c r="AD586" t="s">
        <v>716</v>
      </c>
      <c r="AE586">
        <v>2</v>
      </c>
      <c r="AF586" t="s">
        <v>3032</v>
      </c>
      <c r="AG586" t="s">
        <v>2957</v>
      </c>
      <c r="AH586" t="s">
        <v>3011</v>
      </c>
      <c r="AI586">
        <v>6</v>
      </c>
      <c r="AJ586" t="s">
        <v>3013</v>
      </c>
    </row>
    <row r="587" spans="1:36" x14ac:dyDescent="0.3">
      <c r="A587" t="s">
        <v>805</v>
      </c>
      <c r="B587" s="9">
        <v>40</v>
      </c>
      <c r="C587" t="s">
        <v>36</v>
      </c>
      <c r="D587" s="29" t="s">
        <v>33</v>
      </c>
      <c r="E587">
        <v>28440</v>
      </c>
      <c r="F587" s="13" t="s">
        <v>715</v>
      </c>
      <c r="G587" s="4">
        <v>41462</v>
      </c>
      <c r="H587">
        <v>87</v>
      </c>
      <c r="I587">
        <v>38</v>
      </c>
      <c r="J587">
        <v>1</v>
      </c>
      <c r="K587">
        <v>24</v>
      </c>
      <c r="L587">
        <v>0</v>
      </c>
      <c r="M587">
        <v>0</v>
      </c>
      <c r="N587">
        <v>0</v>
      </c>
      <c r="O587">
        <v>63</v>
      </c>
      <c r="P587">
        <v>63</v>
      </c>
      <c r="Q587">
        <v>1</v>
      </c>
      <c r="R587">
        <v>2</v>
      </c>
      <c r="S587">
        <v>0</v>
      </c>
      <c r="T587">
        <v>3</v>
      </c>
      <c r="U587">
        <v>6</v>
      </c>
      <c r="V587">
        <v>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716</v>
      </c>
      <c r="AD587" t="s">
        <v>716</v>
      </c>
      <c r="AE587">
        <v>2</v>
      </c>
      <c r="AF587" t="s">
        <v>3031</v>
      </c>
      <c r="AG587" t="s">
        <v>2957</v>
      </c>
      <c r="AH587" t="s">
        <v>3014</v>
      </c>
      <c r="AI587">
        <v>7</v>
      </c>
      <c r="AJ587" t="s">
        <v>3015</v>
      </c>
    </row>
    <row r="588" spans="1:36" x14ac:dyDescent="0.3">
      <c r="A588" t="s">
        <v>2692</v>
      </c>
      <c r="B588" s="9">
        <v>35</v>
      </c>
      <c r="C588" t="s">
        <v>29</v>
      </c>
      <c r="D588" s="29" t="s">
        <v>33</v>
      </c>
      <c r="E588">
        <v>30545</v>
      </c>
      <c r="F588" s="13" t="s">
        <v>715</v>
      </c>
      <c r="G588" s="4">
        <v>41199</v>
      </c>
      <c r="H588">
        <v>71</v>
      </c>
      <c r="I588">
        <v>4</v>
      </c>
      <c r="J588">
        <v>12</v>
      </c>
      <c r="K588">
        <v>15</v>
      </c>
      <c r="L588">
        <v>19</v>
      </c>
      <c r="M588">
        <v>7</v>
      </c>
      <c r="N588">
        <v>12</v>
      </c>
      <c r="O588">
        <v>57</v>
      </c>
      <c r="P588">
        <v>69</v>
      </c>
      <c r="Q588">
        <v>2</v>
      </c>
      <c r="R588">
        <v>2</v>
      </c>
      <c r="S588">
        <v>0</v>
      </c>
      <c r="T588">
        <v>3</v>
      </c>
      <c r="U588">
        <v>7</v>
      </c>
      <c r="V588">
        <v>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716</v>
      </c>
      <c r="AD588" t="s">
        <v>716</v>
      </c>
      <c r="AE588">
        <v>3</v>
      </c>
      <c r="AF588" t="s">
        <v>3031</v>
      </c>
      <c r="AG588" t="s">
        <v>2958</v>
      </c>
      <c r="AH588" t="s">
        <v>3018</v>
      </c>
      <c r="AI588">
        <v>10</v>
      </c>
      <c r="AJ588" t="s">
        <v>3020</v>
      </c>
    </row>
    <row r="589" spans="1:36" x14ac:dyDescent="0.3">
      <c r="A589" t="s">
        <v>2352</v>
      </c>
      <c r="B589" s="9">
        <v>43</v>
      </c>
      <c r="C589" t="s">
        <v>29</v>
      </c>
      <c r="D589" s="29" t="s">
        <v>33</v>
      </c>
      <c r="E589">
        <v>34600</v>
      </c>
      <c r="F589" s="13" t="s">
        <v>2963</v>
      </c>
      <c r="G589" s="4">
        <v>41275</v>
      </c>
      <c r="H589">
        <v>8</v>
      </c>
      <c r="I589">
        <v>199</v>
      </c>
      <c r="J589">
        <v>33</v>
      </c>
      <c r="K589">
        <v>60</v>
      </c>
      <c r="L589">
        <v>8</v>
      </c>
      <c r="M589">
        <v>3</v>
      </c>
      <c r="N589">
        <v>15</v>
      </c>
      <c r="O589">
        <v>303</v>
      </c>
      <c r="P589">
        <v>318</v>
      </c>
      <c r="Q589">
        <v>5</v>
      </c>
      <c r="R589">
        <v>5</v>
      </c>
      <c r="S589">
        <v>2</v>
      </c>
      <c r="T589">
        <v>5</v>
      </c>
      <c r="U589">
        <v>17</v>
      </c>
      <c r="V589">
        <v>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716</v>
      </c>
      <c r="AD589" t="s">
        <v>715</v>
      </c>
      <c r="AE589">
        <v>2</v>
      </c>
      <c r="AF589" t="s">
        <v>3028</v>
      </c>
      <c r="AG589" t="s">
        <v>2957</v>
      </c>
      <c r="AH589" t="s">
        <v>3016</v>
      </c>
      <c r="AI589">
        <v>1</v>
      </c>
      <c r="AJ589" t="s">
        <v>3023</v>
      </c>
    </row>
    <row r="590" spans="1:36" x14ac:dyDescent="0.3">
      <c r="A590" t="s">
        <v>2508</v>
      </c>
      <c r="B590" s="9">
        <v>54</v>
      </c>
      <c r="C590" t="s">
        <v>29</v>
      </c>
      <c r="D590" s="29" t="s">
        <v>33</v>
      </c>
      <c r="E590">
        <v>62807</v>
      </c>
      <c r="F590" s="13" t="s">
        <v>715</v>
      </c>
      <c r="G590" s="4">
        <v>41152</v>
      </c>
      <c r="H590">
        <v>83</v>
      </c>
      <c r="I590">
        <v>526</v>
      </c>
      <c r="J590">
        <v>28</v>
      </c>
      <c r="K590">
        <v>135</v>
      </c>
      <c r="L590">
        <v>10</v>
      </c>
      <c r="M590">
        <v>21</v>
      </c>
      <c r="N590">
        <v>99</v>
      </c>
      <c r="O590">
        <v>720</v>
      </c>
      <c r="P590">
        <v>819</v>
      </c>
      <c r="Q590">
        <v>3</v>
      </c>
      <c r="R590">
        <v>5</v>
      </c>
      <c r="S590">
        <v>3</v>
      </c>
      <c r="T590">
        <v>12</v>
      </c>
      <c r="U590">
        <v>23</v>
      </c>
      <c r="V590">
        <v>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716</v>
      </c>
      <c r="AD590" t="s">
        <v>716</v>
      </c>
      <c r="AE590">
        <v>3</v>
      </c>
      <c r="AF590" t="s">
        <v>3030</v>
      </c>
      <c r="AG590" t="s">
        <v>2958</v>
      </c>
      <c r="AH590" t="s">
        <v>3014</v>
      </c>
      <c r="AI590">
        <v>8</v>
      </c>
      <c r="AJ590" t="s">
        <v>3026</v>
      </c>
    </row>
    <row r="591" spans="1:36" x14ac:dyDescent="0.3">
      <c r="A591" t="s">
        <v>2204</v>
      </c>
      <c r="B591" s="9">
        <v>39</v>
      </c>
      <c r="C591" t="s">
        <v>36</v>
      </c>
      <c r="D591" s="29" t="s">
        <v>37</v>
      </c>
      <c r="E591">
        <v>40233</v>
      </c>
      <c r="F591" s="13" t="s">
        <v>715</v>
      </c>
      <c r="G591" s="4">
        <v>41561</v>
      </c>
      <c r="H591">
        <v>84</v>
      </c>
      <c r="I591">
        <v>80</v>
      </c>
      <c r="J591">
        <v>4</v>
      </c>
      <c r="K591">
        <v>46</v>
      </c>
      <c r="L591">
        <v>0</v>
      </c>
      <c r="M591">
        <v>17</v>
      </c>
      <c r="N591">
        <v>2</v>
      </c>
      <c r="O591">
        <v>147</v>
      </c>
      <c r="P591">
        <v>149</v>
      </c>
      <c r="Q591">
        <v>5</v>
      </c>
      <c r="R591">
        <v>2</v>
      </c>
      <c r="S591">
        <v>1</v>
      </c>
      <c r="T591">
        <v>5</v>
      </c>
      <c r="U591">
        <v>13</v>
      </c>
      <c r="V591">
        <v>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716</v>
      </c>
      <c r="AD591" t="s">
        <v>716</v>
      </c>
      <c r="AE591">
        <v>2</v>
      </c>
      <c r="AF591" t="s">
        <v>3031</v>
      </c>
      <c r="AG591" t="s">
        <v>2957</v>
      </c>
      <c r="AH591" t="s">
        <v>3018</v>
      </c>
      <c r="AI591">
        <v>10</v>
      </c>
      <c r="AJ591" t="s">
        <v>3020</v>
      </c>
    </row>
    <row r="592" spans="1:36" x14ac:dyDescent="0.3">
      <c r="A592" t="s">
        <v>1827</v>
      </c>
      <c r="B592" s="9">
        <v>39</v>
      </c>
      <c r="C592" t="s">
        <v>47</v>
      </c>
      <c r="D592" s="29" t="s">
        <v>37</v>
      </c>
      <c r="E592">
        <v>30801</v>
      </c>
      <c r="F592" s="13" t="s">
        <v>715</v>
      </c>
      <c r="G592" s="4">
        <v>41208</v>
      </c>
      <c r="H592">
        <v>23</v>
      </c>
      <c r="I592">
        <v>8</v>
      </c>
      <c r="J592">
        <v>4</v>
      </c>
      <c r="K592">
        <v>5</v>
      </c>
      <c r="L592">
        <v>15</v>
      </c>
      <c r="M592">
        <v>2</v>
      </c>
      <c r="N592">
        <v>11</v>
      </c>
      <c r="O592">
        <v>34</v>
      </c>
      <c r="P592">
        <v>45</v>
      </c>
      <c r="Q592">
        <v>2</v>
      </c>
      <c r="R592">
        <v>1</v>
      </c>
      <c r="S592">
        <v>0</v>
      </c>
      <c r="T592">
        <v>3</v>
      </c>
      <c r="U592">
        <v>6</v>
      </c>
      <c r="V592">
        <v>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716</v>
      </c>
      <c r="AD592" t="s">
        <v>716</v>
      </c>
      <c r="AE592">
        <v>3</v>
      </c>
      <c r="AF592" t="s">
        <v>3031</v>
      </c>
      <c r="AG592" t="s">
        <v>2958</v>
      </c>
      <c r="AH592" t="s">
        <v>3018</v>
      </c>
      <c r="AI592">
        <v>10</v>
      </c>
      <c r="AJ592" t="s">
        <v>3020</v>
      </c>
    </row>
    <row r="593" spans="1:36" x14ac:dyDescent="0.3">
      <c r="A593" t="s">
        <v>2307</v>
      </c>
      <c r="B593" s="9">
        <v>49</v>
      </c>
      <c r="C593" t="s">
        <v>29</v>
      </c>
      <c r="D593" s="29" t="s">
        <v>37</v>
      </c>
      <c r="E593">
        <v>66480</v>
      </c>
      <c r="F593" s="13" t="s">
        <v>2963</v>
      </c>
      <c r="G593" s="4">
        <v>41790</v>
      </c>
      <c r="H593">
        <v>71</v>
      </c>
      <c r="I593">
        <v>199</v>
      </c>
      <c r="J593">
        <v>9</v>
      </c>
      <c r="K593">
        <v>57</v>
      </c>
      <c r="L593">
        <v>20</v>
      </c>
      <c r="M593">
        <v>21</v>
      </c>
      <c r="N593">
        <v>6</v>
      </c>
      <c r="O593">
        <v>306</v>
      </c>
      <c r="P593">
        <v>312</v>
      </c>
      <c r="Q593">
        <v>7</v>
      </c>
      <c r="R593">
        <v>4</v>
      </c>
      <c r="S593">
        <v>1</v>
      </c>
      <c r="T593">
        <v>7</v>
      </c>
      <c r="U593">
        <v>19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716</v>
      </c>
      <c r="AD593" t="s">
        <v>716</v>
      </c>
      <c r="AE593">
        <v>1</v>
      </c>
      <c r="AF593" t="s">
        <v>3028</v>
      </c>
      <c r="AG593" t="s">
        <v>2956</v>
      </c>
      <c r="AH593" t="s">
        <v>3011</v>
      </c>
      <c r="AI593">
        <v>5</v>
      </c>
      <c r="AJ593" t="s">
        <v>3012</v>
      </c>
    </row>
    <row r="594" spans="1:36" x14ac:dyDescent="0.3">
      <c r="A594" t="s">
        <v>1924</v>
      </c>
      <c r="B594" s="9">
        <v>59</v>
      </c>
      <c r="C594" t="s">
        <v>39</v>
      </c>
      <c r="D594" s="29" t="s">
        <v>30</v>
      </c>
      <c r="E594">
        <v>51124</v>
      </c>
      <c r="F594" s="13" t="s">
        <v>2963</v>
      </c>
      <c r="G594" s="4">
        <v>41626</v>
      </c>
      <c r="H594">
        <v>79</v>
      </c>
      <c r="I594">
        <v>26</v>
      </c>
      <c r="J594">
        <v>1</v>
      </c>
      <c r="K594">
        <v>11</v>
      </c>
      <c r="L594">
        <v>0</v>
      </c>
      <c r="M594">
        <v>1</v>
      </c>
      <c r="N594">
        <v>4</v>
      </c>
      <c r="O594">
        <v>39</v>
      </c>
      <c r="P594">
        <v>43</v>
      </c>
      <c r="Q594">
        <v>2</v>
      </c>
      <c r="R594">
        <v>1</v>
      </c>
      <c r="S594">
        <v>0</v>
      </c>
      <c r="T594">
        <v>3</v>
      </c>
      <c r="U594">
        <v>6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716</v>
      </c>
      <c r="AD594" t="s">
        <v>716</v>
      </c>
      <c r="AE594">
        <v>2</v>
      </c>
      <c r="AF594" t="s">
        <v>3030</v>
      </c>
      <c r="AG594" t="s">
        <v>2957</v>
      </c>
      <c r="AH594" t="s">
        <v>3018</v>
      </c>
      <c r="AI594">
        <v>12</v>
      </c>
      <c r="AJ594" t="s">
        <v>3019</v>
      </c>
    </row>
    <row r="595" spans="1:36" x14ac:dyDescent="0.3">
      <c r="A595" t="s">
        <v>2304</v>
      </c>
      <c r="B595" s="9">
        <v>43</v>
      </c>
      <c r="C595" t="s">
        <v>29</v>
      </c>
      <c r="D595" s="29" t="s">
        <v>37</v>
      </c>
      <c r="E595">
        <v>36715</v>
      </c>
      <c r="F595" s="13" t="s">
        <v>715</v>
      </c>
      <c r="G595" s="4">
        <v>41230</v>
      </c>
      <c r="H595">
        <v>16</v>
      </c>
      <c r="I595">
        <v>172</v>
      </c>
      <c r="J595">
        <v>10</v>
      </c>
      <c r="K595">
        <v>125</v>
      </c>
      <c r="L595">
        <v>21</v>
      </c>
      <c r="M595">
        <v>13</v>
      </c>
      <c r="N595">
        <v>16</v>
      </c>
      <c r="O595">
        <v>341</v>
      </c>
      <c r="P595">
        <v>357</v>
      </c>
      <c r="Q595">
        <v>6</v>
      </c>
      <c r="R595">
        <v>7</v>
      </c>
      <c r="S595">
        <v>2</v>
      </c>
      <c r="T595">
        <v>4</v>
      </c>
      <c r="U595">
        <v>19</v>
      </c>
      <c r="V595">
        <v>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716</v>
      </c>
      <c r="AD595" t="s">
        <v>715</v>
      </c>
      <c r="AE595">
        <v>3</v>
      </c>
      <c r="AF595" t="s">
        <v>3028</v>
      </c>
      <c r="AG595" t="s">
        <v>2958</v>
      </c>
      <c r="AH595" t="s">
        <v>3018</v>
      </c>
      <c r="AI595">
        <v>11</v>
      </c>
      <c r="AJ595" t="s">
        <v>3024</v>
      </c>
    </row>
    <row r="596" spans="1:36" x14ac:dyDescent="0.3">
      <c r="A596" t="s">
        <v>1748</v>
      </c>
      <c r="B596" s="9">
        <v>49</v>
      </c>
      <c r="C596" t="s">
        <v>29</v>
      </c>
      <c r="D596" s="29" t="s">
        <v>37</v>
      </c>
      <c r="E596">
        <v>61482</v>
      </c>
      <c r="F596" s="13" t="s">
        <v>716</v>
      </c>
      <c r="G596" s="4">
        <v>41817</v>
      </c>
      <c r="H596">
        <v>39</v>
      </c>
      <c r="I596">
        <v>48</v>
      </c>
      <c r="J596">
        <v>58</v>
      </c>
      <c r="K596">
        <v>68</v>
      </c>
      <c r="L596">
        <v>16</v>
      </c>
      <c r="M596">
        <v>66</v>
      </c>
      <c r="N596">
        <v>43</v>
      </c>
      <c r="O596">
        <v>256</v>
      </c>
      <c r="P596">
        <v>299</v>
      </c>
      <c r="Q596">
        <v>1</v>
      </c>
      <c r="R596">
        <v>3</v>
      </c>
      <c r="S596">
        <v>2</v>
      </c>
      <c r="T596">
        <v>6</v>
      </c>
      <c r="U596">
        <v>12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716</v>
      </c>
      <c r="AD596" t="s">
        <v>716</v>
      </c>
      <c r="AE596">
        <v>1</v>
      </c>
      <c r="AF596" t="s">
        <v>3028</v>
      </c>
      <c r="AG596" t="s">
        <v>2956</v>
      </c>
      <c r="AH596" t="s">
        <v>3011</v>
      </c>
      <c r="AI596">
        <v>6</v>
      </c>
      <c r="AJ596" t="s">
        <v>3013</v>
      </c>
    </row>
    <row r="597" spans="1:36" x14ac:dyDescent="0.3">
      <c r="A597" t="s">
        <v>1483</v>
      </c>
      <c r="B597" s="9">
        <v>41</v>
      </c>
      <c r="C597" t="s">
        <v>29</v>
      </c>
      <c r="D597" s="29" t="s">
        <v>37</v>
      </c>
      <c r="E597">
        <v>25410</v>
      </c>
      <c r="F597" s="13" t="s">
        <v>715</v>
      </c>
      <c r="G597" s="4">
        <v>41517</v>
      </c>
      <c r="H597">
        <v>48</v>
      </c>
      <c r="I597">
        <v>2</v>
      </c>
      <c r="J597">
        <v>2</v>
      </c>
      <c r="K597">
        <v>4</v>
      </c>
      <c r="L597">
        <v>13</v>
      </c>
      <c r="M597">
        <v>13</v>
      </c>
      <c r="N597">
        <v>4</v>
      </c>
      <c r="O597">
        <v>34</v>
      </c>
      <c r="P597">
        <v>38</v>
      </c>
      <c r="Q597">
        <v>1</v>
      </c>
      <c r="R597">
        <v>1</v>
      </c>
      <c r="S597">
        <v>0</v>
      </c>
      <c r="T597">
        <v>4</v>
      </c>
      <c r="U597">
        <v>6</v>
      </c>
      <c r="V597">
        <v>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716</v>
      </c>
      <c r="AD597" t="s">
        <v>716</v>
      </c>
      <c r="AE597">
        <v>2</v>
      </c>
      <c r="AF597" t="s">
        <v>3028</v>
      </c>
      <c r="AG597" t="s">
        <v>2957</v>
      </c>
      <c r="AH597" t="s">
        <v>3014</v>
      </c>
      <c r="AI597">
        <v>8</v>
      </c>
      <c r="AJ597" t="s">
        <v>3026</v>
      </c>
    </row>
    <row r="598" spans="1:36" x14ac:dyDescent="0.3">
      <c r="A598" t="s">
        <v>2087</v>
      </c>
      <c r="B598" s="9">
        <v>58</v>
      </c>
      <c r="C598" t="s">
        <v>47</v>
      </c>
      <c r="D598" s="29" t="s">
        <v>41</v>
      </c>
      <c r="E598">
        <v>31395</v>
      </c>
      <c r="F598" s="13" t="s">
        <v>2963</v>
      </c>
      <c r="G598" s="4">
        <v>41356</v>
      </c>
      <c r="H598">
        <v>80</v>
      </c>
      <c r="I598">
        <v>23</v>
      </c>
      <c r="J598">
        <v>1</v>
      </c>
      <c r="K598">
        <v>25</v>
      </c>
      <c r="L598">
        <v>0</v>
      </c>
      <c r="M598">
        <v>8</v>
      </c>
      <c r="N598">
        <v>7</v>
      </c>
      <c r="O598">
        <v>57</v>
      </c>
      <c r="P598">
        <v>64</v>
      </c>
      <c r="Q598">
        <v>4</v>
      </c>
      <c r="R598">
        <v>2</v>
      </c>
      <c r="S598">
        <v>1</v>
      </c>
      <c r="T598">
        <v>3</v>
      </c>
      <c r="U598">
        <v>10</v>
      </c>
      <c r="V598">
        <v>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716</v>
      </c>
      <c r="AD598" t="s">
        <v>716</v>
      </c>
      <c r="AE598">
        <v>2</v>
      </c>
      <c r="AF598" t="s">
        <v>3030</v>
      </c>
      <c r="AG598" t="s">
        <v>2957</v>
      </c>
      <c r="AH598" t="s">
        <v>3016</v>
      </c>
      <c r="AI598">
        <v>3</v>
      </c>
      <c r="AJ598" t="s">
        <v>3017</v>
      </c>
    </row>
    <row r="599" spans="1:36" x14ac:dyDescent="0.3">
      <c r="A599" t="s">
        <v>2750</v>
      </c>
      <c r="B599" s="9">
        <v>48</v>
      </c>
      <c r="C599" t="s">
        <v>29</v>
      </c>
      <c r="D599" s="29" t="s">
        <v>37</v>
      </c>
      <c r="E599">
        <v>61286</v>
      </c>
      <c r="F599" s="13" t="s">
        <v>715</v>
      </c>
      <c r="G599" s="4">
        <v>41488</v>
      </c>
      <c r="H599">
        <v>34</v>
      </c>
      <c r="I599">
        <v>356</v>
      </c>
      <c r="J599">
        <v>0</v>
      </c>
      <c r="K599">
        <v>107</v>
      </c>
      <c r="L599">
        <v>19</v>
      </c>
      <c r="M599">
        <v>9</v>
      </c>
      <c r="N599">
        <v>117</v>
      </c>
      <c r="O599">
        <v>491</v>
      </c>
      <c r="P599">
        <v>608</v>
      </c>
      <c r="Q599">
        <v>2</v>
      </c>
      <c r="R599">
        <v>7</v>
      </c>
      <c r="S599">
        <v>1</v>
      </c>
      <c r="T599">
        <v>8</v>
      </c>
      <c r="U599">
        <v>18</v>
      </c>
      <c r="V599">
        <v>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716</v>
      </c>
      <c r="AD599" t="s">
        <v>716</v>
      </c>
      <c r="AE599">
        <v>2</v>
      </c>
      <c r="AF599" t="s">
        <v>3028</v>
      </c>
      <c r="AG599" t="s">
        <v>2957</v>
      </c>
      <c r="AH599" t="s">
        <v>3014</v>
      </c>
      <c r="AI599">
        <v>8</v>
      </c>
      <c r="AJ599" t="s">
        <v>3026</v>
      </c>
    </row>
    <row r="600" spans="1:36" x14ac:dyDescent="0.3">
      <c r="A600" t="s">
        <v>998</v>
      </c>
      <c r="B600" s="9">
        <v>40</v>
      </c>
      <c r="C600" t="s">
        <v>39</v>
      </c>
      <c r="D600" s="29" t="s">
        <v>37</v>
      </c>
      <c r="E600">
        <v>83891</v>
      </c>
      <c r="F600" s="13" t="s">
        <v>715</v>
      </c>
      <c r="G600" s="4">
        <v>41810</v>
      </c>
      <c r="H600">
        <v>24</v>
      </c>
      <c r="I600">
        <v>217</v>
      </c>
      <c r="J600">
        <v>38</v>
      </c>
      <c r="K600">
        <v>350</v>
      </c>
      <c r="L600">
        <v>111</v>
      </c>
      <c r="M600">
        <v>85</v>
      </c>
      <c r="N600">
        <v>15</v>
      </c>
      <c r="O600">
        <v>801</v>
      </c>
      <c r="P600">
        <v>816</v>
      </c>
      <c r="Q600">
        <v>1</v>
      </c>
      <c r="R600">
        <v>4</v>
      </c>
      <c r="S600">
        <v>7</v>
      </c>
      <c r="T600">
        <v>10</v>
      </c>
      <c r="U600">
        <v>22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716</v>
      </c>
      <c r="AD600" t="s">
        <v>716</v>
      </c>
      <c r="AE600">
        <v>1</v>
      </c>
      <c r="AF600" t="s">
        <v>3031</v>
      </c>
      <c r="AG600" t="s">
        <v>2956</v>
      </c>
      <c r="AH600" t="s">
        <v>3011</v>
      </c>
      <c r="AI600">
        <v>6</v>
      </c>
      <c r="AJ600" t="s">
        <v>3013</v>
      </c>
    </row>
    <row r="601" spans="1:36" x14ac:dyDescent="0.3">
      <c r="A601" t="s">
        <v>992</v>
      </c>
      <c r="B601" s="9">
        <v>56</v>
      </c>
      <c r="C601" t="s">
        <v>47</v>
      </c>
      <c r="D601" s="29" t="s">
        <v>30</v>
      </c>
      <c r="E601">
        <v>75342</v>
      </c>
      <c r="F601" s="13" t="s">
        <v>715</v>
      </c>
      <c r="G601" s="4">
        <v>41400</v>
      </c>
      <c r="H601">
        <v>38</v>
      </c>
      <c r="I601">
        <v>204</v>
      </c>
      <c r="J601">
        <v>97</v>
      </c>
      <c r="K601">
        <v>97</v>
      </c>
      <c r="L601">
        <v>21</v>
      </c>
      <c r="M601">
        <v>118</v>
      </c>
      <c r="N601">
        <v>26</v>
      </c>
      <c r="O601">
        <v>537</v>
      </c>
      <c r="P601">
        <v>563</v>
      </c>
      <c r="Q601">
        <v>1</v>
      </c>
      <c r="R601">
        <v>5</v>
      </c>
      <c r="S601">
        <v>2</v>
      </c>
      <c r="T601">
        <v>10</v>
      </c>
      <c r="U601">
        <v>18</v>
      </c>
      <c r="V601">
        <v>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716</v>
      </c>
      <c r="AD601" t="s">
        <v>716</v>
      </c>
      <c r="AE601">
        <v>2</v>
      </c>
      <c r="AF601" t="s">
        <v>3030</v>
      </c>
      <c r="AG601" t="s">
        <v>2957</v>
      </c>
      <c r="AH601" t="s">
        <v>3011</v>
      </c>
      <c r="AI601">
        <v>5</v>
      </c>
      <c r="AJ601" t="s">
        <v>3012</v>
      </c>
    </row>
    <row r="602" spans="1:36" x14ac:dyDescent="0.3">
      <c r="A602" t="s">
        <v>913</v>
      </c>
      <c r="B602" s="9">
        <v>56</v>
      </c>
      <c r="C602" t="s">
        <v>29</v>
      </c>
      <c r="D602" s="29" t="s">
        <v>37</v>
      </c>
      <c r="E602">
        <v>65148</v>
      </c>
      <c r="F602" s="13" t="s">
        <v>715</v>
      </c>
      <c r="G602" s="4">
        <v>41229</v>
      </c>
      <c r="H602">
        <v>9</v>
      </c>
      <c r="I602">
        <v>460</v>
      </c>
      <c r="J602">
        <v>35</v>
      </c>
      <c r="K602">
        <v>422</v>
      </c>
      <c r="L602">
        <v>33</v>
      </c>
      <c r="M602">
        <v>12</v>
      </c>
      <c r="N602">
        <v>153</v>
      </c>
      <c r="O602">
        <v>962</v>
      </c>
      <c r="P602">
        <v>1115</v>
      </c>
      <c r="Q602">
        <v>2</v>
      </c>
      <c r="R602">
        <v>6</v>
      </c>
      <c r="S602">
        <v>6</v>
      </c>
      <c r="T602">
        <v>7</v>
      </c>
      <c r="U602">
        <v>21</v>
      </c>
      <c r="V602">
        <v>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716</v>
      </c>
      <c r="AD602" t="s">
        <v>716</v>
      </c>
      <c r="AE602">
        <v>3</v>
      </c>
      <c r="AF602" t="s">
        <v>3030</v>
      </c>
      <c r="AG602" t="s">
        <v>2958</v>
      </c>
      <c r="AH602" t="s">
        <v>3018</v>
      </c>
      <c r="AI602">
        <v>11</v>
      </c>
      <c r="AJ602" t="s">
        <v>3024</v>
      </c>
    </row>
    <row r="603" spans="1:36" x14ac:dyDescent="0.3">
      <c r="A603" t="s">
        <v>1940</v>
      </c>
      <c r="B603" s="9">
        <v>45</v>
      </c>
      <c r="C603" t="s">
        <v>47</v>
      </c>
      <c r="D603" s="29" t="s">
        <v>37</v>
      </c>
      <c r="E603">
        <v>46831</v>
      </c>
      <c r="F603" s="13" t="s">
        <v>2963</v>
      </c>
      <c r="G603" s="4">
        <v>41433</v>
      </c>
      <c r="H603">
        <v>84</v>
      </c>
      <c r="I603">
        <v>22</v>
      </c>
      <c r="J603">
        <v>2</v>
      </c>
      <c r="K603">
        <v>10</v>
      </c>
      <c r="L603">
        <v>6</v>
      </c>
      <c r="M603">
        <v>4</v>
      </c>
      <c r="N603">
        <v>34</v>
      </c>
      <c r="O603">
        <v>44</v>
      </c>
      <c r="P603">
        <v>78</v>
      </c>
      <c r="Q603">
        <v>2</v>
      </c>
      <c r="R603">
        <v>1</v>
      </c>
      <c r="S603">
        <v>2</v>
      </c>
      <c r="T603">
        <v>2</v>
      </c>
      <c r="U603">
        <v>7</v>
      </c>
      <c r="V603">
        <v>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716</v>
      </c>
      <c r="AD603" t="s">
        <v>716</v>
      </c>
      <c r="AE603">
        <v>2</v>
      </c>
      <c r="AF603" t="s">
        <v>3028</v>
      </c>
      <c r="AG603" t="s">
        <v>2957</v>
      </c>
      <c r="AH603" t="s">
        <v>3011</v>
      </c>
      <c r="AI603">
        <v>6</v>
      </c>
      <c r="AJ603" t="s">
        <v>3013</v>
      </c>
    </row>
    <row r="604" spans="1:36" x14ac:dyDescent="0.3">
      <c r="A604" t="s">
        <v>1113</v>
      </c>
      <c r="B604" s="9">
        <v>28</v>
      </c>
      <c r="C604" t="s">
        <v>47</v>
      </c>
      <c r="D604" s="29" t="s">
        <v>33</v>
      </c>
      <c r="E604">
        <v>20491</v>
      </c>
      <c r="F604" s="13" t="s">
        <v>716</v>
      </c>
      <c r="G604" s="4">
        <v>41299</v>
      </c>
      <c r="H604">
        <v>16</v>
      </c>
      <c r="I604">
        <v>5</v>
      </c>
      <c r="J604">
        <v>4</v>
      </c>
      <c r="K604">
        <v>5</v>
      </c>
      <c r="L604">
        <v>4</v>
      </c>
      <c r="M604">
        <v>2</v>
      </c>
      <c r="N604">
        <v>10</v>
      </c>
      <c r="O604">
        <v>20</v>
      </c>
      <c r="P604">
        <v>30</v>
      </c>
      <c r="Q604">
        <v>1</v>
      </c>
      <c r="R604">
        <v>0</v>
      </c>
      <c r="S604">
        <v>1</v>
      </c>
      <c r="T604">
        <v>2</v>
      </c>
      <c r="U604">
        <v>4</v>
      </c>
      <c r="V604">
        <v>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716</v>
      </c>
      <c r="AD604" t="s">
        <v>716</v>
      </c>
      <c r="AE604">
        <v>2</v>
      </c>
      <c r="AF604" t="s">
        <v>3032</v>
      </c>
      <c r="AG604" t="s">
        <v>2957</v>
      </c>
      <c r="AH604" t="s">
        <v>3016</v>
      </c>
      <c r="AI604">
        <v>1</v>
      </c>
      <c r="AJ604" t="s">
        <v>3023</v>
      </c>
    </row>
    <row r="605" spans="1:36" x14ac:dyDescent="0.3">
      <c r="A605" t="s">
        <v>1307</v>
      </c>
      <c r="B605" s="9">
        <v>51</v>
      </c>
      <c r="C605" t="s">
        <v>36</v>
      </c>
      <c r="D605" s="29" t="s">
        <v>41</v>
      </c>
      <c r="E605">
        <v>41003</v>
      </c>
      <c r="F605" s="13" t="s">
        <v>716</v>
      </c>
      <c r="G605" s="4">
        <v>41350</v>
      </c>
      <c r="H605">
        <v>11</v>
      </c>
      <c r="I605">
        <v>123</v>
      </c>
      <c r="J605">
        <v>133</v>
      </c>
      <c r="K605">
        <v>142</v>
      </c>
      <c r="L605">
        <v>71</v>
      </c>
      <c r="M605">
        <v>44</v>
      </c>
      <c r="N605">
        <v>88</v>
      </c>
      <c r="O605">
        <v>513</v>
      </c>
      <c r="P605">
        <v>601</v>
      </c>
      <c r="Q605">
        <v>1</v>
      </c>
      <c r="R605">
        <v>6</v>
      </c>
      <c r="S605">
        <v>2</v>
      </c>
      <c r="T605">
        <v>8</v>
      </c>
      <c r="U605">
        <v>17</v>
      </c>
      <c r="V605">
        <v>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716</v>
      </c>
      <c r="AD605" t="s">
        <v>716</v>
      </c>
      <c r="AE605">
        <v>2</v>
      </c>
      <c r="AF605" t="s">
        <v>3030</v>
      </c>
      <c r="AG605" t="s">
        <v>2957</v>
      </c>
      <c r="AH605" t="s">
        <v>3016</v>
      </c>
      <c r="AI605">
        <v>3</v>
      </c>
      <c r="AJ605" t="s">
        <v>3017</v>
      </c>
    </row>
    <row r="606" spans="1:36" x14ac:dyDescent="0.3">
      <c r="A606" t="s">
        <v>946</v>
      </c>
      <c r="B606" s="9">
        <v>43</v>
      </c>
      <c r="C606" t="s">
        <v>39</v>
      </c>
      <c r="D606" s="29" t="s">
        <v>37</v>
      </c>
      <c r="E606">
        <v>35178</v>
      </c>
      <c r="F606" s="13" t="s">
        <v>715</v>
      </c>
      <c r="G606" s="4">
        <v>41284</v>
      </c>
      <c r="H606">
        <v>10</v>
      </c>
      <c r="I606">
        <v>23</v>
      </c>
      <c r="J606">
        <v>1</v>
      </c>
      <c r="K606">
        <v>13</v>
      </c>
      <c r="L606">
        <v>2</v>
      </c>
      <c r="M606">
        <v>2</v>
      </c>
      <c r="N606">
        <v>18</v>
      </c>
      <c r="O606">
        <v>41</v>
      </c>
      <c r="P606">
        <v>59</v>
      </c>
      <c r="Q606">
        <v>1</v>
      </c>
      <c r="R606">
        <v>1</v>
      </c>
      <c r="S606">
        <v>1</v>
      </c>
      <c r="T606">
        <v>2</v>
      </c>
      <c r="U606">
        <v>5</v>
      </c>
      <c r="V606">
        <v>7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 t="s">
        <v>715</v>
      </c>
      <c r="AD606" t="s">
        <v>715</v>
      </c>
      <c r="AE606">
        <v>2</v>
      </c>
      <c r="AF606" t="s">
        <v>3028</v>
      </c>
      <c r="AG606" t="s">
        <v>2957</v>
      </c>
      <c r="AH606" t="s">
        <v>3016</v>
      </c>
      <c r="AI606">
        <v>1</v>
      </c>
      <c r="AJ606" t="s">
        <v>3023</v>
      </c>
    </row>
    <row r="607" spans="1:36" x14ac:dyDescent="0.3">
      <c r="A607" t="s">
        <v>1193</v>
      </c>
      <c r="B607" s="9">
        <v>40</v>
      </c>
      <c r="C607" t="s">
        <v>36</v>
      </c>
      <c r="D607" s="29" t="s">
        <v>37</v>
      </c>
      <c r="E607">
        <v>38410</v>
      </c>
      <c r="F607" s="13" t="s">
        <v>716</v>
      </c>
      <c r="G607" s="4">
        <v>41166</v>
      </c>
      <c r="H607">
        <v>65</v>
      </c>
      <c r="I607">
        <v>153</v>
      </c>
      <c r="J607">
        <v>64</v>
      </c>
      <c r="K607">
        <v>123</v>
      </c>
      <c r="L607">
        <v>116</v>
      </c>
      <c r="M607">
        <v>64</v>
      </c>
      <c r="N607">
        <v>14</v>
      </c>
      <c r="O607">
        <v>520</v>
      </c>
      <c r="P607">
        <v>534</v>
      </c>
      <c r="Q607">
        <v>2</v>
      </c>
      <c r="R607">
        <v>5</v>
      </c>
      <c r="S607">
        <v>2</v>
      </c>
      <c r="T607">
        <v>9</v>
      </c>
      <c r="U607">
        <v>18</v>
      </c>
      <c r="V607">
        <v>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716</v>
      </c>
      <c r="AD607" t="s">
        <v>715</v>
      </c>
      <c r="AE607">
        <v>3</v>
      </c>
      <c r="AF607" t="s">
        <v>3031</v>
      </c>
      <c r="AG607" t="s">
        <v>2958</v>
      </c>
      <c r="AH607" t="s">
        <v>3014</v>
      </c>
      <c r="AI607">
        <v>9</v>
      </c>
      <c r="AJ607" t="s">
        <v>3025</v>
      </c>
    </row>
    <row r="608" spans="1:36" x14ac:dyDescent="0.3">
      <c r="A608" t="s">
        <v>1168</v>
      </c>
      <c r="B608" s="9">
        <v>27</v>
      </c>
      <c r="C608" t="s">
        <v>39</v>
      </c>
      <c r="D608" s="29" t="s">
        <v>30</v>
      </c>
      <c r="E608">
        <v>73454</v>
      </c>
      <c r="F608" s="13" t="s">
        <v>716</v>
      </c>
      <c r="G608" s="4">
        <v>41699</v>
      </c>
      <c r="H608">
        <v>95</v>
      </c>
      <c r="I608">
        <v>982</v>
      </c>
      <c r="J608">
        <v>73</v>
      </c>
      <c r="K608">
        <v>351</v>
      </c>
      <c r="L608">
        <v>56</v>
      </c>
      <c r="M608">
        <v>14</v>
      </c>
      <c r="N608">
        <v>175</v>
      </c>
      <c r="O608">
        <v>1476</v>
      </c>
      <c r="P608">
        <v>1651</v>
      </c>
      <c r="Q608">
        <v>1</v>
      </c>
      <c r="R608">
        <v>2</v>
      </c>
      <c r="S608">
        <v>4</v>
      </c>
      <c r="T608">
        <v>6</v>
      </c>
      <c r="U608">
        <v>13</v>
      </c>
      <c r="V608">
        <v>5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 t="s">
        <v>715</v>
      </c>
      <c r="AD608" t="s">
        <v>716</v>
      </c>
      <c r="AE608">
        <v>1</v>
      </c>
      <c r="AF608" t="s">
        <v>3032</v>
      </c>
      <c r="AG608" t="s">
        <v>2956</v>
      </c>
      <c r="AH608" t="s">
        <v>3016</v>
      </c>
      <c r="AI608">
        <v>3</v>
      </c>
      <c r="AJ608" t="s">
        <v>3017</v>
      </c>
    </row>
    <row r="609" spans="1:36" x14ac:dyDescent="0.3">
      <c r="A609" t="s">
        <v>2714</v>
      </c>
      <c r="B609" s="9">
        <v>61</v>
      </c>
      <c r="C609" t="s">
        <v>29</v>
      </c>
      <c r="D609" s="29" t="s">
        <v>37</v>
      </c>
      <c r="E609">
        <v>37716</v>
      </c>
      <c r="F609" s="13" t="s">
        <v>715</v>
      </c>
      <c r="G609" s="4">
        <v>41750</v>
      </c>
      <c r="H609">
        <v>4</v>
      </c>
      <c r="I609">
        <v>97</v>
      </c>
      <c r="J609">
        <v>1</v>
      </c>
      <c r="K609">
        <v>41</v>
      </c>
      <c r="L609">
        <v>6</v>
      </c>
      <c r="M609">
        <v>2</v>
      </c>
      <c r="N609">
        <v>41</v>
      </c>
      <c r="O609">
        <v>147</v>
      </c>
      <c r="P609">
        <v>188</v>
      </c>
      <c r="Q609">
        <v>2</v>
      </c>
      <c r="R609">
        <v>4</v>
      </c>
      <c r="S609">
        <v>1</v>
      </c>
      <c r="T609">
        <v>3</v>
      </c>
      <c r="U609">
        <v>10</v>
      </c>
      <c r="V609">
        <v>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716</v>
      </c>
      <c r="AD609" t="s">
        <v>716</v>
      </c>
      <c r="AE609">
        <v>1</v>
      </c>
      <c r="AF609" t="s">
        <v>3029</v>
      </c>
      <c r="AG609" t="s">
        <v>2956</v>
      </c>
      <c r="AH609" t="s">
        <v>3011</v>
      </c>
      <c r="AI609">
        <v>4</v>
      </c>
      <c r="AJ609" t="s">
        <v>3021</v>
      </c>
    </row>
    <row r="610" spans="1:36" x14ac:dyDescent="0.3">
      <c r="A610" t="s">
        <v>975</v>
      </c>
      <c r="B610" s="9">
        <v>36</v>
      </c>
      <c r="C610" t="s">
        <v>39</v>
      </c>
      <c r="D610" s="29" t="s">
        <v>37</v>
      </c>
      <c r="E610">
        <v>88097</v>
      </c>
      <c r="F610" s="13" t="s">
        <v>715</v>
      </c>
      <c r="G610" s="4">
        <v>41139</v>
      </c>
      <c r="H610">
        <v>24</v>
      </c>
      <c r="I610">
        <v>163</v>
      </c>
      <c r="J610">
        <v>0</v>
      </c>
      <c r="K610">
        <v>480</v>
      </c>
      <c r="L610">
        <v>0</v>
      </c>
      <c r="M610">
        <v>126</v>
      </c>
      <c r="N610">
        <v>75</v>
      </c>
      <c r="O610">
        <v>769</v>
      </c>
      <c r="P610">
        <v>844</v>
      </c>
      <c r="Q610">
        <v>1</v>
      </c>
      <c r="R610">
        <v>6</v>
      </c>
      <c r="S610">
        <v>5</v>
      </c>
      <c r="T610">
        <v>8</v>
      </c>
      <c r="U610">
        <v>20</v>
      </c>
      <c r="V610">
        <v>9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1</v>
      </c>
      <c r="AC610" t="s">
        <v>2964</v>
      </c>
      <c r="AD610" t="s">
        <v>715</v>
      </c>
      <c r="AE610">
        <v>3</v>
      </c>
      <c r="AF610" t="s">
        <v>3031</v>
      </c>
      <c r="AG610" t="s">
        <v>2958</v>
      </c>
      <c r="AH610" t="s">
        <v>3014</v>
      </c>
      <c r="AI610">
        <v>8</v>
      </c>
      <c r="AJ610" t="s">
        <v>3026</v>
      </c>
    </row>
    <row r="611" spans="1:36" x14ac:dyDescent="0.3">
      <c r="A611" t="s">
        <v>2117</v>
      </c>
      <c r="B611" s="9">
        <v>59</v>
      </c>
      <c r="C611" t="s">
        <v>29</v>
      </c>
      <c r="D611" s="29" t="s">
        <v>33</v>
      </c>
      <c r="E611">
        <v>53863</v>
      </c>
      <c r="F611" s="13" t="s">
        <v>715</v>
      </c>
      <c r="G611" s="4">
        <v>41776</v>
      </c>
      <c r="H611">
        <v>4</v>
      </c>
      <c r="I611">
        <v>399</v>
      </c>
      <c r="J611">
        <v>4</v>
      </c>
      <c r="K611">
        <v>30</v>
      </c>
      <c r="L611">
        <v>6</v>
      </c>
      <c r="M611">
        <v>4</v>
      </c>
      <c r="N611">
        <v>30</v>
      </c>
      <c r="O611">
        <v>443</v>
      </c>
      <c r="P611">
        <v>473</v>
      </c>
      <c r="Q611">
        <v>3</v>
      </c>
      <c r="R611">
        <v>7</v>
      </c>
      <c r="S611">
        <v>1</v>
      </c>
      <c r="T611">
        <v>7</v>
      </c>
      <c r="U611">
        <v>18</v>
      </c>
      <c r="V611">
        <v>7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 t="s">
        <v>715</v>
      </c>
      <c r="AD611" t="s">
        <v>716</v>
      </c>
      <c r="AE611">
        <v>1</v>
      </c>
      <c r="AF611" t="s">
        <v>3030</v>
      </c>
      <c r="AG611" t="s">
        <v>2956</v>
      </c>
      <c r="AH611" t="s">
        <v>3011</v>
      </c>
      <c r="AI611">
        <v>5</v>
      </c>
      <c r="AJ611" t="s">
        <v>3012</v>
      </c>
    </row>
    <row r="612" spans="1:36" x14ac:dyDescent="0.3">
      <c r="A612" t="s">
        <v>2772</v>
      </c>
      <c r="B612" s="9">
        <v>38</v>
      </c>
      <c r="C612" t="s">
        <v>29</v>
      </c>
      <c r="D612" s="29" t="s">
        <v>37</v>
      </c>
      <c r="E612">
        <v>24027</v>
      </c>
      <c r="F612" s="13" t="s">
        <v>715</v>
      </c>
      <c r="G612" s="4">
        <v>41434</v>
      </c>
      <c r="H612">
        <v>7</v>
      </c>
      <c r="I612">
        <v>14</v>
      </c>
      <c r="J612">
        <v>7</v>
      </c>
      <c r="K612">
        <v>11</v>
      </c>
      <c r="L612">
        <v>11</v>
      </c>
      <c r="M612">
        <v>0</v>
      </c>
      <c r="N612">
        <v>5</v>
      </c>
      <c r="O612">
        <v>43</v>
      </c>
      <c r="P612">
        <v>48</v>
      </c>
      <c r="Q612">
        <v>2</v>
      </c>
      <c r="R612">
        <v>2</v>
      </c>
      <c r="S612">
        <v>0</v>
      </c>
      <c r="T612">
        <v>3</v>
      </c>
      <c r="U612">
        <v>7</v>
      </c>
      <c r="V612">
        <v>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716</v>
      </c>
      <c r="AD612" t="s">
        <v>716</v>
      </c>
      <c r="AE612">
        <v>2</v>
      </c>
      <c r="AF612" t="s">
        <v>3031</v>
      </c>
      <c r="AG612" t="s">
        <v>2957</v>
      </c>
      <c r="AH612" t="s">
        <v>3011</v>
      </c>
      <c r="AI612">
        <v>6</v>
      </c>
      <c r="AJ612" t="s">
        <v>3013</v>
      </c>
    </row>
    <row r="613" spans="1:36" x14ac:dyDescent="0.3">
      <c r="A613" t="s">
        <v>982</v>
      </c>
      <c r="B613" s="9">
        <v>63</v>
      </c>
      <c r="C613" t="s">
        <v>39</v>
      </c>
      <c r="D613" s="29" t="s">
        <v>41</v>
      </c>
      <c r="E613">
        <v>57530</v>
      </c>
      <c r="F613" s="13" t="s">
        <v>715</v>
      </c>
      <c r="G613" s="4">
        <v>41559</v>
      </c>
      <c r="H613">
        <v>68</v>
      </c>
      <c r="I613">
        <v>50</v>
      </c>
      <c r="J613">
        <v>1</v>
      </c>
      <c r="K613">
        <v>27</v>
      </c>
      <c r="L613">
        <v>6</v>
      </c>
      <c r="M613">
        <v>7</v>
      </c>
      <c r="N613">
        <v>1</v>
      </c>
      <c r="O613">
        <v>91</v>
      </c>
      <c r="P613">
        <v>92</v>
      </c>
      <c r="Q613">
        <v>1</v>
      </c>
      <c r="R613">
        <v>1</v>
      </c>
      <c r="S613">
        <v>1</v>
      </c>
      <c r="T613">
        <v>4</v>
      </c>
      <c r="U613">
        <v>7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716</v>
      </c>
      <c r="AD613" t="s">
        <v>716</v>
      </c>
      <c r="AE613">
        <v>2</v>
      </c>
      <c r="AF613" t="s">
        <v>3029</v>
      </c>
      <c r="AG613" t="s">
        <v>2957</v>
      </c>
      <c r="AH613" t="s">
        <v>3018</v>
      </c>
      <c r="AI613">
        <v>10</v>
      </c>
      <c r="AJ613" t="s">
        <v>3020</v>
      </c>
    </row>
    <row r="614" spans="1:36" x14ac:dyDescent="0.3">
      <c r="A614" t="s">
        <v>1062</v>
      </c>
      <c r="B614" s="9">
        <v>37</v>
      </c>
      <c r="C614" t="s">
        <v>47</v>
      </c>
      <c r="D614" s="29" t="s">
        <v>30</v>
      </c>
      <c r="E614">
        <v>31878</v>
      </c>
      <c r="F614" s="13" t="s">
        <v>715</v>
      </c>
      <c r="G614" s="4">
        <v>41812</v>
      </c>
      <c r="H614">
        <v>7</v>
      </c>
      <c r="I614">
        <v>23</v>
      </c>
      <c r="J614">
        <v>4</v>
      </c>
      <c r="K614">
        <v>5</v>
      </c>
      <c r="L614">
        <v>10</v>
      </c>
      <c r="M614">
        <v>5</v>
      </c>
      <c r="N614">
        <v>23</v>
      </c>
      <c r="O614">
        <v>47</v>
      </c>
      <c r="P614">
        <v>70</v>
      </c>
      <c r="Q614">
        <v>1</v>
      </c>
      <c r="R614">
        <v>1</v>
      </c>
      <c r="S614">
        <v>0</v>
      </c>
      <c r="T614">
        <v>4</v>
      </c>
      <c r="U614">
        <v>6</v>
      </c>
      <c r="V614">
        <v>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716</v>
      </c>
      <c r="AD614" t="s">
        <v>716</v>
      </c>
      <c r="AE614">
        <v>1</v>
      </c>
      <c r="AF614" t="s">
        <v>3031</v>
      </c>
      <c r="AG614" t="s">
        <v>2956</v>
      </c>
      <c r="AH614" t="s">
        <v>3011</v>
      </c>
      <c r="AI614">
        <v>6</v>
      </c>
      <c r="AJ614" t="s">
        <v>3013</v>
      </c>
    </row>
    <row r="615" spans="1:36" x14ac:dyDescent="0.3">
      <c r="A615" t="s">
        <v>791</v>
      </c>
      <c r="B615" s="9">
        <v>31</v>
      </c>
      <c r="C615" t="s">
        <v>36</v>
      </c>
      <c r="D615" s="29" t="s">
        <v>33</v>
      </c>
      <c r="E615">
        <v>21840</v>
      </c>
      <c r="F615" s="13" t="s">
        <v>715</v>
      </c>
      <c r="G615" s="4">
        <v>41476</v>
      </c>
      <c r="H615">
        <v>80</v>
      </c>
      <c r="I615">
        <v>17</v>
      </c>
      <c r="J615">
        <v>0</v>
      </c>
      <c r="K615">
        <v>9</v>
      </c>
      <c r="L615">
        <v>0</v>
      </c>
      <c r="M615">
        <v>0</v>
      </c>
      <c r="N615">
        <v>1</v>
      </c>
      <c r="O615">
        <v>26</v>
      </c>
      <c r="P615">
        <v>27</v>
      </c>
      <c r="Q615">
        <v>1</v>
      </c>
      <c r="R615">
        <v>1</v>
      </c>
      <c r="S615">
        <v>0</v>
      </c>
      <c r="T615">
        <v>3</v>
      </c>
      <c r="U615">
        <v>5</v>
      </c>
      <c r="V615">
        <v>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716</v>
      </c>
      <c r="AD615" t="s">
        <v>716</v>
      </c>
      <c r="AE615">
        <v>2</v>
      </c>
      <c r="AF615" t="s">
        <v>3031</v>
      </c>
      <c r="AG615" t="s">
        <v>2957</v>
      </c>
      <c r="AH615" t="s">
        <v>3014</v>
      </c>
      <c r="AI615">
        <v>7</v>
      </c>
      <c r="AJ615" t="s">
        <v>3015</v>
      </c>
    </row>
    <row r="616" spans="1:36" x14ac:dyDescent="0.3">
      <c r="A616" t="s">
        <v>1953</v>
      </c>
      <c r="B616" s="9">
        <v>63</v>
      </c>
      <c r="C616" t="s">
        <v>29</v>
      </c>
      <c r="D616" s="29" t="s">
        <v>41</v>
      </c>
      <c r="E616">
        <v>22263</v>
      </c>
      <c r="F616" s="13" t="s">
        <v>2963</v>
      </c>
      <c r="G616" s="4">
        <v>41728</v>
      </c>
      <c r="H616">
        <v>31</v>
      </c>
      <c r="I616">
        <v>17</v>
      </c>
      <c r="J616">
        <v>0</v>
      </c>
      <c r="K616">
        <v>2</v>
      </c>
      <c r="L616">
        <v>0</v>
      </c>
      <c r="M616">
        <v>0</v>
      </c>
      <c r="N616">
        <v>2</v>
      </c>
      <c r="O616">
        <v>19</v>
      </c>
      <c r="P616">
        <v>21</v>
      </c>
      <c r="Q616">
        <v>2</v>
      </c>
      <c r="R616">
        <v>1</v>
      </c>
      <c r="S616">
        <v>0</v>
      </c>
      <c r="T616">
        <v>3</v>
      </c>
      <c r="U616">
        <v>6</v>
      </c>
      <c r="V616">
        <v>6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 t="s">
        <v>716</v>
      </c>
      <c r="AD616" t="s">
        <v>716</v>
      </c>
      <c r="AE616">
        <v>1</v>
      </c>
      <c r="AF616" t="s">
        <v>3029</v>
      </c>
      <c r="AG616" t="s">
        <v>2956</v>
      </c>
      <c r="AH616" t="s">
        <v>3016</v>
      </c>
      <c r="AI616">
        <v>3</v>
      </c>
      <c r="AJ616" t="s">
        <v>3017</v>
      </c>
    </row>
    <row r="617" spans="1:36" x14ac:dyDescent="0.3">
      <c r="A617" t="s">
        <v>2900</v>
      </c>
      <c r="B617" s="9">
        <v>59</v>
      </c>
      <c r="C617" t="s">
        <v>36</v>
      </c>
      <c r="D617" s="29" t="s">
        <v>30</v>
      </c>
      <c r="E617">
        <v>55521</v>
      </c>
      <c r="F617" s="13" t="s">
        <v>2964</v>
      </c>
      <c r="G617" s="4">
        <v>41569</v>
      </c>
      <c r="H617">
        <v>11</v>
      </c>
      <c r="I617">
        <v>416</v>
      </c>
      <c r="J617">
        <v>0</v>
      </c>
      <c r="K617">
        <v>26</v>
      </c>
      <c r="L617">
        <v>0</v>
      </c>
      <c r="M617">
        <v>0</v>
      </c>
      <c r="N617">
        <v>4</v>
      </c>
      <c r="O617">
        <v>442</v>
      </c>
      <c r="P617">
        <v>446</v>
      </c>
      <c r="Q617">
        <v>9</v>
      </c>
      <c r="R617">
        <v>6</v>
      </c>
      <c r="S617">
        <v>3</v>
      </c>
      <c r="T617">
        <v>6</v>
      </c>
      <c r="U617">
        <v>24</v>
      </c>
      <c r="V617">
        <v>7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 t="s">
        <v>715</v>
      </c>
      <c r="AD617" t="s">
        <v>715</v>
      </c>
      <c r="AE617">
        <v>2</v>
      </c>
      <c r="AF617" t="s">
        <v>3030</v>
      </c>
      <c r="AG617" t="s">
        <v>2957</v>
      </c>
      <c r="AH617" t="s">
        <v>3018</v>
      </c>
      <c r="AI617">
        <v>10</v>
      </c>
      <c r="AJ617" t="s">
        <v>3020</v>
      </c>
    </row>
    <row r="618" spans="1:36" x14ac:dyDescent="0.3">
      <c r="A618" t="s">
        <v>947</v>
      </c>
      <c r="B618" s="9">
        <v>44</v>
      </c>
      <c r="C618" t="s">
        <v>39</v>
      </c>
      <c r="D618" s="29" t="s">
        <v>30</v>
      </c>
      <c r="E618">
        <v>29548</v>
      </c>
      <c r="F618" s="13" t="s">
        <v>715</v>
      </c>
      <c r="G618" s="4">
        <v>41515</v>
      </c>
      <c r="H618">
        <v>52</v>
      </c>
      <c r="I618">
        <v>7</v>
      </c>
      <c r="J618">
        <v>1</v>
      </c>
      <c r="K618">
        <v>6</v>
      </c>
      <c r="L618">
        <v>3</v>
      </c>
      <c r="M618">
        <v>1</v>
      </c>
      <c r="N618">
        <v>11</v>
      </c>
      <c r="O618">
        <v>18</v>
      </c>
      <c r="P618">
        <v>29</v>
      </c>
      <c r="Q618">
        <v>1</v>
      </c>
      <c r="R618">
        <v>1</v>
      </c>
      <c r="S618">
        <v>1</v>
      </c>
      <c r="T618">
        <v>2</v>
      </c>
      <c r="U618">
        <v>5</v>
      </c>
      <c r="V618">
        <v>4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 t="s">
        <v>715</v>
      </c>
      <c r="AD618" t="s">
        <v>716</v>
      </c>
      <c r="AE618">
        <v>2</v>
      </c>
      <c r="AF618" t="s">
        <v>3028</v>
      </c>
      <c r="AG618" t="s">
        <v>2957</v>
      </c>
      <c r="AH618" t="s">
        <v>3014</v>
      </c>
      <c r="AI618">
        <v>8</v>
      </c>
      <c r="AJ618" t="s">
        <v>3026</v>
      </c>
    </row>
    <row r="619" spans="1:36" x14ac:dyDescent="0.3">
      <c r="A619" t="s">
        <v>2423</v>
      </c>
      <c r="B619" s="9">
        <v>48</v>
      </c>
      <c r="C619" t="s">
        <v>29</v>
      </c>
      <c r="D619" s="29" t="s">
        <v>30</v>
      </c>
      <c r="E619">
        <v>63810</v>
      </c>
      <c r="F619" s="13" t="s">
        <v>715</v>
      </c>
      <c r="G619" s="4">
        <v>41224</v>
      </c>
      <c r="H619">
        <v>45</v>
      </c>
      <c r="I619">
        <v>977</v>
      </c>
      <c r="J619">
        <v>12</v>
      </c>
      <c r="K619">
        <v>253</v>
      </c>
      <c r="L619">
        <v>16</v>
      </c>
      <c r="M619">
        <v>12</v>
      </c>
      <c r="N619">
        <v>101</v>
      </c>
      <c r="O619">
        <v>1270</v>
      </c>
      <c r="P619">
        <v>1371</v>
      </c>
      <c r="Q619">
        <v>4</v>
      </c>
      <c r="R619">
        <v>4</v>
      </c>
      <c r="S619">
        <v>3</v>
      </c>
      <c r="T619">
        <v>12</v>
      </c>
      <c r="U619">
        <v>23</v>
      </c>
      <c r="V619">
        <v>8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 t="s">
        <v>715</v>
      </c>
      <c r="AD619" t="s">
        <v>716</v>
      </c>
      <c r="AE619">
        <v>3</v>
      </c>
      <c r="AF619" t="s">
        <v>3028</v>
      </c>
      <c r="AG619" t="s">
        <v>2958</v>
      </c>
      <c r="AH619" t="s">
        <v>3018</v>
      </c>
      <c r="AI619">
        <v>11</v>
      </c>
      <c r="AJ619" t="s">
        <v>3024</v>
      </c>
    </row>
    <row r="620" spans="1:36" x14ac:dyDescent="0.3">
      <c r="A620" t="s">
        <v>1075</v>
      </c>
      <c r="B620" s="9">
        <v>53</v>
      </c>
      <c r="C620" t="s">
        <v>47</v>
      </c>
      <c r="D620" s="29" t="s">
        <v>37</v>
      </c>
      <c r="E620">
        <v>28249</v>
      </c>
      <c r="F620" s="13" t="s">
        <v>716</v>
      </c>
      <c r="G620" s="4">
        <v>41805</v>
      </c>
      <c r="H620">
        <v>80</v>
      </c>
      <c r="I620">
        <v>1</v>
      </c>
      <c r="J620">
        <v>9</v>
      </c>
      <c r="K620">
        <v>7</v>
      </c>
      <c r="L620">
        <v>2</v>
      </c>
      <c r="M620">
        <v>14</v>
      </c>
      <c r="N620">
        <v>10</v>
      </c>
      <c r="O620">
        <v>33</v>
      </c>
      <c r="P620">
        <v>43</v>
      </c>
      <c r="Q620">
        <v>1</v>
      </c>
      <c r="R620">
        <v>2</v>
      </c>
      <c r="S620">
        <v>0</v>
      </c>
      <c r="T620">
        <v>3</v>
      </c>
      <c r="U620">
        <v>6</v>
      </c>
      <c r="V620">
        <v>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716</v>
      </c>
      <c r="AD620" t="s">
        <v>716</v>
      </c>
      <c r="AE620">
        <v>1</v>
      </c>
      <c r="AF620" t="s">
        <v>3030</v>
      </c>
      <c r="AG620" t="s">
        <v>2956</v>
      </c>
      <c r="AH620" t="s">
        <v>3011</v>
      </c>
      <c r="AI620">
        <v>6</v>
      </c>
      <c r="AJ620" t="s">
        <v>3013</v>
      </c>
    </row>
    <row r="621" spans="1:36" x14ac:dyDescent="0.3">
      <c r="A621" t="s">
        <v>2678</v>
      </c>
      <c r="B621" s="9">
        <v>61</v>
      </c>
      <c r="C621" t="s">
        <v>29</v>
      </c>
      <c r="D621" s="29" t="s">
        <v>33</v>
      </c>
      <c r="E621">
        <v>61278</v>
      </c>
      <c r="F621" s="13" t="s">
        <v>715</v>
      </c>
      <c r="G621" s="4">
        <v>41643</v>
      </c>
      <c r="H621">
        <v>87</v>
      </c>
      <c r="I621">
        <v>111</v>
      </c>
      <c r="J621">
        <v>3</v>
      </c>
      <c r="K621">
        <v>28</v>
      </c>
      <c r="L621">
        <v>2</v>
      </c>
      <c r="M621">
        <v>6</v>
      </c>
      <c r="N621">
        <v>15</v>
      </c>
      <c r="O621">
        <v>150</v>
      </c>
      <c r="P621">
        <v>165</v>
      </c>
      <c r="Q621">
        <v>2</v>
      </c>
      <c r="R621">
        <v>3</v>
      </c>
      <c r="S621">
        <v>1</v>
      </c>
      <c r="T621">
        <v>4</v>
      </c>
      <c r="U621">
        <v>10</v>
      </c>
      <c r="V621">
        <v>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716</v>
      </c>
      <c r="AD621" t="s">
        <v>716</v>
      </c>
      <c r="AE621">
        <v>1</v>
      </c>
      <c r="AF621" t="s">
        <v>3029</v>
      </c>
      <c r="AG621" t="s">
        <v>2956</v>
      </c>
      <c r="AH621" t="s">
        <v>3016</v>
      </c>
      <c r="AI621">
        <v>1</v>
      </c>
      <c r="AJ621" t="s">
        <v>3023</v>
      </c>
    </row>
    <row r="622" spans="1:36" x14ac:dyDescent="0.3">
      <c r="A622" t="s">
        <v>1208</v>
      </c>
      <c r="B622" s="9">
        <v>59</v>
      </c>
      <c r="C622" t="s">
        <v>39</v>
      </c>
      <c r="D622" s="29" t="s">
        <v>41</v>
      </c>
      <c r="E622">
        <v>70638</v>
      </c>
      <c r="F622" s="13" t="s">
        <v>716</v>
      </c>
      <c r="G622" s="4">
        <v>41426</v>
      </c>
      <c r="H622">
        <v>69</v>
      </c>
      <c r="I622">
        <v>1016</v>
      </c>
      <c r="J622">
        <v>12</v>
      </c>
      <c r="K622">
        <v>215</v>
      </c>
      <c r="L622">
        <v>16</v>
      </c>
      <c r="M622">
        <v>12</v>
      </c>
      <c r="N622">
        <v>63</v>
      </c>
      <c r="O622">
        <v>1271</v>
      </c>
      <c r="P622">
        <v>1334</v>
      </c>
      <c r="Q622">
        <v>1</v>
      </c>
      <c r="R622">
        <v>4</v>
      </c>
      <c r="S622">
        <v>5</v>
      </c>
      <c r="T622">
        <v>10</v>
      </c>
      <c r="U622">
        <v>20</v>
      </c>
      <c r="V622">
        <v>3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 t="s">
        <v>715</v>
      </c>
      <c r="AD622" t="s">
        <v>716</v>
      </c>
      <c r="AE622">
        <v>2</v>
      </c>
      <c r="AF622" t="s">
        <v>3030</v>
      </c>
      <c r="AG622" t="s">
        <v>2957</v>
      </c>
      <c r="AH622" t="s">
        <v>3011</v>
      </c>
      <c r="AI622">
        <v>6</v>
      </c>
      <c r="AJ622" t="s">
        <v>3013</v>
      </c>
    </row>
    <row r="623" spans="1:36" x14ac:dyDescent="0.3">
      <c r="A623" t="s">
        <v>1686</v>
      </c>
      <c r="B623" s="9">
        <v>27</v>
      </c>
      <c r="C623" t="s">
        <v>29</v>
      </c>
      <c r="D623" s="29" t="s">
        <v>37</v>
      </c>
      <c r="E623">
        <v>17323</v>
      </c>
      <c r="F623" s="13" t="s">
        <v>716</v>
      </c>
      <c r="G623" s="4">
        <v>41192</v>
      </c>
      <c r="H623">
        <v>38</v>
      </c>
      <c r="I623">
        <v>3</v>
      </c>
      <c r="J623">
        <v>14</v>
      </c>
      <c r="K623">
        <v>17</v>
      </c>
      <c r="L623">
        <v>6</v>
      </c>
      <c r="M623">
        <v>1</v>
      </c>
      <c r="N623">
        <v>5</v>
      </c>
      <c r="O623">
        <v>41</v>
      </c>
      <c r="P623">
        <v>46</v>
      </c>
      <c r="Q623">
        <v>1</v>
      </c>
      <c r="R623">
        <v>1</v>
      </c>
      <c r="S623">
        <v>0</v>
      </c>
      <c r="T623">
        <v>3</v>
      </c>
      <c r="U623">
        <v>5</v>
      </c>
      <c r="V623">
        <v>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716</v>
      </c>
      <c r="AD623" t="s">
        <v>716</v>
      </c>
      <c r="AE623">
        <v>3</v>
      </c>
      <c r="AF623" t="s">
        <v>3032</v>
      </c>
      <c r="AG623" t="s">
        <v>2958</v>
      </c>
      <c r="AH623" t="s">
        <v>3018</v>
      </c>
      <c r="AI623">
        <v>10</v>
      </c>
      <c r="AJ623" t="s">
        <v>3020</v>
      </c>
    </row>
    <row r="624" spans="1:36" x14ac:dyDescent="0.3">
      <c r="A624" t="s">
        <v>834</v>
      </c>
      <c r="B624" s="9">
        <v>55</v>
      </c>
      <c r="C624" t="s">
        <v>36</v>
      </c>
      <c r="D624" s="29" t="s">
        <v>37</v>
      </c>
      <c r="E624">
        <v>75032</v>
      </c>
      <c r="F624" s="13" t="s">
        <v>715</v>
      </c>
      <c r="G624" s="4">
        <v>41392</v>
      </c>
      <c r="H624">
        <v>74</v>
      </c>
      <c r="I624">
        <v>952</v>
      </c>
      <c r="J624">
        <v>12</v>
      </c>
      <c r="K624">
        <v>180</v>
      </c>
      <c r="L624">
        <v>47</v>
      </c>
      <c r="M624">
        <v>12</v>
      </c>
      <c r="N624">
        <v>12</v>
      </c>
      <c r="O624">
        <v>1203</v>
      </c>
      <c r="P624">
        <v>1215</v>
      </c>
      <c r="Q624">
        <v>2</v>
      </c>
      <c r="R624">
        <v>5</v>
      </c>
      <c r="S624">
        <v>4</v>
      </c>
      <c r="T624">
        <v>9</v>
      </c>
      <c r="U624">
        <v>20</v>
      </c>
      <c r="V624">
        <v>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716</v>
      </c>
      <c r="AD624" t="s">
        <v>716</v>
      </c>
      <c r="AE624">
        <v>2</v>
      </c>
      <c r="AF624" t="s">
        <v>3030</v>
      </c>
      <c r="AG624" t="s">
        <v>2957</v>
      </c>
      <c r="AH624" t="s">
        <v>3011</v>
      </c>
      <c r="AI624">
        <v>4</v>
      </c>
      <c r="AJ624" t="s">
        <v>3021</v>
      </c>
    </row>
    <row r="625" spans="1:36" x14ac:dyDescent="0.3">
      <c r="A625" t="s">
        <v>2833</v>
      </c>
      <c r="B625" s="9">
        <v>46</v>
      </c>
      <c r="C625" t="s">
        <v>29</v>
      </c>
      <c r="D625" s="29" t="s">
        <v>33</v>
      </c>
      <c r="E625">
        <v>56534</v>
      </c>
      <c r="F625" s="13" t="s">
        <v>715</v>
      </c>
      <c r="G625" s="4">
        <v>41478</v>
      </c>
      <c r="H625">
        <v>35</v>
      </c>
      <c r="I625">
        <v>691</v>
      </c>
      <c r="J625">
        <v>7</v>
      </c>
      <c r="K625">
        <v>61</v>
      </c>
      <c r="L625">
        <v>10</v>
      </c>
      <c r="M625">
        <v>0</v>
      </c>
      <c r="N625">
        <v>46</v>
      </c>
      <c r="O625">
        <v>769</v>
      </c>
      <c r="P625">
        <v>815</v>
      </c>
      <c r="Q625">
        <v>4</v>
      </c>
      <c r="R625">
        <v>10</v>
      </c>
      <c r="S625">
        <v>4</v>
      </c>
      <c r="T625">
        <v>7</v>
      </c>
      <c r="U625">
        <v>25</v>
      </c>
      <c r="V625">
        <v>8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 t="s">
        <v>2963</v>
      </c>
      <c r="AD625" t="s">
        <v>715</v>
      </c>
      <c r="AE625">
        <v>2</v>
      </c>
      <c r="AF625" t="s">
        <v>3028</v>
      </c>
      <c r="AG625" t="s">
        <v>2957</v>
      </c>
      <c r="AH625" t="s">
        <v>3014</v>
      </c>
      <c r="AI625">
        <v>7</v>
      </c>
      <c r="AJ625" t="s">
        <v>3015</v>
      </c>
    </row>
    <row r="626" spans="1:36" x14ac:dyDescent="0.3">
      <c r="A626" t="s">
        <v>2865</v>
      </c>
      <c r="B626" s="9">
        <v>37</v>
      </c>
      <c r="C626" t="s">
        <v>36</v>
      </c>
      <c r="D626" s="29" t="s">
        <v>37</v>
      </c>
      <c r="E626">
        <v>61996</v>
      </c>
      <c r="F626" s="13" t="s">
        <v>715</v>
      </c>
      <c r="G626" s="4">
        <v>41305</v>
      </c>
      <c r="H626">
        <v>27</v>
      </c>
      <c r="I626">
        <v>1050</v>
      </c>
      <c r="J626">
        <v>12</v>
      </c>
      <c r="K626">
        <v>144</v>
      </c>
      <c r="L626">
        <v>0</v>
      </c>
      <c r="M626">
        <v>0</v>
      </c>
      <c r="N626">
        <v>24</v>
      </c>
      <c r="O626">
        <v>1206</v>
      </c>
      <c r="P626">
        <v>1230</v>
      </c>
      <c r="Q626">
        <v>3</v>
      </c>
      <c r="R626">
        <v>6</v>
      </c>
      <c r="S626">
        <v>4</v>
      </c>
      <c r="T626">
        <v>8</v>
      </c>
      <c r="U626">
        <v>21</v>
      </c>
      <c r="V626">
        <v>5</v>
      </c>
      <c r="W626">
        <v>0</v>
      </c>
      <c r="X626">
        <v>1</v>
      </c>
      <c r="Y626">
        <v>1</v>
      </c>
      <c r="Z626">
        <v>0</v>
      </c>
      <c r="AA626">
        <v>1</v>
      </c>
      <c r="AB626">
        <v>0</v>
      </c>
      <c r="AC626" t="s">
        <v>2964</v>
      </c>
      <c r="AD626" t="s">
        <v>715</v>
      </c>
      <c r="AE626">
        <v>2</v>
      </c>
      <c r="AF626" t="s">
        <v>3031</v>
      </c>
      <c r="AG626" t="s">
        <v>2957</v>
      </c>
      <c r="AH626" t="s">
        <v>3016</v>
      </c>
      <c r="AI626">
        <v>1</v>
      </c>
      <c r="AJ626" t="s">
        <v>3023</v>
      </c>
    </row>
    <row r="627" spans="1:36" x14ac:dyDescent="0.3">
      <c r="A627" t="s">
        <v>2385</v>
      </c>
      <c r="B627" s="9">
        <v>57</v>
      </c>
      <c r="C627" t="s">
        <v>29</v>
      </c>
      <c r="D627" s="29" t="s">
        <v>37</v>
      </c>
      <c r="E627">
        <v>71113</v>
      </c>
      <c r="F627" s="13" t="s">
        <v>715</v>
      </c>
      <c r="G627" s="4">
        <v>41625</v>
      </c>
      <c r="H627">
        <v>95</v>
      </c>
      <c r="I627">
        <v>495</v>
      </c>
      <c r="J627">
        <v>33</v>
      </c>
      <c r="K627">
        <v>255</v>
      </c>
      <c r="L627">
        <v>11</v>
      </c>
      <c r="M627">
        <v>33</v>
      </c>
      <c r="N627">
        <v>8</v>
      </c>
      <c r="O627">
        <v>827</v>
      </c>
      <c r="P627">
        <v>835</v>
      </c>
      <c r="Q627">
        <v>4</v>
      </c>
      <c r="R627">
        <v>6</v>
      </c>
      <c r="S627">
        <v>7</v>
      </c>
      <c r="T627">
        <v>9</v>
      </c>
      <c r="U627">
        <v>26</v>
      </c>
      <c r="V627">
        <v>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716</v>
      </c>
      <c r="AD627" t="s">
        <v>716</v>
      </c>
      <c r="AE627">
        <v>2</v>
      </c>
      <c r="AF627" t="s">
        <v>3030</v>
      </c>
      <c r="AG627" t="s">
        <v>2957</v>
      </c>
      <c r="AH627" t="s">
        <v>3018</v>
      </c>
      <c r="AI627">
        <v>12</v>
      </c>
      <c r="AJ627" t="s">
        <v>3019</v>
      </c>
    </row>
    <row r="628" spans="1:36" x14ac:dyDescent="0.3">
      <c r="A628" t="s">
        <v>2925</v>
      </c>
      <c r="B628" s="9">
        <v>42</v>
      </c>
      <c r="C628" t="s">
        <v>36</v>
      </c>
      <c r="D628" s="29" t="s">
        <v>37</v>
      </c>
      <c r="E628">
        <v>29791</v>
      </c>
      <c r="F628" s="13" t="s">
        <v>715</v>
      </c>
      <c r="G628" s="4">
        <v>41774</v>
      </c>
      <c r="H628">
        <v>21</v>
      </c>
      <c r="I628">
        <v>14</v>
      </c>
      <c r="J628">
        <v>0</v>
      </c>
      <c r="K628">
        <v>6</v>
      </c>
      <c r="L628">
        <v>0</v>
      </c>
      <c r="M628">
        <v>0</v>
      </c>
      <c r="N628">
        <v>0</v>
      </c>
      <c r="O628">
        <v>20</v>
      </c>
      <c r="P628">
        <v>20</v>
      </c>
      <c r="Q628">
        <v>2</v>
      </c>
      <c r="R628">
        <v>2</v>
      </c>
      <c r="S628">
        <v>0</v>
      </c>
      <c r="T628">
        <v>3</v>
      </c>
      <c r="U628">
        <v>7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716</v>
      </c>
      <c r="AD628" t="s">
        <v>716</v>
      </c>
      <c r="AE628">
        <v>1</v>
      </c>
      <c r="AF628" t="s">
        <v>3028</v>
      </c>
      <c r="AG628" t="s">
        <v>2956</v>
      </c>
      <c r="AH628" t="s">
        <v>3011</v>
      </c>
      <c r="AI628">
        <v>5</v>
      </c>
      <c r="AJ628" t="s">
        <v>3012</v>
      </c>
    </row>
    <row r="629" spans="1:36" x14ac:dyDescent="0.3">
      <c r="A629" t="s">
        <v>2713</v>
      </c>
      <c r="B629" s="9">
        <v>42</v>
      </c>
      <c r="C629" t="s">
        <v>29</v>
      </c>
      <c r="D629" s="29" t="s">
        <v>41</v>
      </c>
      <c r="E629">
        <v>26759</v>
      </c>
      <c r="F629" s="13" t="s">
        <v>715</v>
      </c>
      <c r="G629" s="4">
        <v>41677</v>
      </c>
      <c r="H629">
        <v>65</v>
      </c>
      <c r="I629">
        <v>25</v>
      </c>
      <c r="J629">
        <v>3</v>
      </c>
      <c r="K629">
        <v>16</v>
      </c>
      <c r="L629">
        <v>8</v>
      </c>
      <c r="M629">
        <v>5</v>
      </c>
      <c r="N629">
        <v>2</v>
      </c>
      <c r="O629">
        <v>57</v>
      </c>
      <c r="P629">
        <v>59</v>
      </c>
      <c r="Q629">
        <v>2</v>
      </c>
      <c r="R629">
        <v>2</v>
      </c>
      <c r="S629">
        <v>1</v>
      </c>
      <c r="T629">
        <v>3</v>
      </c>
      <c r="U629">
        <v>8</v>
      </c>
      <c r="V629">
        <v>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716</v>
      </c>
      <c r="AD629" t="s">
        <v>716</v>
      </c>
      <c r="AE629">
        <v>1</v>
      </c>
      <c r="AF629" t="s">
        <v>3028</v>
      </c>
      <c r="AG629" t="s">
        <v>2956</v>
      </c>
      <c r="AH629" t="s">
        <v>3016</v>
      </c>
      <c r="AI629">
        <v>2</v>
      </c>
      <c r="AJ629" t="s">
        <v>3022</v>
      </c>
    </row>
    <row r="630" spans="1:36" x14ac:dyDescent="0.3">
      <c r="A630" t="s">
        <v>2746</v>
      </c>
      <c r="B630" s="9">
        <v>55</v>
      </c>
      <c r="C630" t="s">
        <v>29</v>
      </c>
      <c r="D630" s="29" t="s">
        <v>71</v>
      </c>
      <c r="E630">
        <v>76320</v>
      </c>
      <c r="F630" s="13" t="s">
        <v>715</v>
      </c>
      <c r="G630" s="4">
        <v>41812</v>
      </c>
      <c r="H630">
        <v>49</v>
      </c>
      <c r="I630">
        <v>526</v>
      </c>
      <c r="J630">
        <v>35</v>
      </c>
      <c r="K630">
        <v>214</v>
      </c>
      <c r="L630">
        <v>69</v>
      </c>
      <c r="M630">
        <v>53</v>
      </c>
      <c r="N630">
        <v>35</v>
      </c>
      <c r="O630">
        <v>897</v>
      </c>
      <c r="P630">
        <v>932</v>
      </c>
      <c r="Q630">
        <v>2</v>
      </c>
      <c r="R630">
        <v>6</v>
      </c>
      <c r="S630">
        <v>3</v>
      </c>
      <c r="T630">
        <v>4</v>
      </c>
      <c r="U630">
        <v>15</v>
      </c>
      <c r="V630">
        <v>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716</v>
      </c>
      <c r="AD630" t="s">
        <v>716</v>
      </c>
      <c r="AE630">
        <v>1</v>
      </c>
      <c r="AF630" t="s">
        <v>3030</v>
      </c>
      <c r="AG630" t="s">
        <v>2956</v>
      </c>
      <c r="AH630" t="s">
        <v>3011</v>
      </c>
      <c r="AI630">
        <v>6</v>
      </c>
      <c r="AJ630" t="s">
        <v>3013</v>
      </c>
    </row>
    <row r="631" spans="1:36" x14ac:dyDescent="0.3">
      <c r="A631" t="s">
        <v>2267</v>
      </c>
      <c r="B631" s="9">
        <v>61</v>
      </c>
      <c r="C631" t="s">
        <v>29</v>
      </c>
      <c r="D631" s="29" t="s">
        <v>30</v>
      </c>
      <c r="E631">
        <v>40464</v>
      </c>
      <c r="F631" s="13" t="s">
        <v>715</v>
      </c>
      <c r="G631" s="4">
        <v>41285</v>
      </c>
      <c r="H631">
        <v>78</v>
      </c>
      <c r="I631">
        <v>424</v>
      </c>
      <c r="J631">
        <v>17</v>
      </c>
      <c r="K631">
        <v>118</v>
      </c>
      <c r="L631">
        <v>7</v>
      </c>
      <c r="M631">
        <v>23</v>
      </c>
      <c r="N631">
        <v>41</v>
      </c>
      <c r="O631">
        <v>589</v>
      </c>
      <c r="P631">
        <v>630</v>
      </c>
      <c r="Q631">
        <v>6</v>
      </c>
      <c r="R631">
        <v>8</v>
      </c>
      <c r="S631">
        <v>2</v>
      </c>
      <c r="T631">
        <v>8</v>
      </c>
      <c r="U631">
        <v>24</v>
      </c>
      <c r="V631">
        <v>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716</v>
      </c>
      <c r="AD631" t="s">
        <v>716</v>
      </c>
      <c r="AE631">
        <v>2</v>
      </c>
      <c r="AF631" t="s">
        <v>3029</v>
      </c>
      <c r="AG631" t="s">
        <v>2957</v>
      </c>
      <c r="AH631" t="s">
        <v>3016</v>
      </c>
      <c r="AI631">
        <v>1</v>
      </c>
      <c r="AJ631" t="s">
        <v>3023</v>
      </c>
    </row>
    <row r="632" spans="1:36" x14ac:dyDescent="0.3">
      <c r="A632" t="s">
        <v>1186</v>
      </c>
      <c r="B632" s="9">
        <v>55</v>
      </c>
      <c r="C632" t="s">
        <v>39</v>
      </c>
      <c r="D632" s="29" t="s">
        <v>33</v>
      </c>
      <c r="E632">
        <v>82576</v>
      </c>
      <c r="F632" s="13" t="s">
        <v>716</v>
      </c>
      <c r="G632" s="4">
        <v>41122</v>
      </c>
      <c r="H632">
        <v>66</v>
      </c>
      <c r="I632">
        <v>1206</v>
      </c>
      <c r="J632">
        <v>55</v>
      </c>
      <c r="K632">
        <v>445</v>
      </c>
      <c r="L632">
        <v>168</v>
      </c>
      <c r="M632">
        <v>18</v>
      </c>
      <c r="N632">
        <v>18</v>
      </c>
      <c r="O632">
        <v>1892</v>
      </c>
      <c r="P632">
        <v>1910</v>
      </c>
      <c r="Q632">
        <v>1</v>
      </c>
      <c r="R632">
        <v>2</v>
      </c>
      <c r="S632">
        <v>4</v>
      </c>
      <c r="T632">
        <v>12</v>
      </c>
      <c r="U632">
        <v>19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 t="s">
        <v>715</v>
      </c>
      <c r="AD632" t="s">
        <v>716</v>
      </c>
      <c r="AE632">
        <v>3</v>
      </c>
      <c r="AF632" t="s">
        <v>3030</v>
      </c>
      <c r="AG632" t="s">
        <v>2958</v>
      </c>
      <c r="AH632" t="s">
        <v>3014</v>
      </c>
      <c r="AI632">
        <v>8</v>
      </c>
      <c r="AJ632" t="s">
        <v>3026</v>
      </c>
    </row>
    <row r="633" spans="1:36" x14ac:dyDescent="0.3">
      <c r="A633" t="s">
        <v>1749</v>
      </c>
      <c r="B633" s="9">
        <v>27</v>
      </c>
      <c r="C633" t="s">
        <v>29</v>
      </c>
      <c r="D633" s="29" t="s">
        <v>37</v>
      </c>
      <c r="E633">
        <v>75794</v>
      </c>
      <c r="F633" s="13" t="s">
        <v>716</v>
      </c>
      <c r="G633" s="4">
        <v>41632</v>
      </c>
      <c r="H633">
        <v>33</v>
      </c>
      <c r="I633">
        <v>754</v>
      </c>
      <c r="J633">
        <v>160</v>
      </c>
      <c r="K633">
        <v>625</v>
      </c>
      <c r="L633">
        <v>63</v>
      </c>
      <c r="M633">
        <v>32</v>
      </c>
      <c r="N633">
        <v>48</v>
      </c>
      <c r="O633">
        <v>1634</v>
      </c>
      <c r="P633">
        <v>1682</v>
      </c>
      <c r="Q633">
        <v>1</v>
      </c>
      <c r="R633">
        <v>7</v>
      </c>
      <c r="S633">
        <v>5</v>
      </c>
      <c r="T633">
        <v>12</v>
      </c>
      <c r="U633">
        <v>25</v>
      </c>
      <c r="V633">
        <v>3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 t="s">
        <v>715</v>
      </c>
      <c r="AD633" t="s">
        <v>716</v>
      </c>
      <c r="AE633">
        <v>2</v>
      </c>
      <c r="AF633" t="s">
        <v>3032</v>
      </c>
      <c r="AG633" t="s">
        <v>2957</v>
      </c>
      <c r="AH633" t="s">
        <v>3018</v>
      </c>
      <c r="AI633">
        <v>12</v>
      </c>
      <c r="AJ633" t="s">
        <v>3019</v>
      </c>
    </row>
    <row r="634" spans="1:36" x14ac:dyDescent="0.3">
      <c r="A634" t="s">
        <v>1864</v>
      </c>
      <c r="B634" s="9">
        <v>54</v>
      </c>
      <c r="C634" t="s">
        <v>39</v>
      </c>
      <c r="D634" s="29" t="s">
        <v>37</v>
      </c>
      <c r="E634">
        <v>54197</v>
      </c>
      <c r="F634" s="13" t="s">
        <v>715</v>
      </c>
      <c r="G634" s="4">
        <v>41732</v>
      </c>
      <c r="H634">
        <v>16</v>
      </c>
      <c r="I634">
        <v>162</v>
      </c>
      <c r="J634">
        <v>6</v>
      </c>
      <c r="K634">
        <v>37</v>
      </c>
      <c r="L634">
        <v>6</v>
      </c>
      <c r="M634">
        <v>13</v>
      </c>
      <c r="N634">
        <v>13</v>
      </c>
      <c r="O634">
        <v>224</v>
      </c>
      <c r="P634">
        <v>237</v>
      </c>
      <c r="Q634">
        <v>2</v>
      </c>
      <c r="R634">
        <v>1</v>
      </c>
      <c r="S634">
        <v>3</v>
      </c>
      <c r="T634">
        <v>6</v>
      </c>
      <c r="U634">
        <v>12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t="s">
        <v>716</v>
      </c>
      <c r="AD634" t="s">
        <v>716</v>
      </c>
      <c r="AE634">
        <v>1</v>
      </c>
      <c r="AF634" t="s">
        <v>3030</v>
      </c>
      <c r="AG634" t="s">
        <v>2956</v>
      </c>
      <c r="AH634" t="s">
        <v>3011</v>
      </c>
      <c r="AI634">
        <v>4</v>
      </c>
      <c r="AJ634" t="s">
        <v>3021</v>
      </c>
    </row>
    <row r="635" spans="1:36" x14ac:dyDescent="0.3">
      <c r="A635" t="s">
        <v>755</v>
      </c>
      <c r="B635" s="9">
        <v>40</v>
      </c>
      <c r="C635" t="s">
        <v>36</v>
      </c>
      <c r="D635" s="29" t="s">
        <v>37</v>
      </c>
      <c r="E635">
        <v>34596</v>
      </c>
      <c r="F635" s="13" t="s">
        <v>715</v>
      </c>
      <c r="G635" s="4">
        <v>41377</v>
      </c>
      <c r="H635">
        <v>48</v>
      </c>
      <c r="I635">
        <v>14</v>
      </c>
      <c r="J635">
        <v>0</v>
      </c>
      <c r="K635">
        <v>2</v>
      </c>
      <c r="L635">
        <v>0</v>
      </c>
      <c r="M635">
        <v>0</v>
      </c>
      <c r="N635">
        <v>7</v>
      </c>
      <c r="O635">
        <v>16</v>
      </c>
      <c r="P635">
        <v>23</v>
      </c>
      <c r="Q635">
        <v>1</v>
      </c>
      <c r="R635">
        <v>1</v>
      </c>
      <c r="S635">
        <v>0</v>
      </c>
      <c r="T635">
        <v>2</v>
      </c>
      <c r="U635">
        <v>4</v>
      </c>
      <c r="V635">
        <v>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716</v>
      </c>
      <c r="AD635" t="s">
        <v>715</v>
      </c>
      <c r="AE635">
        <v>2</v>
      </c>
      <c r="AF635" t="s">
        <v>3031</v>
      </c>
      <c r="AG635" t="s">
        <v>2957</v>
      </c>
      <c r="AH635" t="s">
        <v>3011</v>
      </c>
      <c r="AI635">
        <v>4</v>
      </c>
      <c r="AJ635" t="s">
        <v>3021</v>
      </c>
    </row>
    <row r="636" spans="1:36" x14ac:dyDescent="0.3">
      <c r="A636" t="s">
        <v>1844</v>
      </c>
      <c r="B636" s="9">
        <v>60</v>
      </c>
      <c r="C636" t="s">
        <v>47</v>
      </c>
      <c r="D636" s="29" t="s">
        <v>30</v>
      </c>
      <c r="E636">
        <v>42607</v>
      </c>
      <c r="F636" s="13" t="s">
        <v>715</v>
      </c>
      <c r="G636" s="4">
        <v>41595</v>
      </c>
      <c r="H636">
        <v>30</v>
      </c>
      <c r="I636">
        <v>156</v>
      </c>
      <c r="J636">
        <v>29</v>
      </c>
      <c r="K636">
        <v>56</v>
      </c>
      <c r="L636">
        <v>30</v>
      </c>
      <c r="M636">
        <v>32</v>
      </c>
      <c r="N636">
        <v>47</v>
      </c>
      <c r="O636">
        <v>303</v>
      </c>
      <c r="P636">
        <v>350</v>
      </c>
      <c r="Q636">
        <v>2</v>
      </c>
      <c r="R636">
        <v>3</v>
      </c>
      <c r="S636">
        <v>2</v>
      </c>
      <c r="T636">
        <v>7</v>
      </c>
      <c r="U636">
        <v>14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t="s">
        <v>716</v>
      </c>
      <c r="AD636" t="s">
        <v>716</v>
      </c>
      <c r="AE636">
        <v>2</v>
      </c>
      <c r="AF636" t="s">
        <v>3030</v>
      </c>
      <c r="AG636" t="s">
        <v>2957</v>
      </c>
      <c r="AH636" t="s">
        <v>3018</v>
      </c>
      <c r="AI636">
        <v>11</v>
      </c>
      <c r="AJ636" t="s">
        <v>3024</v>
      </c>
    </row>
    <row r="637" spans="1:36" x14ac:dyDescent="0.3">
      <c r="A637" t="s">
        <v>1002</v>
      </c>
      <c r="B637" s="9">
        <v>69</v>
      </c>
      <c r="C637" t="s">
        <v>36</v>
      </c>
      <c r="D637" s="29" t="s">
        <v>30</v>
      </c>
      <c r="E637">
        <v>45576</v>
      </c>
      <c r="F637" s="13" t="s">
        <v>716</v>
      </c>
      <c r="G637" s="4">
        <v>41787</v>
      </c>
      <c r="H637">
        <v>9</v>
      </c>
      <c r="I637">
        <v>56</v>
      </c>
      <c r="J637">
        <v>19</v>
      </c>
      <c r="K637">
        <v>29</v>
      </c>
      <c r="L637">
        <v>2</v>
      </c>
      <c r="M637">
        <v>14</v>
      </c>
      <c r="N637">
        <v>25</v>
      </c>
      <c r="O637">
        <v>120</v>
      </c>
      <c r="P637">
        <v>145</v>
      </c>
      <c r="Q637">
        <v>1</v>
      </c>
      <c r="R637">
        <v>3</v>
      </c>
      <c r="S637">
        <v>1</v>
      </c>
      <c r="T637">
        <v>3</v>
      </c>
      <c r="U637">
        <v>8</v>
      </c>
      <c r="V637">
        <v>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716</v>
      </c>
      <c r="AD637" t="s">
        <v>715</v>
      </c>
      <c r="AE637">
        <v>1</v>
      </c>
      <c r="AF637" t="s">
        <v>3029</v>
      </c>
      <c r="AG637" t="s">
        <v>2956</v>
      </c>
      <c r="AH637" t="s">
        <v>3011</v>
      </c>
      <c r="AI637">
        <v>5</v>
      </c>
      <c r="AJ637" t="s">
        <v>3012</v>
      </c>
    </row>
    <row r="638" spans="1:36" x14ac:dyDescent="0.3">
      <c r="A638" t="s">
        <v>1661</v>
      </c>
      <c r="B638" s="9">
        <v>32</v>
      </c>
      <c r="C638" t="s">
        <v>29</v>
      </c>
      <c r="D638" s="29" t="s">
        <v>33</v>
      </c>
      <c r="E638">
        <v>71853</v>
      </c>
      <c r="F638" s="13" t="s">
        <v>716</v>
      </c>
      <c r="G638" s="4">
        <v>41402</v>
      </c>
      <c r="H638">
        <v>29</v>
      </c>
      <c r="I638">
        <v>358</v>
      </c>
      <c r="J638">
        <v>108</v>
      </c>
      <c r="K638">
        <v>413</v>
      </c>
      <c r="L638">
        <v>141</v>
      </c>
      <c r="M638">
        <v>97</v>
      </c>
      <c r="N638">
        <v>32</v>
      </c>
      <c r="O638">
        <v>1117</v>
      </c>
      <c r="P638">
        <v>1149</v>
      </c>
      <c r="Q638">
        <v>1</v>
      </c>
      <c r="R638">
        <v>2</v>
      </c>
      <c r="S638">
        <v>8</v>
      </c>
      <c r="T638">
        <v>6</v>
      </c>
      <c r="U638">
        <v>17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t="s">
        <v>716</v>
      </c>
      <c r="AD638" t="s">
        <v>716</v>
      </c>
      <c r="AE638">
        <v>2</v>
      </c>
      <c r="AF638" t="s">
        <v>3031</v>
      </c>
      <c r="AG638" t="s">
        <v>2957</v>
      </c>
      <c r="AH638" t="s">
        <v>3011</v>
      </c>
      <c r="AI638">
        <v>5</v>
      </c>
      <c r="AJ638" t="s">
        <v>3012</v>
      </c>
    </row>
    <row r="639" spans="1:36" x14ac:dyDescent="0.3">
      <c r="A639" t="s">
        <v>2855</v>
      </c>
      <c r="B639" s="9">
        <v>60</v>
      </c>
      <c r="C639" t="s">
        <v>29</v>
      </c>
      <c r="D639" s="29" t="s">
        <v>37</v>
      </c>
      <c r="E639">
        <v>50501</v>
      </c>
      <c r="F639" s="13" t="s">
        <v>2963</v>
      </c>
      <c r="G639" s="4">
        <v>41443</v>
      </c>
      <c r="H639">
        <v>10</v>
      </c>
      <c r="I639">
        <v>297</v>
      </c>
      <c r="J639">
        <v>0</v>
      </c>
      <c r="K639">
        <v>38</v>
      </c>
      <c r="L639">
        <v>13</v>
      </c>
      <c r="M639">
        <v>0</v>
      </c>
      <c r="N639">
        <v>152</v>
      </c>
      <c r="O639">
        <v>348</v>
      </c>
      <c r="P639">
        <v>500</v>
      </c>
      <c r="Q639">
        <v>7</v>
      </c>
      <c r="R639">
        <v>5</v>
      </c>
      <c r="S639">
        <v>4</v>
      </c>
      <c r="T639">
        <v>4</v>
      </c>
      <c r="U639">
        <v>20</v>
      </c>
      <c r="V639">
        <v>6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 t="s">
        <v>715</v>
      </c>
      <c r="AD639" t="s">
        <v>715</v>
      </c>
      <c r="AE639">
        <v>2</v>
      </c>
      <c r="AF639" t="s">
        <v>3030</v>
      </c>
      <c r="AG639" t="s">
        <v>2957</v>
      </c>
      <c r="AH639" t="s">
        <v>3011</v>
      </c>
      <c r="AI639">
        <v>6</v>
      </c>
      <c r="AJ639" t="s">
        <v>3013</v>
      </c>
    </row>
    <row r="640" spans="1:36" x14ac:dyDescent="0.3">
      <c r="A640" t="s">
        <v>2054</v>
      </c>
      <c r="B640" s="9">
        <v>35</v>
      </c>
      <c r="C640" t="s">
        <v>39</v>
      </c>
      <c r="D640" s="29" t="s">
        <v>30</v>
      </c>
      <c r="E640">
        <v>16653</v>
      </c>
      <c r="F640" s="13" t="s">
        <v>715</v>
      </c>
      <c r="G640" s="4">
        <v>41747</v>
      </c>
      <c r="H640">
        <v>10</v>
      </c>
      <c r="I640">
        <v>5</v>
      </c>
      <c r="J640">
        <v>7</v>
      </c>
      <c r="K640">
        <v>31</v>
      </c>
      <c r="L640">
        <v>15</v>
      </c>
      <c r="M640">
        <v>4</v>
      </c>
      <c r="N640">
        <v>7</v>
      </c>
      <c r="O640">
        <v>62</v>
      </c>
      <c r="P640">
        <v>69</v>
      </c>
      <c r="Q640">
        <v>3</v>
      </c>
      <c r="R640">
        <v>2</v>
      </c>
      <c r="S640">
        <v>1</v>
      </c>
      <c r="T640">
        <v>3</v>
      </c>
      <c r="U640">
        <v>9</v>
      </c>
      <c r="V640">
        <v>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t="s">
        <v>716</v>
      </c>
      <c r="AD640" t="s">
        <v>715</v>
      </c>
      <c r="AE640">
        <v>1</v>
      </c>
      <c r="AF640" t="s">
        <v>3031</v>
      </c>
      <c r="AG640" t="s">
        <v>2956</v>
      </c>
      <c r="AH640" t="s">
        <v>3011</v>
      </c>
      <c r="AI640">
        <v>4</v>
      </c>
      <c r="AJ640" t="s">
        <v>3021</v>
      </c>
    </row>
    <row r="641" spans="1:36" x14ac:dyDescent="0.3">
      <c r="A641" t="s">
        <v>2481</v>
      </c>
      <c r="B641" s="9">
        <v>48</v>
      </c>
      <c r="C641" t="s">
        <v>29</v>
      </c>
      <c r="D641" s="29" t="s">
        <v>30</v>
      </c>
      <c r="E641">
        <v>43602</v>
      </c>
      <c r="F641" s="13" t="s">
        <v>2963</v>
      </c>
      <c r="G641" s="4">
        <v>41649</v>
      </c>
      <c r="H641">
        <v>45</v>
      </c>
      <c r="I641">
        <v>19</v>
      </c>
      <c r="J641">
        <v>5</v>
      </c>
      <c r="K641">
        <v>12</v>
      </c>
      <c r="L641">
        <v>10</v>
      </c>
      <c r="M641">
        <v>3</v>
      </c>
      <c r="N641">
        <v>19</v>
      </c>
      <c r="O641">
        <v>49</v>
      </c>
      <c r="P641">
        <v>68</v>
      </c>
      <c r="Q641">
        <v>3</v>
      </c>
      <c r="R641">
        <v>3</v>
      </c>
      <c r="S641">
        <v>1</v>
      </c>
      <c r="T641">
        <v>2</v>
      </c>
      <c r="U641">
        <v>9</v>
      </c>
      <c r="V641">
        <v>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716</v>
      </c>
      <c r="AD641" t="s">
        <v>716</v>
      </c>
      <c r="AE641">
        <v>1</v>
      </c>
      <c r="AF641" t="s">
        <v>3028</v>
      </c>
      <c r="AG641" t="s">
        <v>2956</v>
      </c>
      <c r="AH641" t="s">
        <v>3016</v>
      </c>
      <c r="AI641">
        <v>1</v>
      </c>
      <c r="AJ641" t="s">
        <v>3023</v>
      </c>
    </row>
    <row r="642" spans="1:36" x14ac:dyDescent="0.3">
      <c r="A642" t="s">
        <v>1412</v>
      </c>
      <c r="B642" s="9">
        <v>43</v>
      </c>
      <c r="C642" t="s">
        <v>29</v>
      </c>
      <c r="D642" s="29" t="s">
        <v>41</v>
      </c>
      <c r="E642">
        <v>40851</v>
      </c>
      <c r="F642" s="13" t="s">
        <v>2963</v>
      </c>
      <c r="G642" s="4">
        <v>41326</v>
      </c>
      <c r="H642">
        <v>63</v>
      </c>
      <c r="I642">
        <v>23</v>
      </c>
      <c r="J642">
        <v>1</v>
      </c>
      <c r="K642">
        <v>7</v>
      </c>
      <c r="L642">
        <v>0</v>
      </c>
      <c r="M642">
        <v>4</v>
      </c>
      <c r="N642">
        <v>24</v>
      </c>
      <c r="O642">
        <v>35</v>
      </c>
      <c r="P642">
        <v>59</v>
      </c>
      <c r="Q642">
        <v>1</v>
      </c>
      <c r="R642">
        <v>1</v>
      </c>
      <c r="S642">
        <v>1</v>
      </c>
      <c r="T642">
        <v>2</v>
      </c>
      <c r="U642">
        <v>5</v>
      </c>
      <c r="V642">
        <v>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716</v>
      </c>
      <c r="AD642" t="s">
        <v>716</v>
      </c>
      <c r="AE642">
        <v>2</v>
      </c>
      <c r="AF642" t="s">
        <v>3028</v>
      </c>
      <c r="AG642" t="s">
        <v>2957</v>
      </c>
      <c r="AH642" t="s">
        <v>3016</v>
      </c>
      <c r="AI642">
        <v>2</v>
      </c>
      <c r="AJ642" t="s">
        <v>3022</v>
      </c>
    </row>
    <row r="643" spans="1:36" x14ac:dyDescent="0.3">
      <c r="A643" t="s">
        <v>2381</v>
      </c>
      <c r="B643" s="9">
        <v>50</v>
      </c>
      <c r="C643" t="s">
        <v>29</v>
      </c>
      <c r="D643" s="29" t="s">
        <v>30</v>
      </c>
      <c r="E643">
        <v>18701</v>
      </c>
      <c r="F643" s="13" t="s">
        <v>2963</v>
      </c>
      <c r="G643" s="4">
        <v>41429</v>
      </c>
      <c r="H643">
        <v>95</v>
      </c>
      <c r="I643">
        <v>12</v>
      </c>
      <c r="J643">
        <v>4</v>
      </c>
      <c r="K643">
        <v>2</v>
      </c>
      <c r="L643">
        <v>10</v>
      </c>
      <c r="M643">
        <v>6</v>
      </c>
      <c r="N643">
        <v>10</v>
      </c>
      <c r="O643">
        <v>34</v>
      </c>
      <c r="P643">
        <v>44</v>
      </c>
      <c r="Q643">
        <v>4</v>
      </c>
      <c r="R643">
        <v>2</v>
      </c>
      <c r="S643">
        <v>0</v>
      </c>
      <c r="T643">
        <v>4</v>
      </c>
      <c r="U643">
        <v>10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716</v>
      </c>
      <c r="AD643" t="s">
        <v>716</v>
      </c>
      <c r="AE643">
        <v>2</v>
      </c>
      <c r="AF643" t="s">
        <v>3028</v>
      </c>
      <c r="AG643" t="s">
        <v>2957</v>
      </c>
      <c r="AH643" t="s">
        <v>3011</v>
      </c>
      <c r="AI643">
        <v>6</v>
      </c>
      <c r="AJ643" t="s">
        <v>3013</v>
      </c>
    </row>
    <row r="644" spans="1:36" x14ac:dyDescent="0.3">
      <c r="A644" t="s">
        <v>927</v>
      </c>
      <c r="B644" s="9">
        <v>42</v>
      </c>
      <c r="C644" t="s">
        <v>39</v>
      </c>
      <c r="D644" s="29" t="s">
        <v>37</v>
      </c>
      <c r="E644">
        <v>76234</v>
      </c>
      <c r="F644" s="13" t="s">
        <v>715</v>
      </c>
      <c r="G644" s="4">
        <v>41676</v>
      </c>
      <c r="H644">
        <v>21</v>
      </c>
      <c r="I644">
        <v>519</v>
      </c>
      <c r="J644">
        <v>50</v>
      </c>
      <c r="K644">
        <v>167</v>
      </c>
      <c r="L644">
        <v>130</v>
      </c>
      <c r="M644">
        <v>0</v>
      </c>
      <c r="N644">
        <v>41</v>
      </c>
      <c r="O644">
        <v>866</v>
      </c>
      <c r="P644">
        <v>907</v>
      </c>
      <c r="Q644">
        <v>1</v>
      </c>
      <c r="R644">
        <v>8</v>
      </c>
      <c r="S644">
        <v>3</v>
      </c>
      <c r="T644">
        <v>11</v>
      </c>
      <c r="U644">
        <v>23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 t="s">
        <v>715</v>
      </c>
      <c r="AD644" t="s">
        <v>716</v>
      </c>
      <c r="AE644">
        <v>1</v>
      </c>
      <c r="AF644" t="s">
        <v>3028</v>
      </c>
      <c r="AG644" t="s">
        <v>2956</v>
      </c>
      <c r="AH644" t="s">
        <v>3016</v>
      </c>
      <c r="AI644">
        <v>2</v>
      </c>
      <c r="AJ644" t="s">
        <v>3022</v>
      </c>
    </row>
    <row r="645" spans="1:36" x14ac:dyDescent="0.3">
      <c r="A645" t="s">
        <v>1531</v>
      </c>
      <c r="B645" s="9">
        <v>21</v>
      </c>
      <c r="C645" t="s">
        <v>29</v>
      </c>
      <c r="D645" s="29" t="s">
        <v>30</v>
      </c>
      <c r="E645">
        <v>74293</v>
      </c>
      <c r="F645" s="13" t="s">
        <v>716</v>
      </c>
      <c r="G645" s="4">
        <v>41763</v>
      </c>
      <c r="H645">
        <v>66</v>
      </c>
      <c r="I645">
        <v>375</v>
      </c>
      <c r="J645">
        <v>152</v>
      </c>
      <c r="K645">
        <v>335</v>
      </c>
      <c r="L645">
        <v>93</v>
      </c>
      <c r="M645">
        <v>91</v>
      </c>
      <c r="N645">
        <v>81</v>
      </c>
      <c r="O645">
        <v>1046</v>
      </c>
      <c r="P645">
        <v>1127</v>
      </c>
      <c r="Q645">
        <v>1</v>
      </c>
      <c r="R645">
        <v>5</v>
      </c>
      <c r="S645">
        <v>4</v>
      </c>
      <c r="T645">
        <v>6</v>
      </c>
      <c r="U645">
        <v>16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716</v>
      </c>
      <c r="AD645" t="s">
        <v>716</v>
      </c>
      <c r="AE645">
        <v>1</v>
      </c>
      <c r="AF645" t="s">
        <v>3032</v>
      </c>
      <c r="AG645" t="s">
        <v>2956</v>
      </c>
      <c r="AH645" t="s">
        <v>3011</v>
      </c>
      <c r="AI645">
        <v>5</v>
      </c>
      <c r="AJ645" t="s">
        <v>3012</v>
      </c>
    </row>
    <row r="646" spans="1:36" x14ac:dyDescent="0.3">
      <c r="A646" t="s">
        <v>976</v>
      </c>
      <c r="B646" s="9">
        <v>56</v>
      </c>
      <c r="C646" t="s">
        <v>39</v>
      </c>
      <c r="D646" s="29" t="s">
        <v>30</v>
      </c>
      <c r="E646">
        <v>75154</v>
      </c>
      <c r="F646" s="13" t="s">
        <v>715</v>
      </c>
      <c r="G646" s="4">
        <v>41156</v>
      </c>
      <c r="H646">
        <v>79</v>
      </c>
      <c r="I646">
        <v>543</v>
      </c>
      <c r="J646">
        <v>10</v>
      </c>
      <c r="K646">
        <v>205</v>
      </c>
      <c r="L646">
        <v>160</v>
      </c>
      <c r="M646">
        <v>143</v>
      </c>
      <c r="N646">
        <v>82</v>
      </c>
      <c r="O646">
        <v>1061</v>
      </c>
      <c r="P646">
        <v>1143</v>
      </c>
      <c r="Q646">
        <v>1</v>
      </c>
      <c r="R646">
        <v>6</v>
      </c>
      <c r="S646">
        <v>3</v>
      </c>
      <c r="T646">
        <v>6</v>
      </c>
      <c r="U646">
        <v>16</v>
      </c>
      <c r="V646">
        <v>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716</v>
      </c>
      <c r="AD646" t="s">
        <v>715</v>
      </c>
      <c r="AE646">
        <v>3</v>
      </c>
      <c r="AF646" t="s">
        <v>3030</v>
      </c>
      <c r="AG646" t="s">
        <v>2958</v>
      </c>
      <c r="AH646" t="s">
        <v>3014</v>
      </c>
      <c r="AI646">
        <v>9</v>
      </c>
      <c r="AJ646" t="s">
        <v>3025</v>
      </c>
    </row>
    <row r="647" spans="1:36" x14ac:dyDescent="0.3">
      <c r="A647" t="s">
        <v>2258</v>
      </c>
      <c r="B647" s="9">
        <v>58</v>
      </c>
      <c r="C647" t="s">
        <v>29</v>
      </c>
      <c r="D647" s="29" t="s">
        <v>33</v>
      </c>
      <c r="E647">
        <v>46097</v>
      </c>
      <c r="F647" s="13" t="s">
        <v>715</v>
      </c>
      <c r="G647" s="4">
        <v>41364</v>
      </c>
      <c r="H647">
        <v>11</v>
      </c>
      <c r="I647">
        <v>72</v>
      </c>
      <c r="J647">
        <v>24</v>
      </c>
      <c r="K647">
        <v>68</v>
      </c>
      <c r="L647">
        <v>65</v>
      </c>
      <c r="M647">
        <v>4</v>
      </c>
      <c r="N647">
        <v>8</v>
      </c>
      <c r="O647">
        <v>233</v>
      </c>
      <c r="P647">
        <v>241</v>
      </c>
      <c r="Q647">
        <v>5</v>
      </c>
      <c r="R647">
        <v>3</v>
      </c>
      <c r="S647">
        <v>1</v>
      </c>
      <c r="T647">
        <v>6</v>
      </c>
      <c r="U647">
        <v>15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716</v>
      </c>
      <c r="AD647" t="s">
        <v>716</v>
      </c>
      <c r="AE647">
        <v>2</v>
      </c>
      <c r="AF647" t="s">
        <v>3030</v>
      </c>
      <c r="AG647" t="s">
        <v>2957</v>
      </c>
      <c r="AH647" t="s">
        <v>3016</v>
      </c>
      <c r="AI647">
        <v>3</v>
      </c>
      <c r="AJ647" t="s">
        <v>3017</v>
      </c>
    </row>
    <row r="648" spans="1:36" x14ac:dyDescent="0.3">
      <c r="A648" t="s">
        <v>2532</v>
      </c>
      <c r="B648" s="9">
        <v>24</v>
      </c>
      <c r="C648" t="s">
        <v>29</v>
      </c>
      <c r="D648" s="29" t="s">
        <v>30</v>
      </c>
      <c r="E648">
        <v>34412</v>
      </c>
      <c r="F648" s="13" t="s">
        <v>715</v>
      </c>
      <c r="G648" s="4">
        <v>41318</v>
      </c>
      <c r="H648">
        <v>62</v>
      </c>
      <c r="I648">
        <v>52</v>
      </c>
      <c r="J648">
        <v>12</v>
      </c>
      <c r="K648">
        <v>50</v>
      </c>
      <c r="L648">
        <v>4</v>
      </c>
      <c r="M648">
        <v>36</v>
      </c>
      <c r="N648">
        <v>55</v>
      </c>
      <c r="O648">
        <v>154</v>
      </c>
      <c r="P648">
        <v>209</v>
      </c>
      <c r="Q648">
        <v>3</v>
      </c>
      <c r="R648">
        <v>5</v>
      </c>
      <c r="S648">
        <v>0</v>
      </c>
      <c r="T648">
        <v>3</v>
      </c>
      <c r="U648">
        <v>11</v>
      </c>
      <c r="V648">
        <v>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716</v>
      </c>
      <c r="AD648" t="s">
        <v>716</v>
      </c>
      <c r="AE648">
        <v>2</v>
      </c>
      <c r="AF648" t="s">
        <v>3032</v>
      </c>
      <c r="AG648" t="s">
        <v>2957</v>
      </c>
      <c r="AH648" t="s">
        <v>3016</v>
      </c>
      <c r="AI648">
        <v>2</v>
      </c>
      <c r="AJ648" t="s">
        <v>3022</v>
      </c>
    </row>
    <row r="649" spans="1:36" x14ac:dyDescent="0.3">
      <c r="A649" t="s">
        <v>1124</v>
      </c>
      <c r="B649" s="9">
        <v>30</v>
      </c>
      <c r="C649" t="s">
        <v>47</v>
      </c>
      <c r="D649" s="29" t="s">
        <v>37</v>
      </c>
      <c r="E649">
        <v>65370</v>
      </c>
      <c r="F649" s="13" t="s">
        <v>716</v>
      </c>
      <c r="G649" s="4">
        <v>41487</v>
      </c>
      <c r="H649">
        <v>1</v>
      </c>
      <c r="I649">
        <v>71</v>
      </c>
      <c r="J649">
        <v>22</v>
      </c>
      <c r="K649">
        <v>112</v>
      </c>
      <c r="L649">
        <v>138</v>
      </c>
      <c r="M649">
        <v>89</v>
      </c>
      <c r="N649">
        <v>29</v>
      </c>
      <c r="O649">
        <v>432</v>
      </c>
      <c r="P649">
        <v>461</v>
      </c>
      <c r="Q649">
        <v>1</v>
      </c>
      <c r="R649">
        <v>2</v>
      </c>
      <c r="S649">
        <v>3</v>
      </c>
      <c r="T649">
        <v>13</v>
      </c>
      <c r="U649">
        <v>19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716</v>
      </c>
      <c r="AD649" t="s">
        <v>716</v>
      </c>
      <c r="AE649">
        <v>2</v>
      </c>
      <c r="AF649" t="s">
        <v>3032</v>
      </c>
      <c r="AG649" t="s">
        <v>2957</v>
      </c>
      <c r="AH649" t="s">
        <v>3014</v>
      </c>
      <c r="AI649">
        <v>8</v>
      </c>
      <c r="AJ649" t="s">
        <v>3026</v>
      </c>
    </row>
    <row r="650" spans="1:36" x14ac:dyDescent="0.3">
      <c r="A650" t="s">
        <v>2375</v>
      </c>
      <c r="B650" s="9">
        <v>45</v>
      </c>
      <c r="C650" t="s">
        <v>29</v>
      </c>
      <c r="D650" s="29" t="s">
        <v>37</v>
      </c>
      <c r="E650">
        <v>52413</v>
      </c>
      <c r="F650" s="13" t="s">
        <v>2963</v>
      </c>
      <c r="G650" s="4">
        <v>41307</v>
      </c>
      <c r="H650">
        <v>56</v>
      </c>
      <c r="I650">
        <v>295</v>
      </c>
      <c r="J650">
        <v>106</v>
      </c>
      <c r="K650">
        <v>271</v>
      </c>
      <c r="L650">
        <v>75</v>
      </c>
      <c r="M650">
        <v>98</v>
      </c>
      <c r="N650">
        <v>65</v>
      </c>
      <c r="O650">
        <v>845</v>
      </c>
      <c r="P650">
        <v>910</v>
      </c>
      <c r="Q650">
        <v>4</v>
      </c>
      <c r="R650">
        <v>6</v>
      </c>
      <c r="S650">
        <v>4</v>
      </c>
      <c r="T650">
        <v>12</v>
      </c>
      <c r="U650">
        <v>26</v>
      </c>
      <c r="V650">
        <v>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716</v>
      </c>
      <c r="AD650" t="s">
        <v>716</v>
      </c>
      <c r="AE650">
        <v>2</v>
      </c>
      <c r="AF650" t="s">
        <v>3028</v>
      </c>
      <c r="AG650" t="s">
        <v>2957</v>
      </c>
      <c r="AH650" t="s">
        <v>3016</v>
      </c>
      <c r="AI650">
        <v>2</v>
      </c>
      <c r="AJ650" t="s">
        <v>3022</v>
      </c>
    </row>
    <row r="651" spans="1:36" x14ac:dyDescent="0.3">
      <c r="A651" t="s">
        <v>1134</v>
      </c>
      <c r="B651" s="9">
        <v>45</v>
      </c>
      <c r="C651" t="s">
        <v>47</v>
      </c>
      <c r="D651" s="29" t="s">
        <v>33</v>
      </c>
      <c r="E651">
        <v>22390</v>
      </c>
      <c r="F651" s="13" t="s">
        <v>716</v>
      </c>
      <c r="G651" s="4">
        <v>41568</v>
      </c>
      <c r="H651">
        <v>49</v>
      </c>
      <c r="I651">
        <v>0</v>
      </c>
      <c r="J651">
        <v>1</v>
      </c>
      <c r="K651">
        <v>4</v>
      </c>
      <c r="L651">
        <v>15</v>
      </c>
      <c r="M651">
        <v>1</v>
      </c>
      <c r="N651">
        <v>5</v>
      </c>
      <c r="O651">
        <v>21</v>
      </c>
      <c r="P651">
        <v>26</v>
      </c>
      <c r="Q651">
        <v>1</v>
      </c>
      <c r="R651">
        <v>1</v>
      </c>
      <c r="S651">
        <v>0</v>
      </c>
      <c r="T651">
        <v>2</v>
      </c>
      <c r="U651">
        <v>4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716</v>
      </c>
      <c r="AD651" t="s">
        <v>716</v>
      </c>
      <c r="AE651">
        <v>2</v>
      </c>
      <c r="AF651" t="s">
        <v>3028</v>
      </c>
      <c r="AG651" t="s">
        <v>2957</v>
      </c>
      <c r="AH651" t="s">
        <v>3018</v>
      </c>
      <c r="AI651">
        <v>10</v>
      </c>
      <c r="AJ651" t="s">
        <v>3020</v>
      </c>
    </row>
    <row r="652" spans="1:36" x14ac:dyDescent="0.3">
      <c r="A652" t="s">
        <v>1395</v>
      </c>
      <c r="B652" s="9">
        <v>51</v>
      </c>
      <c r="C652" t="s">
        <v>36</v>
      </c>
      <c r="D652" s="29" t="s">
        <v>30</v>
      </c>
      <c r="E652">
        <v>46757</v>
      </c>
      <c r="F652" s="13" t="s">
        <v>715</v>
      </c>
      <c r="G652" s="4">
        <v>41229</v>
      </c>
      <c r="H652">
        <v>71</v>
      </c>
      <c r="I652">
        <v>777</v>
      </c>
      <c r="J652">
        <v>30</v>
      </c>
      <c r="K652">
        <v>163</v>
      </c>
      <c r="L652">
        <v>0</v>
      </c>
      <c r="M652">
        <v>51</v>
      </c>
      <c r="N652">
        <v>122</v>
      </c>
      <c r="O652">
        <v>1021</v>
      </c>
      <c r="P652">
        <v>1143</v>
      </c>
      <c r="Q652">
        <v>6</v>
      </c>
      <c r="R652">
        <v>4</v>
      </c>
      <c r="S652">
        <v>4</v>
      </c>
      <c r="T652">
        <v>7</v>
      </c>
      <c r="U652">
        <v>21</v>
      </c>
      <c r="V652">
        <v>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716</v>
      </c>
      <c r="AD652" t="s">
        <v>716</v>
      </c>
      <c r="AE652">
        <v>3</v>
      </c>
      <c r="AF652" t="s">
        <v>3030</v>
      </c>
      <c r="AG652" t="s">
        <v>2958</v>
      </c>
      <c r="AH652" t="s">
        <v>3018</v>
      </c>
      <c r="AI652">
        <v>11</v>
      </c>
      <c r="AJ652" t="s">
        <v>3024</v>
      </c>
    </row>
    <row r="653" spans="1:36" x14ac:dyDescent="0.3">
      <c r="A653" t="s">
        <v>788</v>
      </c>
      <c r="B653" s="9">
        <v>47</v>
      </c>
      <c r="C653" t="s">
        <v>29</v>
      </c>
      <c r="D653" s="29" t="s">
        <v>37</v>
      </c>
      <c r="E653">
        <v>42664</v>
      </c>
      <c r="F653" s="13" t="s">
        <v>715</v>
      </c>
      <c r="G653" s="4">
        <v>41716</v>
      </c>
      <c r="H653">
        <v>44</v>
      </c>
      <c r="I653">
        <v>21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24</v>
      </c>
      <c r="P653">
        <v>24</v>
      </c>
      <c r="Q653">
        <v>1</v>
      </c>
      <c r="R653">
        <v>1</v>
      </c>
      <c r="S653">
        <v>0</v>
      </c>
      <c r="T653">
        <v>3</v>
      </c>
      <c r="U653">
        <v>5</v>
      </c>
      <c r="V653">
        <v>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716</v>
      </c>
      <c r="AD653" t="s">
        <v>716</v>
      </c>
      <c r="AE653">
        <v>1</v>
      </c>
      <c r="AF653" t="s">
        <v>3028</v>
      </c>
      <c r="AG653" t="s">
        <v>2956</v>
      </c>
      <c r="AH653" t="s">
        <v>3016</v>
      </c>
      <c r="AI653">
        <v>3</v>
      </c>
      <c r="AJ653" t="s">
        <v>3017</v>
      </c>
    </row>
    <row r="654" spans="1:36" x14ac:dyDescent="0.3">
      <c r="A654" t="s">
        <v>2816</v>
      </c>
      <c r="B654" s="9">
        <v>38</v>
      </c>
      <c r="C654" t="s">
        <v>29</v>
      </c>
      <c r="D654" s="29" t="s">
        <v>30</v>
      </c>
      <c r="E654">
        <v>47025</v>
      </c>
      <c r="F654" s="13" t="s">
        <v>715</v>
      </c>
      <c r="G654" s="4">
        <v>41585</v>
      </c>
      <c r="H654">
        <v>52</v>
      </c>
      <c r="I654">
        <v>254</v>
      </c>
      <c r="J654">
        <v>7</v>
      </c>
      <c r="K654">
        <v>108</v>
      </c>
      <c r="L654">
        <v>20</v>
      </c>
      <c r="M654">
        <v>0</v>
      </c>
      <c r="N654">
        <v>26</v>
      </c>
      <c r="O654">
        <v>389</v>
      </c>
      <c r="P654">
        <v>415</v>
      </c>
      <c r="Q654">
        <v>3</v>
      </c>
      <c r="R654">
        <v>6</v>
      </c>
      <c r="S654">
        <v>3</v>
      </c>
      <c r="T654">
        <v>5</v>
      </c>
      <c r="U654">
        <v>17</v>
      </c>
      <c r="V654">
        <v>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716</v>
      </c>
      <c r="AD654" t="s">
        <v>716</v>
      </c>
      <c r="AE654">
        <v>2</v>
      </c>
      <c r="AF654" t="s">
        <v>3031</v>
      </c>
      <c r="AG654" t="s">
        <v>2957</v>
      </c>
      <c r="AH654" t="s">
        <v>3018</v>
      </c>
      <c r="AI654">
        <v>11</v>
      </c>
      <c r="AJ654" t="s">
        <v>3024</v>
      </c>
    </row>
    <row r="655" spans="1:36" x14ac:dyDescent="0.3">
      <c r="A655" t="s">
        <v>2364</v>
      </c>
      <c r="B655" s="9">
        <v>45</v>
      </c>
      <c r="C655" t="s">
        <v>29</v>
      </c>
      <c r="D655" s="29" t="s">
        <v>71</v>
      </c>
      <c r="E655">
        <v>40590</v>
      </c>
      <c r="F655" s="13" t="s">
        <v>2963</v>
      </c>
      <c r="G655" s="4">
        <v>41549</v>
      </c>
      <c r="H655">
        <v>30</v>
      </c>
      <c r="I655">
        <v>154</v>
      </c>
      <c r="J655">
        <v>0</v>
      </c>
      <c r="K655">
        <v>50</v>
      </c>
      <c r="L655">
        <v>6</v>
      </c>
      <c r="M655">
        <v>11</v>
      </c>
      <c r="N655">
        <v>37</v>
      </c>
      <c r="O655">
        <v>221</v>
      </c>
      <c r="P655">
        <v>258</v>
      </c>
      <c r="Q655">
        <v>5</v>
      </c>
      <c r="R655">
        <v>3</v>
      </c>
      <c r="S655">
        <v>4</v>
      </c>
      <c r="T655">
        <v>3</v>
      </c>
      <c r="U655">
        <v>15</v>
      </c>
      <c r="V655">
        <v>6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 t="s">
        <v>715</v>
      </c>
      <c r="AD655" t="s">
        <v>716</v>
      </c>
      <c r="AE655">
        <v>2</v>
      </c>
      <c r="AF655" t="s">
        <v>3028</v>
      </c>
      <c r="AG655" t="s">
        <v>2957</v>
      </c>
      <c r="AH655" t="s">
        <v>3018</v>
      </c>
      <c r="AI655">
        <v>10</v>
      </c>
      <c r="AJ655" t="s">
        <v>3020</v>
      </c>
    </row>
    <row r="656" spans="1:36" x14ac:dyDescent="0.3">
      <c r="A656" t="s">
        <v>1070</v>
      </c>
      <c r="B656" s="9">
        <v>38</v>
      </c>
      <c r="C656" t="s">
        <v>39</v>
      </c>
      <c r="D656" s="29" t="s">
        <v>33</v>
      </c>
      <c r="E656">
        <v>30560</v>
      </c>
      <c r="F656" s="13" t="s">
        <v>715</v>
      </c>
      <c r="G656" s="4">
        <v>41452</v>
      </c>
      <c r="H656">
        <v>6</v>
      </c>
      <c r="I656">
        <v>9</v>
      </c>
      <c r="J656">
        <v>1</v>
      </c>
      <c r="K656">
        <v>5</v>
      </c>
      <c r="L656">
        <v>4</v>
      </c>
      <c r="M656">
        <v>5</v>
      </c>
      <c r="N656">
        <v>7</v>
      </c>
      <c r="O656">
        <v>24</v>
      </c>
      <c r="P656">
        <v>31</v>
      </c>
      <c r="Q656">
        <v>1</v>
      </c>
      <c r="R656">
        <v>1</v>
      </c>
      <c r="S656">
        <v>0</v>
      </c>
      <c r="T656">
        <v>3</v>
      </c>
      <c r="U656">
        <v>5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t="s">
        <v>716</v>
      </c>
      <c r="AD656" t="s">
        <v>716</v>
      </c>
      <c r="AE656">
        <v>2</v>
      </c>
      <c r="AF656" t="s">
        <v>3031</v>
      </c>
      <c r="AG656" t="s">
        <v>2957</v>
      </c>
      <c r="AH656" t="s">
        <v>3011</v>
      </c>
      <c r="AI656">
        <v>6</v>
      </c>
      <c r="AJ656" t="s">
        <v>3013</v>
      </c>
    </row>
    <row r="657" spans="1:36" x14ac:dyDescent="0.3">
      <c r="A657" t="s">
        <v>1397</v>
      </c>
      <c r="B657" s="9">
        <v>58</v>
      </c>
      <c r="C657" t="s">
        <v>29</v>
      </c>
      <c r="D657" s="29" t="s">
        <v>37</v>
      </c>
      <c r="E657">
        <v>71866</v>
      </c>
      <c r="F657" s="13" t="s">
        <v>715</v>
      </c>
      <c r="G657" s="4">
        <v>41633</v>
      </c>
      <c r="H657">
        <v>85</v>
      </c>
      <c r="I657">
        <v>184</v>
      </c>
      <c r="J657">
        <v>178</v>
      </c>
      <c r="K657">
        <v>178</v>
      </c>
      <c r="L657">
        <v>103</v>
      </c>
      <c r="M657">
        <v>39</v>
      </c>
      <c r="N657">
        <v>33</v>
      </c>
      <c r="O657">
        <v>682</v>
      </c>
      <c r="P657">
        <v>715</v>
      </c>
      <c r="Q657">
        <v>1</v>
      </c>
      <c r="R657">
        <v>6</v>
      </c>
      <c r="S657">
        <v>3</v>
      </c>
      <c r="T657">
        <v>10</v>
      </c>
      <c r="U657">
        <v>20</v>
      </c>
      <c r="V657">
        <v>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716</v>
      </c>
      <c r="AD657" t="s">
        <v>716</v>
      </c>
      <c r="AE657">
        <v>2</v>
      </c>
      <c r="AF657" t="s">
        <v>3030</v>
      </c>
      <c r="AG657" t="s">
        <v>2957</v>
      </c>
      <c r="AH657" t="s">
        <v>3018</v>
      </c>
      <c r="AI657">
        <v>12</v>
      </c>
      <c r="AJ657" t="s">
        <v>3019</v>
      </c>
    </row>
    <row r="658" spans="1:36" x14ac:dyDescent="0.3">
      <c r="A658" t="s">
        <v>2137</v>
      </c>
      <c r="B658" s="9">
        <v>48</v>
      </c>
      <c r="C658" t="s">
        <v>39</v>
      </c>
      <c r="D658" s="29" t="s">
        <v>41</v>
      </c>
      <c r="E658">
        <v>29435</v>
      </c>
      <c r="F658" s="13" t="s">
        <v>2963</v>
      </c>
      <c r="G658" s="4">
        <v>41127</v>
      </c>
      <c r="H658">
        <v>11</v>
      </c>
      <c r="I658">
        <v>70</v>
      </c>
      <c r="J658">
        <v>3</v>
      </c>
      <c r="K658">
        <v>37</v>
      </c>
      <c r="L658">
        <v>4</v>
      </c>
      <c r="M658">
        <v>2</v>
      </c>
      <c r="N658">
        <v>64</v>
      </c>
      <c r="O658">
        <v>116</v>
      </c>
      <c r="P658">
        <v>180</v>
      </c>
      <c r="Q658">
        <v>4</v>
      </c>
      <c r="R658">
        <v>3</v>
      </c>
      <c r="S658">
        <v>2</v>
      </c>
      <c r="T658">
        <v>2</v>
      </c>
      <c r="U658">
        <v>11</v>
      </c>
      <c r="V658">
        <v>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716</v>
      </c>
      <c r="AD658" t="s">
        <v>715</v>
      </c>
      <c r="AE658">
        <v>3</v>
      </c>
      <c r="AF658" t="s">
        <v>3028</v>
      </c>
      <c r="AG658" t="s">
        <v>2958</v>
      </c>
      <c r="AH658" t="s">
        <v>3014</v>
      </c>
      <c r="AI658">
        <v>8</v>
      </c>
      <c r="AJ658" t="s">
        <v>3026</v>
      </c>
    </row>
    <row r="659" spans="1:36" x14ac:dyDescent="0.3">
      <c r="A659" t="s">
        <v>735</v>
      </c>
      <c r="B659" s="9">
        <v>33</v>
      </c>
      <c r="C659" t="s">
        <v>39</v>
      </c>
      <c r="D659" s="29" t="s">
        <v>30</v>
      </c>
      <c r="E659">
        <v>36143</v>
      </c>
      <c r="F659" s="13" t="s">
        <v>715</v>
      </c>
      <c r="G659" s="4">
        <v>41728</v>
      </c>
      <c r="H659">
        <v>33</v>
      </c>
      <c r="I659">
        <v>12</v>
      </c>
      <c r="J659">
        <v>0</v>
      </c>
      <c r="K659">
        <v>1</v>
      </c>
      <c r="L659">
        <v>0</v>
      </c>
      <c r="M659">
        <v>0</v>
      </c>
      <c r="N659">
        <v>6</v>
      </c>
      <c r="O659">
        <v>13</v>
      </c>
      <c r="P659">
        <v>19</v>
      </c>
      <c r="Q659">
        <v>1</v>
      </c>
      <c r="R659">
        <v>0</v>
      </c>
      <c r="S659">
        <v>1</v>
      </c>
      <c r="T659">
        <v>2</v>
      </c>
      <c r="U659">
        <v>4</v>
      </c>
      <c r="V659">
        <v>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716</v>
      </c>
      <c r="AD659" t="s">
        <v>716</v>
      </c>
      <c r="AE659">
        <v>1</v>
      </c>
      <c r="AF659" t="s">
        <v>3031</v>
      </c>
      <c r="AG659" t="s">
        <v>2956</v>
      </c>
      <c r="AH659" t="s">
        <v>3016</v>
      </c>
      <c r="AI659">
        <v>3</v>
      </c>
      <c r="AJ659" t="s">
        <v>3017</v>
      </c>
    </row>
    <row r="660" spans="1:36" x14ac:dyDescent="0.3">
      <c r="A660" t="s">
        <v>1625</v>
      </c>
      <c r="B660" s="9">
        <v>41</v>
      </c>
      <c r="C660" t="s">
        <v>29</v>
      </c>
      <c r="D660" s="29" t="s">
        <v>33</v>
      </c>
      <c r="E660">
        <v>57100</v>
      </c>
      <c r="F660" s="13" t="s">
        <v>716</v>
      </c>
      <c r="G660" s="4">
        <v>41612</v>
      </c>
      <c r="H660">
        <v>19</v>
      </c>
      <c r="I660">
        <v>181</v>
      </c>
      <c r="J660">
        <v>21</v>
      </c>
      <c r="K660">
        <v>69</v>
      </c>
      <c r="L660">
        <v>39</v>
      </c>
      <c r="M660">
        <v>3</v>
      </c>
      <c r="N660">
        <v>96</v>
      </c>
      <c r="O660">
        <v>313</v>
      </c>
      <c r="P660">
        <v>409</v>
      </c>
      <c r="Q660">
        <v>1</v>
      </c>
      <c r="R660">
        <v>3</v>
      </c>
      <c r="S660">
        <v>3</v>
      </c>
      <c r="T660">
        <v>6</v>
      </c>
      <c r="U660">
        <v>13</v>
      </c>
      <c r="V660">
        <v>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716</v>
      </c>
      <c r="AD660" t="s">
        <v>716</v>
      </c>
      <c r="AE660">
        <v>2</v>
      </c>
      <c r="AF660" t="s">
        <v>3028</v>
      </c>
      <c r="AG660" t="s">
        <v>2957</v>
      </c>
      <c r="AH660" t="s">
        <v>3018</v>
      </c>
      <c r="AI660">
        <v>12</v>
      </c>
      <c r="AJ660" t="s">
        <v>3019</v>
      </c>
    </row>
    <row r="661" spans="1:36" x14ac:dyDescent="0.3">
      <c r="A661" t="s">
        <v>1190</v>
      </c>
      <c r="B661" s="9">
        <v>44</v>
      </c>
      <c r="C661" t="s">
        <v>39</v>
      </c>
      <c r="D661" s="29" t="s">
        <v>37</v>
      </c>
      <c r="E661">
        <v>36138</v>
      </c>
      <c r="F661" s="13" t="s">
        <v>2963</v>
      </c>
      <c r="G661" s="4">
        <v>41471</v>
      </c>
      <c r="H661">
        <v>48</v>
      </c>
      <c r="I661">
        <v>130</v>
      </c>
      <c r="J661">
        <v>0</v>
      </c>
      <c r="K661">
        <v>16</v>
      </c>
      <c r="L661">
        <v>0</v>
      </c>
      <c r="M661">
        <v>0</v>
      </c>
      <c r="N661">
        <v>5</v>
      </c>
      <c r="O661">
        <v>146</v>
      </c>
      <c r="P661">
        <v>151</v>
      </c>
      <c r="Q661">
        <v>5</v>
      </c>
      <c r="R661">
        <v>3</v>
      </c>
      <c r="S661">
        <v>1</v>
      </c>
      <c r="T661">
        <v>4</v>
      </c>
      <c r="U661">
        <v>13</v>
      </c>
      <c r="V661">
        <v>7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 t="s">
        <v>715</v>
      </c>
      <c r="AD661" t="s">
        <v>716</v>
      </c>
      <c r="AE661">
        <v>2</v>
      </c>
      <c r="AF661" t="s">
        <v>3028</v>
      </c>
      <c r="AG661" t="s">
        <v>2957</v>
      </c>
      <c r="AH661" t="s">
        <v>3014</v>
      </c>
      <c r="AI661">
        <v>7</v>
      </c>
      <c r="AJ661" t="s">
        <v>3015</v>
      </c>
    </row>
    <row r="662" spans="1:36" x14ac:dyDescent="0.3">
      <c r="A662" t="s">
        <v>1518</v>
      </c>
      <c r="B662" s="9">
        <v>59</v>
      </c>
      <c r="C662" t="s">
        <v>29</v>
      </c>
      <c r="D662" s="29" t="s">
        <v>30</v>
      </c>
      <c r="E662">
        <v>80317</v>
      </c>
      <c r="F662" s="13" t="s">
        <v>716</v>
      </c>
      <c r="G662" s="4">
        <v>41506</v>
      </c>
      <c r="H662">
        <v>64</v>
      </c>
      <c r="I662">
        <v>536</v>
      </c>
      <c r="J662">
        <v>11</v>
      </c>
      <c r="K662">
        <v>387</v>
      </c>
      <c r="L662">
        <v>149</v>
      </c>
      <c r="M662">
        <v>91</v>
      </c>
      <c r="N662">
        <v>57</v>
      </c>
      <c r="O662">
        <v>1174</v>
      </c>
      <c r="P662">
        <v>1231</v>
      </c>
      <c r="Q662">
        <v>1</v>
      </c>
      <c r="R662">
        <v>3</v>
      </c>
      <c r="S662">
        <v>4</v>
      </c>
      <c r="T662">
        <v>10</v>
      </c>
      <c r="U662">
        <v>18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716</v>
      </c>
      <c r="AD662" t="s">
        <v>716</v>
      </c>
      <c r="AE662">
        <v>2</v>
      </c>
      <c r="AF662" t="s">
        <v>3030</v>
      </c>
      <c r="AG662" t="s">
        <v>2957</v>
      </c>
      <c r="AH662" t="s">
        <v>3014</v>
      </c>
      <c r="AI662">
        <v>8</v>
      </c>
      <c r="AJ662" t="s">
        <v>3026</v>
      </c>
    </row>
    <row r="663" spans="1:36" x14ac:dyDescent="0.3">
      <c r="A663" t="s">
        <v>2754</v>
      </c>
      <c r="B663" s="9">
        <v>36</v>
      </c>
      <c r="C663" t="s">
        <v>29</v>
      </c>
      <c r="D663" s="29" t="s">
        <v>37</v>
      </c>
      <c r="E663">
        <v>73807</v>
      </c>
      <c r="F663" s="13" t="s">
        <v>715</v>
      </c>
      <c r="G663" s="4">
        <v>41276</v>
      </c>
      <c r="H663">
        <v>88</v>
      </c>
      <c r="I663">
        <v>366</v>
      </c>
      <c r="J663">
        <v>124</v>
      </c>
      <c r="K663">
        <v>156</v>
      </c>
      <c r="L663">
        <v>71</v>
      </c>
      <c r="M663">
        <v>78</v>
      </c>
      <c r="N663">
        <v>54</v>
      </c>
      <c r="O663">
        <v>795</v>
      </c>
      <c r="P663">
        <v>849</v>
      </c>
      <c r="Q663">
        <v>2</v>
      </c>
      <c r="R663">
        <v>5</v>
      </c>
      <c r="S663">
        <v>5</v>
      </c>
      <c r="T663">
        <v>11</v>
      </c>
      <c r="U663">
        <v>23</v>
      </c>
      <c r="V663">
        <v>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t="s">
        <v>716</v>
      </c>
      <c r="AD663" t="s">
        <v>716</v>
      </c>
      <c r="AE663">
        <v>2</v>
      </c>
      <c r="AF663" t="s">
        <v>3031</v>
      </c>
      <c r="AG663" t="s">
        <v>2957</v>
      </c>
      <c r="AH663" t="s">
        <v>3016</v>
      </c>
      <c r="AI663">
        <v>1</v>
      </c>
      <c r="AJ663" t="s">
        <v>3023</v>
      </c>
    </row>
    <row r="664" spans="1:36" x14ac:dyDescent="0.3">
      <c r="A664" t="s">
        <v>1407</v>
      </c>
      <c r="B664" s="9">
        <v>41</v>
      </c>
      <c r="C664" t="s">
        <v>29</v>
      </c>
      <c r="D664" s="29" t="s">
        <v>30</v>
      </c>
      <c r="E664">
        <v>34853</v>
      </c>
      <c r="F664" s="13" t="s">
        <v>2963</v>
      </c>
      <c r="G664" s="4">
        <v>41631</v>
      </c>
      <c r="H664">
        <v>75</v>
      </c>
      <c r="I664">
        <v>9</v>
      </c>
      <c r="J664">
        <v>3</v>
      </c>
      <c r="K664">
        <v>15</v>
      </c>
      <c r="L664">
        <v>2</v>
      </c>
      <c r="M664">
        <v>3</v>
      </c>
      <c r="N664">
        <v>2</v>
      </c>
      <c r="O664">
        <v>32</v>
      </c>
      <c r="P664">
        <v>34</v>
      </c>
      <c r="Q664">
        <v>2</v>
      </c>
      <c r="R664">
        <v>2</v>
      </c>
      <c r="S664">
        <v>0</v>
      </c>
      <c r="T664">
        <v>3</v>
      </c>
      <c r="U664">
        <v>7</v>
      </c>
      <c r="V664">
        <v>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716</v>
      </c>
      <c r="AD664" t="s">
        <v>716</v>
      </c>
      <c r="AE664">
        <v>2</v>
      </c>
      <c r="AF664" t="s">
        <v>3028</v>
      </c>
      <c r="AG664" t="s">
        <v>2957</v>
      </c>
      <c r="AH664" t="s">
        <v>3018</v>
      </c>
      <c r="AI664">
        <v>12</v>
      </c>
      <c r="AJ664" t="s">
        <v>3019</v>
      </c>
    </row>
    <row r="665" spans="1:36" x14ac:dyDescent="0.3">
      <c r="A665" t="s">
        <v>2106</v>
      </c>
      <c r="B665" s="9">
        <v>56</v>
      </c>
      <c r="C665" t="s">
        <v>36</v>
      </c>
      <c r="D665" s="29" t="s">
        <v>71</v>
      </c>
      <c r="E665">
        <v>33438</v>
      </c>
      <c r="F665" s="13" t="s">
        <v>2963</v>
      </c>
      <c r="G665" s="4">
        <v>41539</v>
      </c>
      <c r="H665">
        <v>81</v>
      </c>
      <c r="I665">
        <v>62</v>
      </c>
      <c r="J665">
        <v>1</v>
      </c>
      <c r="K665">
        <v>16</v>
      </c>
      <c r="L665">
        <v>3</v>
      </c>
      <c r="M665">
        <v>2</v>
      </c>
      <c r="N665">
        <v>6</v>
      </c>
      <c r="O665">
        <v>84</v>
      </c>
      <c r="P665">
        <v>90</v>
      </c>
      <c r="Q665">
        <v>4</v>
      </c>
      <c r="R665">
        <v>2</v>
      </c>
      <c r="S665">
        <v>1</v>
      </c>
      <c r="T665">
        <v>4</v>
      </c>
      <c r="U665">
        <v>11</v>
      </c>
      <c r="V665">
        <v>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716</v>
      </c>
      <c r="AD665" t="s">
        <v>716</v>
      </c>
      <c r="AE665">
        <v>2</v>
      </c>
      <c r="AF665" t="s">
        <v>3030</v>
      </c>
      <c r="AG665" t="s">
        <v>2957</v>
      </c>
      <c r="AH665" t="s">
        <v>3014</v>
      </c>
      <c r="AI665">
        <v>9</v>
      </c>
      <c r="AJ665" t="s">
        <v>3025</v>
      </c>
    </row>
    <row r="666" spans="1:36" x14ac:dyDescent="0.3">
      <c r="A666" t="s">
        <v>1321</v>
      </c>
      <c r="B666" s="9">
        <v>26</v>
      </c>
      <c r="C666" t="s">
        <v>36</v>
      </c>
      <c r="D666" s="29" t="s">
        <v>37</v>
      </c>
      <c r="E666">
        <v>67546</v>
      </c>
      <c r="F666" s="13" t="s">
        <v>716</v>
      </c>
      <c r="G666" s="4">
        <v>41152</v>
      </c>
      <c r="H666">
        <v>90</v>
      </c>
      <c r="I666">
        <v>864</v>
      </c>
      <c r="J666">
        <v>134</v>
      </c>
      <c r="K666">
        <v>768</v>
      </c>
      <c r="L666">
        <v>150</v>
      </c>
      <c r="M666">
        <v>38</v>
      </c>
      <c r="N666">
        <v>172</v>
      </c>
      <c r="O666">
        <v>1954</v>
      </c>
      <c r="P666">
        <v>2126</v>
      </c>
      <c r="Q666">
        <v>1</v>
      </c>
      <c r="R666">
        <v>4</v>
      </c>
      <c r="S666">
        <v>10</v>
      </c>
      <c r="T666">
        <v>5</v>
      </c>
      <c r="U666">
        <v>20</v>
      </c>
      <c r="V666">
        <v>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t="s">
        <v>716</v>
      </c>
      <c r="AD666" t="s">
        <v>716</v>
      </c>
      <c r="AE666">
        <v>3</v>
      </c>
      <c r="AF666" t="s">
        <v>3032</v>
      </c>
      <c r="AG666" t="s">
        <v>2958</v>
      </c>
      <c r="AH666" t="s">
        <v>3014</v>
      </c>
      <c r="AI666">
        <v>8</v>
      </c>
      <c r="AJ666" t="s">
        <v>3026</v>
      </c>
    </row>
    <row r="667" spans="1:36" x14ac:dyDescent="0.3">
      <c r="A667" t="s">
        <v>1579</v>
      </c>
      <c r="B667" s="9">
        <v>33</v>
      </c>
      <c r="C667" t="s">
        <v>29</v>
      </c>
      <c r="D667" s="29" t="s">
        <v>30</v>
      </c>
      <c r="E667">
        <v>72066</v>
      </c>
      <c r="F667" s="13" t="s">
        <v>716</v>
      </c>
      <c r="G667" s="4">
        <v>41813</v>
      </c>
      <c r="H667">
        <v>55</v>
      </c>
      <c r="I667">
        <v>1003</v>
      </c>
      <c r="J667">
        <v>34</v>
      </c>
      <c r="K667">
        <v>536</v>
      </c>
      <c r="L667">
        <v>134</v>
      </c>
      <c r="M667">
        <v>51</v>
      </c>
      <c r="N667">
        <v>34</v>
      </c>
      <c r="O667">
        <v>1758</v>
      </c>
      <c r="P667">
        <v>1792</v>
      </c>
      <c r="Q667">
        <v>1</v>
      </c>
      <c r="R667">
        <v>4</v>
      </c>
      <c r="S667">
        <v>6</v>
      </c>
      <c r="T667">
        <v>6</v>
      </c>
      <c r="U667">
        <v>17</v>
      </c>
      <c r="V667">
        <v>2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 t="s">
        <v>2963</v>
      </c>
      <c r="AD667" t="s">
        <v>715</v>
      </c>
      <c r="AE667">
        <v>1</v>
      </c>
      <c r="AF667" t="s">
        <v>3031</v>
      </c>
      <c r="AG667" t="s">
        <v>2956</v>
      </c>
      <c r="AH667" t="s">
        <v>3011</v>
      </c>
      <c r="AI667">
        <v>6</v>
      </c>
      <c r="AJ667" t="s">
        <v>3013</v>
      </c>
    </row>
    <row r="668" spans="1:36" x14ac:dyDescent="0.3">
      <c r="A668" t="s">
        <v>2786</v>
      </c>
      <c r="B668" s="9">
        <v>53</v>
      </c>
      <c r="C668" t="s">
        <v>36</v>
      </c>
      <c r="D668" s="29" t="s">
        <v>37</v>
      </c>
      <c r="E668">
        <v>54456</v>
      </c>
      <c r="F668" s="13" t="s">
        <v>715</v>
      </c>
      <c r="G668" s="4">
        <v>41466</v>
      </c>
      <c r="H668">
        <v>23</v>
      </c>
      <c r="I668">
        <v>352</v>
      </c>
      <c r="J668">
        <v>0</v>
      </c>
      <c r="K668">
        <v>27</v>
      </c>
      <c r="L668">
        <v>10</v>
      </c>
      <c r="M668">
        <v>0</v>
      </c>
      <c r="N668">
        <v>15</v>
      </c>
      <c r="O668">
        <v>389</v>
      </c>
      <c r="P668">
        <v>404</v>
      </c>
      <c r="Q668">
        <v>3</v>
      </c>
      <c r="R668">
        <v>6</v>
      </c>
      <c r="S668">
        <v>1</v>
      </c>
      <c r="T668">
        <v>7</v>
      </c>
      <c r="U668">
        <v>17</v>
      </c>
      <c r="V668">
        <v>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t="s">
        <v>716</v>
      </c>
      <c r="AD668" t="s">
        <v>716</v>
      </c>
      <c r="AE668">
        <v>2</v>
      </c>
      <c r="AF668" t="s">
        <v>3030</v>
      </c>
      <c r="AG668" t="s">
        <v>2957</v>
      </c>
      <c r="AH668" t="s">
        <v>3014</v>
      </c>
      <c r="AI668">
        <v>7</v>
      </c>
      <c r="AJ668" t="s">
        <v>3015</v>
      </c>
    </row>
    <row r="669" spans="1:36" x14ac:dyDescent="0.3">
      <c r="A669" t="s">
        <v>2048</v>
      </c>
      <c r="B669" s="9">
        <v>38</v>
      </c>
      <c r="C669" t="s">
        <v>36</v>
      </c>
      <c r="D669" s="29" t="s">
        <v>41</v>
      </c>
      <c r="E669">
        <v>70179</v>
      </c>
      <c r="F669" s="13" t="s">
        <v>715</v>
      </c>
      <c r="G669" s="4">
        <v>41476</v>
      </c>
      <c r="H669">
        <v>10</v>
      </c>
      <c r="I669">
        <v>532</v>
      </c>
      <c r="J669">
        <v>88</v>
      </c>
      <c r="K669">
        <v>168</v>
      </c>
      <c r="L669">
        <v>69</v>
      </c>
      <c r="M669">
        <v>44</v>
      </c>
      <c r="N669">
        <v>133</v>
      </c>
      <c r="O669">
        <v>901</v>
      </c>
      <c r="P669">
        <v>1034</v>
      </c>
      <c r="Q669">
        <v>3</v>
      </c>
      <c r="R669">
        <v>7</v>
      </c>
      <c r="S669">
        <v>3</v>
      </c>
      <c r="T669">
        <v>13</v>
      </c>
      <c r="U669">
        <v>26</v>
      </c>
      <c r="V669">
        <v>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716</v>
      </c>
      <c r="AD669" t="s">
        <v>716</v>
      </c>
      <c r="AE669">
        <v>2</v>
      </c>
      <c r="AF669" t="s">
        <v>3031</v>
      </c>
      <c r="AG669" t="s">
        <v>2957</v>
      </c>
      <c r="AH669" t="s">
        <v>3014</v>
      </c>
      <c r="AI669">
        <v>7</v>
      </c>
      <c r="AJ669" t="s">
        <v>3015</v>
      </c>
    </row>
    <row r="670" spans="1:36" x14ac:dyDescent="0.3">
      <c r="A670" t="s">
        <v>717</v>
      </c>
      <c r="B670" s="9">
        <v>56</v>
      </c>
      <c r="C670" t="s">
        <v>39</v>
      </c>
      <c r="D670" s="29" t="s">
        <v>30</v>
      </c>
      <c r="E670">
        <v>30523</v>
      </c>
      <c r="F670" s="13" t="s">
        <v>2964</v>
      </c>
      <c r="G670" s="4">
        <v>41456</v>
      </c>
      <c r="H670">
        <v>1</v>
      </c>
      <c r="I670">
        <v>5</v>
      </c>
      <c r="J670">
        <v>0</v>
      </c>
      <c r="K670">
        <v>3</v>
      </c>
      <c r="L670">
        <v>0</v>
      </c>
      <c r="M670">
        <v>0</v>
      </c>
      <c r="N670">
        <v>5</v>
      </c>
      <c r="O670">
        <v>8</v>
      </c>
      <c r="P670">
        <v>13</v>
      </c>
      <c r="Q670">
        <v>1</v>
      </c>
      <c r="R670">
        <v>1</v>
      </c>
      <c r="S670">
        <v>0</v>
      </c>
      <c r="T670">
        <v>2</v>
      </c>
      <c r="U670">
        <v>4</v>
      </c>
      <c r="V670">
        <v>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t="s">
        <v>716</v>
      </c>
      <c r="AD670" t="s">
        <v>716</v>
      </c>
      <c r="AE670">
        <v>2</v>
      </c>
      <c r="AF670" t="s">
        <v>3030</v>
      </c>
      <c r="AG670" t="s">
        <v>2957</v>
      </c>
      <c r="AH670" t="s">
        <v>3014</v>
      </c>
      <c r="AI670">
        <v>7</v>
      </c>
      <c r="AJ670" t="s">
        <v>3015</v>
      </c>
    </row>
    <row r="671" spans="1:36" x14ac:dyDescent="0.3">
      <c r="A671" t="s">
        <v>1385</v>
      </c>
      <c r="B671" s="9">
        <v>37</v>
      </c>
      <c r="C671" t="s">
        <v>29</v>
      </c>
      <c r="D671" s="29" t="s">
        <v>37</v>
      </c>
      <c r="E671">
        <v>72117</v>
      </c>
      <c r="F671" s="13" t="s">
        <v>715</v>
      </c>
      <c r="G671" s="4">
        <v>41506</v>
      </c>
      <c r="H671">
        <v>34</v>
      </c>
      <c r="I671">
        <v>707</v>
      </c>
      <c r="J671">
        <v>20</v>
      </c>
      <c r="K671">
        <v>171</v>
      </c>
      <c r="L671">
        <v>65</v>
      </c>
      <c r="M671">
        <v>60</v>
      </c>
      <c r="N671">
        <v>50</v>
      </c>
      <c r="O671">
        <v>1023</v>
      </c>
      <c r="P671">
        <v>1073</v>
      </c>
      <c r="Q671">
        <v>1</v>
      </c>
      <c r="R671">
        <v>9</v>
      </c>
      <c r="S671">
        <v>7</v>
      </c>
      <c r="T671">
        <v>9</v>
      </c>
      <c r="U671">
        <v>26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716</v>
      </c>
      <c r="AD671" t="s">
        <v>716</v>
      </c>
      <c r="AE671">
        <v>2</v>
      </c>
      <c r="AF671" t="s">
        <v>3031</v>
      </c>
      <c r="AG671" t="s">
        <v>2957</v>
      </c>
      <c r="AH671" t="s">
        <v>3014</v>
      </c>
      <c r="AI671">
        <v>8</v>
      </c>
      <c r="AJ671" t="s">
        <v>3026</v>
      </c>
    </row>
    <row r="672" spans="1:36" x14ac:dyDescent="0.3">
      <c r="A672" t="s">
        <v>2145</v>
      </c>
      <c r="B672" s="9">
        <v>37</v>
      </c>
      <c r="C672" t="s">
        <v>36</v>
      </c>
      <c r="D672" s="29" t="s">
        <v>33</v>
      </c>
      <c r="E672">
        <v>102160</v>
      </c>
      <c r="F672" s="13" t="s">
        <v>716</v>
      </c>
      <c r="G672" s="4">
        <v>41215</v>
      </c>
      <c r="H672">
        <v>54</v>
      </c>
      <c r="I672">
        <v>763</v>
      </c>
      <c r="J672">
        <v>29</v>
      </c>
      <c r="K672">
        <v>138</v>
      </c>
      <c r="L672">
        <v>76</v>
      </c>
      <c r="M672">
        <v>176</v>
      </c>
      <c r="N672">
        <v>58</v>
      </c>
      <c r="O672">
        <v>1182</v>
      </c>
      <c r="P672">
        <v>1240</v>
      </c>
      <c r="Q672">
        <v>0</v>
      </c>
      <c r="R672">
        <v>7</v>
      </c>
      <c r="S672">
        <v>9</v>
      </c>
      <c r="T672">
        <v>10</v>
      </c>
      <c r="U672">
        <v>26</v>
      </c>
      <c r="V672">
        <v>4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1</v>
      </c>
      <c r="AC672" t="s">
        <v>2964</v>
      </c>
      <c r="AD672" t="s">
        <v>715</v>
      </c>
      <c r="AE672">
        <v>3</v>
      </c>
      <c r="AF672" t="s">
        <v>3031</v>
      </c>
      <c r="AG672" t="s">
        <v>2958</v>
      </c>
      <c r="AH672" t="s">
        <v>3018</v>
      </c>
      <c r="AI672">
        <v>11</v>
      </c>
      <c r="AJ672" t="s">
        <v>3024</v>
      </c>
    </row>
    <row r="673" spans="1:36" x14ac:dyDescent="0.3">
      <c r="A673" t="s">
        <v>1132</v>
      </c>
      <c r="B673" s="9">
        <v>22</v>
      </c>
      <c r="C673" t="s">
        <v>47</v>
      </c>
      <c r="D673" s="29" t="s">
        <v>37</v>
      </c>
      <c r="E673">
        <v>87000</v>
      </c>
      <c r="F673" s="13" t="s">
        <v>716</v>
      </c>
      <c r="G673" s="4">
        <v>41258</v>
      </c>
      <c r="H673">
        <v>61</v>
      </c>
      <c r="I673">
        <v>196</v>
      </c>
      <c r="J673">
        <v>25</v>
      </c>
      <c r="K673">
        <v>607</v>
      </c>
      <c r="L673">
        <v>67</v>
      </c>
      <c r="M673">
        <v>17</v>
      </c>
      <c r="N673">
        <v>49</v>
      </c>
      <c r="O673">
        <v>912</v>
      </c>
      <c r="P673">
        <v>961</v>
      </c>
      <c r="Q673">
        <v>1</v>
      </c>
      <c r="R673">
        <v>4</v>
      </c>
      <c r="S673">
        <v>6</v>
      </c>
      <c r="T673">
        <v>7</v>
      </c>
      <c r="U673">
        <v>18</v>
      </c>
      <c r="V673">
        <v>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716</v>
      </c>
      <c r="AD673" t="s">
        <v>716</v>
      </c>
      <c r="AE673">
        <v>3</v>
      </c>
      <c r="AF673" t="s">
        <v>3032</v>
      </c>
      <c r="AG673" t="s">
        <v>2958</v>
      </c>
      <c r="AH673" t="s">
        <v>3018</v>
      </c>
      <c r="AI673">
        <v>12</v>
      </c>
      <c r="AJ673" t="s">
        <v>3019</v>
      </c>
    </row>
    <row r="674" spans="1:36" x14ac:dyDescent="0.3">
      <c r="A674" t="s">
        <v>2928</v>
      </c>
      <c r="B674" s="9">
        <v>39</v>
      </c>
      <c r="C674" t="s">
        <v>39</v>
      </c>
      <c r="D674" s="29" t="s">
        <v>30</v>
      </c>
      <c r="E674">
        <v>46098</v>
      </c>
      <c r="F674" s="13" t="s">
        <v>2963</v>
      </c>
      <c r="G674" s="4">
        <v>41139</v>
      </c>
      <c r="H674">
        <v>86</v>
      </c>
      <c r="I674">
        <v>57</v>
      </c>
      <c r="J674">
        <v>0</v>
      </c>
      <c r="K674">
        <v>27</v>
      </c>
      <c r="L674">
        <v>0</v>
      </c>
      <c r="M674">
        <v>0</v>
      </c>
      <c r="N674">
        <v>36</v>
      </c>
      <c r="O674">
        <v>84</v>
      </c>
      <c r="P674">
        <v>120</v>
      </c>
      <c r="Q674">
        <v>4</v>
      </c>
      <c r="R674">
        <v>3</v>
      </c>
      <c r="S674">
        <v>2</v>
      </c>
      <c r="T674">
        <v>2</v>
      </c>
      <c r="U674">
        <v>11</v>
      </c>
      <c r="V674">
        <v>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t="s">
        <v>716</v>
      </c>
      <c r="AD674" t="s">
        <v>715</v>
      </c>
      <c r="AE674">
        <v>3</v>
      </c>
      <c r="AF674" t="s">
        <v>3031</v>
      </c>
      <c r="AG674" t="s">
        <v>2958</v>
      </c>
      <c r="AH674" t="s">
        <v>3014</v>
      </c>
      <c r="AI674">
        <v>8</v>
      </c>
      <c r="AJ674" t="s">
        <v>3026</v>
      </c>
    </row>
    <row r="675" spans="1:36" x14ac:dyDescent="0.3">
      <c r="A675" t="s">
        <v>2505</v>
      </c>
      <c r="B675" s="9">
        <v>45</v>
      </c>
      <c r="C675" t="s">
        <v>29</v>
      </c>
      <c r="D675" s="29" t="s">
        <v>37</v>
      </c>
      <c r="E675">
        <v>56796</v>
      </c>
      <c r="F675" s="13" t="s">
        <v>715</v>
      </c>
      <c r="G675" s="4">
        <v>41321</v>
      </c>
      <c r="H675">
        <v>24</v>
      </c>
      <c r="I675">
        <v>656</v>
      </c>
      <c r="J675">
        <v>38</v>
      </c>
      <c r="K675">
        <v>161</v>
      </c>
      <c r="L675">
        <v>62</v>
      </c>
      <c r="M675">
        <v>47</v>
      </c>
      <c r="N675">
        <v>37</v>
      </c>
      <c r="O675">
        <v>964</v>
      </c>
      <c r="P675">
        <v>1001</v>
      </c>
      <c r="Q675">
        <v>3</v>
      </c>
      <c r="R675">
        <v>8</v>
      </c>
      <c r="S675">
        <v>9</v>
      </c>
      <c r="T675">
        <v>7</v>
      </c>
      <c r="U675">
        <v>27</v>
      </c>
      <c r="V675">
        <v>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716</v>
      </c>
      <c r="AD675" t="s">
        <v>716</v>
      </c>
      <c r="AE675">
        <v>2</v>
      </c>
      <c r="AF675" t="s">
        <v>3028</v>
      </c>
      <c r="AG675" t="s">
        <v>2957</v>
      </c>
      <c r="AH675" t="s">
        <v>3016</v>
      </c>
      <c r="AI675">
        <v>2</v>
      </c>
      <c r="AJ675" t="s">
        <v>3022</v>
      </c>
    </row>
    <row r="676" spans="1:36" x14ac:dyDescent="0.3">
      <c r="A676" t="s">
        <v>2921</v>
      </c>
      <c r="B676" s="9">
        <v>51</v>
      </c>
      <c r="C676" t="s">
        <v>36</v>
      </c>
      <c r="D676" s="29" t="s">
        <v>30</v>
      </c>
      <c r="E676">
        <v>48918</v>
      </c>
      <c r="F676" s="13" t="s">
        <v>2963</v>
      </c>
      <c r="G676" s="4">
        <v>41741</v>
      </c>
      <c r="H676">
        <v>21</v>
      </c>
      <c r="I676">
        <v>52</v>
      </c>
      <c r="J676">
        <v>0</v>
      </c>
      <c r="K676">
        <v>9</v>
      </c>
      <c r="L676">
        <v>0</v>
      </c>
      <c r="M676">
        <v>0</v>
      </c>
      <c r="N676">
        <v>1</v>
      </c>
      <c r="O676">
        <v>61</v>
      </c>
      <c r="P676">
        <v>62</v>
      </c>
      <c r="Q676">
        <v>2</v>
      </c>
      <c r="R676">
        <v>1</v>
      </c>
      <c r="S676">
        <v>0</v>
      </c>
      <c r="T676">
        <v>4</v>
      </c>
      <c r="U676">
        <v>7</v>
      </c>
      <c r="V676">
        <v>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t="s">
        <v>716</v>
      </c>
      <c r="AD676" t="s">
        <v>716</v>
      </c>
      <c r="AE676">
        <v>1</v>
      </c>
      <c r="AF676" t="s">
        <v>3030</v>
      </c>
      <c r="AG676" t="s">
        <v>2956</v>
      </c>
      <c r="AH676" t="s">
        <v>3011</v>
      </c>
      <c r="AI676">
        <v>4</v>
      </c>
      <c r="AJ676" t="s">
        <v>3021</v>
      </c>
    </row>
    <row r="677" spans="1:36" x14ac:dyDescent="0.3">
      <c r="A677" t="s">
        <v>1053</v>
      </c>
      <c r="B677" s="9">
        <v>38</v>
      </c>
      <c r="C677" t="s">
        <v>39</v>
      </c>
      <c r="D677" s="29" t="s">
        <v>33</v>
      </c>
      <c r="E677">
        <v>30560</v>
      </c>
      <c r="F677" s="13" t="s">
        <v>715</v>
      </c>
      <c r="G677" s="4">
        <v>41452</v>
      </c>
      <c r="H677">
        <v>6</v>
      </c>
      <c r="I677">
        <v>9</v>
      </c>
      <c r="J677">
        <v>1</v>
      </c>
      <c r="K677">
        <v>5</v>
      </c>
      <c r="L677">
        <v>4</v>
      </c>
      <c r="M677">
        <v>5</v>
      </c>
      <c r="N677">
        <v>7</v>
      </c>
      <c r="O677">
        <v>24</v>
      </c>
      <c r="P677">
        <v>31</v>
      </c>
      <c r="Q677">
        <v>1</v>
      </c>
      <c r="R677">
        <v>1</v>
      </c>
      <c r="S677">
        <v>0</v>
      </c>
      <c r="T677">
        <v>3</v>
      </c>
      <c r="U677">
        <v>5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716</v>
      </c>
      <c r="AD677" t="s">
        <v>716</v>
      </c>
      <c r="AE677">
        <v>2</v>
      </c>
      <c r="AF677" t="s">
        <v>3031</v>
      </c>
      <c r="AG677" t="s">
        <v>2957</v>
      </c>
      <c r="AH677" t="s">
        <v>3011</v>
      </c>
      <c r="AI677">
        <v>6</v>
      </c>
      <c r="AJ677" t="s">
        <v>3013</v>
      </c>
    </row>
    <row r="678" spans="1:36" x14ac:dyDescent="0.3">
      <c r="A678" t="s">
        <v>2670</v>
      </c>
      <c r="B678" s="9">
        <v>39</v>
      </c>
      <c r="C678" t="s">
        <v>29</v>
      </c>
      <c r="D678" s="29" t="s">
        <v>37</v>
      </c>
      <c r="E678">
        <v>33183</v>
      </c>
      <c r="F678" s="13" t="s">
        <v>715</v>
      </c>
      <c r="G678" s="4">
        <v>41694</v>
      </c>
      <c r="H678">
        <v>46</v>
      </c>
      <c r="I678">
        <v>7</v>
      </c>
      <c r="J678">
        <v>5</v>
      </c>
      <c r="K678">
        <v>39</v>
      </c>
      <c r="L678">
        <v>17</v>
      </c>
      <c r="M678">
        <v>15</v>
      </c>
      <c r="N678">
        <v>37</v>
      </c>
      <c r="O678">
        <v>83</v>
      </c>
      <c r="P678">
        <v>120</v>
      </c>
      <c r="Q678">
        <v>2</v>
      </c>
      <c r="R678">
        <v>4</v>
      </c>
      <c r="S678">
        <v>0</v>
      </c>
      <c r="T678">
        <v>3</v>
      </c>
      <c r="U678">
        <v>9</v>
      </c>
      <c r="V678">
        <v>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716</v>
      </c>
      <c r="AD678" t="s">
        <v>716</v>
      </c>
      <c r="AE678">
        <v>1</v>
      </c>
      <c r="AF678" t="s">
        <v>3031</v>
      </c>
      <c r="AG678" t="s">
        <v>2956</v>
      </c>
      <c r="AH678" t="s">
        <v>3016</v>
      </c>
      <c r="AI678">
        <v>2</v>
      </c>
      <c r="AJ678" t="s">
        <v>3022</v>
      </c>
    </row>
    <row r="679" spans="1:36" x14ac:dyDescent="0.3">
      <c r="A679" t="s">
        <v>2765</v>
      </c>
      <c r="B679" s="9">
        <v>47</v>
      </c>
      <c r="C679" t="s">
        <v>29</v>
      </c>
      <c r="D679" s="29" t="s">
        <v>37</v>
      </c>
      <c r="E679">
        <v>22574</v>
      </c>
      <c r="F679" s="13" t="s">
        <v>2964</v>
      </c>
      <c r="G679" s="4">
        <v>41575</v>
      </c>
      <c r="H679">
        <v>28</v>
      </c>
      <c r="I679">
        <v>25</v>
      </c>
      <c r="J679">
        <v>0</v>
      </c>
      <c r="K679">
        <v>8</v>
      </c>
      <c r="L679">
        <v>2</v>
      </c>
      <c r="M679">
        <v>0</v>
      </c>
      <c r="N679">
        <v>2</v>
      </c>
      <c r="O679">
        <v>35</v>
      </c>
      <c r="P679">
        <v>37</v>
      </c>
      <c r="Q679">
        <v>2</v>
      </c>
      <c r="R679">
        <v>2</v>
      </c>
      <c r="S679">
        <v>0</v>
      </c>
      <c r="T679">
        <v>3</v>
      </c>
      <c r="U679">
        <v>7</v>
      </c>
      <c r="V679">
        <v>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716</v>
      </c>
      <c r="AD679" t="s">
        <v>716</v>
      </c>
      <c r="AE679">
        <v>2</v>
      </c>
      <c r="AF679" t="s">
        <v>3028</v>
      </c>
      <c r="AG679" t="s">
        <v>2957</v>
      </c>
      <c r="AH679" t="s">
        <v>3018</v>
      </c>
      <c r="AI679">
        <v>10</v>
      </c>
      <c r="AJ679" t="s">
        <v>3020</v>
      </c>
    </row>
    <row r="680" spans="1:36" x14ac:dyDescent="0.3">
      <c r="A680" t="s">
        <v>2619</v>
      </c>
      <c r="B680" s="9">
        <v>59</v>
      </c>
      <c r="C680" t="s">
        <v>29</v>
      </c>
      <c r="D680" s="29" t="s">
        <v>37</v>
      </c>
      <c r="E680">
        <v>65210</v>
      </c>
      <c r="F680" s="13" t="s">
        <v>715</v>
      </c>
      <c r="G680" s="4">
        <v>41708</v>
      </c>
      <c r="H680">
        <v>25</v>
      </c>
      <c r="I680">
        <v>626</v>
      </c>
      <c r="J680">
        <v>0</v>
      </c>
      <c r="K680">
        <v>70</v>
      </c>
      <c r="L680">
        <v>0</v>
      </c>
      <c r="M680">
        <v>7</v>
      </c>
      <c r="N680">
        <v>28</v>
      </c>
      <c r="O680">
        <v>703</v>
      </c>
      <c r="P680">
        <v>731</v>
      </c>
      <c r="Q680">
        <v>2</v>
      </c>
      <c r="R680">
        <v>9</v>
      </c>
      <c r="S680">
        <v>3</v>
      </c>
      <c r="T680">
        <v>8</v>
      </c>
      <c r="U680">
        <v>22</v>
      </c>
      <c r="V680">
        <v>6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0</v>
      </c>
      <c r="AC680" t="s">
        <v>2963</v>
      </c>
      <c r="AD680" t="s">
        <v>716</v>
      </c>
      <c r="AE680">
        <v>1</v>
      </c>
      <c r="AF680" t="s">
        <v>3030</v>
      </c>
      <c r="AG680" t="s">
        <v>2956</v>
      </c>
      <c r="AH680" t="s">
        <v>3016</v>
      </c>
      <c r="AI680">
        <v>3</v>
      </c>
      <c r="AJ680" t="s">
        <v>3017</v>
      </c>
    </row>
    <row r="681" spans="1:36" x14ac:dyDescent="0.3">
      <c r="A681" t="s">
        <v>2731</v>
      </c>
      <c r="B681" s="9">
        <v>38</v>
      </c>
      <c r="C681" t="s">
        <v>29</v>
      </c>
      <c r="D681" s="29" t="s">
        <v>33</v>
      </c>
      <c r="E681">
        <v>78416</v>
      </c>
      <c r="F681" s="13" t="s">
        <v>715</v>
      </c>
      <c r="G681" s="4">
        <v>41817</v>
      </c>
      <c r="H681">
        <v>99</v>
      </c>
      <c r="I681">
        <v>453</v>
      </c>
      <c r="J681">
        <v>38</v>
      </c>
      <c r="K681">
        <v>279</v>
      </c>
      <c r="L681">
        <v>188</v>
      </c>
      <c r="M681">
        <v>38</v>
      </c>
      <c r="N681">
        <v>183</v>
      </c>
      <c r="O681">
        <v>996</v>
      </c>
      <c r="P681">
        <v>1179</v>
      </c>
      <c r="Q681">
        <v>2</v>
      </c>
      <c r="R681">
        <v>7</v>
      </c>
      <c r="S681">
        <v>7</v>
      </c>
      <c r="T681">
        <v>10</v>
      </c>
      <c r="U681">
        <v>26</v>
      </c>
      <c r="V681">
        <v>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716</v>
      </c>
      <c r="AD681" t="s">
        <v>716</v>
      </c>
      <c r="AE681">
        <v>1</v>
      </c>
      <c r="AF681" t="s">
        <v>3031</v>
      </c>
      <c r="AG681" t="s">
        <v>2956</v>
      </c>
      <c r="AH681" t="s">
        <v>3011</v>
      </c>
      <c r="AI681">
        <v>6</v>
      </c>
      <c r="AJ681" t="s">
        <v>3013</v>
      </c>
    </row>
    <row r="682" spans="1:36" x14ac:dyDescent="0.3">
      <c r="A682" t="s">
        <v>811</v>
      </c>
      <c r="B682" s="9">
        <v>42</v>
      </c>
      <c r="C682" t="s">
        <v>36</v>
      </c>
      <c r="D682" s="29" t="s">
        <v>37</v>
      </c>
      <c r="E682">
        <v>43269</v>
      </c>
      <c r="F682" s="13" t="s">
        <v>715</v>
      </c>
      <c r="G682" s="4">
        <v>41533</v>
      </c>
      <c r="H682">
        <v>61</v>
      </c>
      <c r="I682">
        <v>10</v>
      </c>
      <c r="J682">
        <v>1</v>
      </c>
      <c r="K682">
        <v>7</v>
      </c>
      <c r="L682">
        <v>0</v>
      </c>
      <c r="M682">
        <v>0</v>
      </c>
      <c r="N682">
        <v>1</v>
      </c>
      <c r="O682">
        <v>18</v>
      </c>
      <c r="P682">
        <v>19</v>
      </c>
      <c r="Q682">
        <v>1</v>
      </c>
      <c r="R682">
        <v>1</v>
      </c>
      <c r="S682">
        <v>0</v>
      </c>
      <c r="T682">
        <v>2</v>
      </c>
      <c r="U682">
        <v>4</v>
      </c>
      <c r="V682">
        <v>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t="s">
        <v>716</v>
      </c>
      <c r="AD682" t="s">
        <v>716</v>
      </c>
      <c r="AE682">
        <v>2</v>
      </c>
      <c r="AF682" t="s">
        <v>3028</v>
      </c>
      <c r="AG682" t="s">
        <v>2957</v>
      </c>
      <c r="AH682" t="s">
        <v>3014</v>
      </c>
      <c r="AI682">
        <v>9</v>
      </c>
      <c r="AJ682" t="s">
        <v>3025</v>
      </c>
    </row>
    <row r="683" spans="1:36" x14ac:dyDescent="0.3">
      <c r="A683" t="s">
        <v>2327</v>
      </c>
      <c r="B683" s="9">
        <v>35</v>
      </c>
      <c r="C683" t="s">
        <v>29</v>
      </c>
      <c r="D683" s="29" t="s">
        <v>30</v>
      </c>
      <c r="E683">
        <v>60474</v>
      </c>
      <c r="F683" s="13" t="s">
        <v>715</v>
      </c>
      <c r="G683" s="4">
        <v>41365</v>
      </c>
      <c r="H683">
        <v>25</v>
      </c>
      <c r="I683">
        <v>265</v>
      </c>
      <c r="J683">
        <v>199</v>
      </c>
      <c r="K683">
        <v>303</v>
      </c>
      <c r="L683">
        <v>234</v>
      </c>
      <c r="M683">
        <v>9</v>
      </c>
      <c r="N683">
        <v>170</v>
      </c>
      <c r="O683">
        <v>1010</v>
      </c>
      <c r="P683">
        <v>1180</v>
      </c>
      <c r="Q683">
        <v>7</v>
      </c>
      <c r="R683">
        <v>10</v>
      </c>
      <c r="S683">
        <v>2</v>
      </c>
      <c r="T683">
        <v>12</v>
      </c>
      <c r="U683">
        <v>31</v>
      </c>
      <c r="V683">
        <v>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716</v>
      </c>
      <c r="AD683" t="s">
        <v>716</v>
      </c>
      <c r="AE683">
        <v>2</v>
      </c>
      <c r="AF683" t="s">
        <v>3031</v>
      </c>
      <c r="AG683" t="s">
        <v>2957</v>
      </c>
      <c r="AH683" t="s">
        <v>3011</v>
      </c>
      <c r="AI683">
        <v>4</v>
      </c>
      <c r="AJ683" t="s">
        <v>3021</v>
      </c>
    </row>
    <row r="684" spans="1:36" x14ac:dyDescent="0.3">
      <c r="A684" t="s">
        <v>2719</v>
      </c>
      <c r="B684" s="9">
        <v>34</v>
      </c>
      <c r="C684" t="s">
        <v>29</v>
      </c>
      <c r="D684" s="29" t="s">
        <v>30</v>
      </c>
      <c r="E684">
        <v>51766</v>
      </c>
      <c r="F684" s="13" t="s">
        <v>715</v>
      </c>
      <c r="G684" s="4">
        <v>41709</v>
      </c>
      <c r="H684">
        <v>74</v>
      </c>
      <c r="I684">
        <v>60</v>
      </c>
      <c r="J684">
        <v>51</v>
      </c>
      <c r="K684">
        <v>87</v>
      </c>
      <c r="L684">
        <v>6</v>
      </c>
      <c r="M684">
        <v>20</v>
      </c>
      <c r="N684">
        <v>51</v>
      </c>
      <c r="O684">
        <v>224</v>
      </c>
      <c r="P684">
        <v>275</v>
      </c>
      <c r="Q684">
        <v>2</v>
      </c>
      <c r="R684">
        <v>4</v>
      </c>
      <c r="S684">
        <v>2</v>
      </c>
      <c r="T684">
        <v>4</v>
      </c>
      <c r="U684">
        <v>12</v>
      </c>
      <c r="V684">
        <v>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 t="s">
        <v>716</v>
      </c>
      <c r="AD684" t="s">
        <v>716</v>
      </c>
      <c r="AE684">
        <v>1</v>
      </c>
      <c r="AF684" t="s">
        <v>3031</v>
      </c>
      <c r="AG684" t="s">
        <v>2956</v>
      </c>
      <c r="AH684" t="s">
        <v>3016</v>
      </c>
      <c r="AI684">
        <v>3</v>
      </c>
      <c r="AJ684" t="s">
        <v>3017</v>
      </c>
    </row>
    <row r="685" spans="1:36" x14ac:dyDescent="0.3">
      <c r="A685" t="s">
        <v>2414</v>
      </c>
      <c r="B685" s="9">
        <v>62</v>
      </c>
      <c r="C685" t="s">
        <v>29</v>
      </c>
      <c r="D685" s="29" t="s">
        <v>30</v>
      </c>
      <c r="E685">
        <v>44213</v>
      </c>
      <c r="F685" s="13" t="s">
        <v>2963</v>
      </c>
      <c r="G685" s="4">
        <v>41607</v>
      </c>
      <c r="H685">
        <v>48</v>
      </c>
      <c r="I685">
        <v>95</v>
      </c>
      <c r="J685">
        <v>11</v>
      </c>
      <c r="K685">
        <v>35</v>
      </c>
      <c r="L685">
        <v>0</v>
      </c>
      <c r="M685">
        <v>4</v>
      </c>
      <c r="N685">
        <v>7</v>
      </c>
      <c r="O685">
        <v>145</v>
      </c>
      <c r="P685">
        <v>152</v>
      </c>
      <c r="Q685">
        <v>4</v>
      </c>
      <c r="R685">
        <v>2</v>
      </c>
      <c r="S685">
        <v>1</v>
      </c>
      <c r="T685">
        <v>5</v>
      </c>
      <c r="U685">
        <v>12</v>
      </c>
      <c r="V685">
        <v>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716</v>
      </c>
      <c r="AD685" t="s">
        <v>716</v>
      </c>
      <c r="AE685">
        <v>2</v>
      </c>
      <c r="AF685" t="s">
        <v>3029</v>
      </c>
      <c r="AG685" t="s">
        <v>2957</v>
      </c>
      <c r="AH685" t="s">
        <v>3018</v>
      </c>
      <c r="AI685">
        <v>11</v>
      </c>
      <c r="AJ685" t="s">
        <v>3024</v>
      </c>
    </row>
    <row r="686" spans="1:36" x14ac:dyDescent="0.3">
      <c r="A686" t="s">
        <v>841</v>
      </c>
      <c r="B686" s="9">
        <v>31</v>
      </c>
      <c r="C686" t="s">
        <v>29</v>
      </c>
      <c r="D686" s="29" t="s">
        <v>30</v>
      </c>
      <c r="E686">
        <v>24072</v>
      </c>
      <c r="F686" s="13" t="s">
        <v>715</v>
      </c>
      <c r="G686" s="4">
        <v>41380</v>
      </c>
      <c r="H686">
        <v>79</v>
      </c>
      <c r="I686">
        <v>9</v>
      </c>
      <c r="J686">
        <v>1</v>
      </c>
      <c r="K686">
        <v>6</v>
      </c>
      <c r="L686">
        <v>3</v>
      </c>
      <c r="M686">
        <v>0</v>
      </c>
      <c r="N686">
        <v>4</v>
      </c>
      <c r="O686">
        <v>19</v>
      </c>
      <c r="P686">
        <v>23</v>
      </c>
      <c r="Q686">
        <v>1</v>
      </c>
      <c r="R686">
        <v>1</v>
      </c>
      <c r="S686">
        <v>0</v>
      </c>
      <c r="T686">
        <v>2</v>
      </c>
      <c r="U686">
        <v>4</v>
      </c>
      <c r="V686">
        <v>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t="s">
        <v>716</v>
      </c>
      <c r="AD686" t="s">
        <v>716</v>
      </c>
      <c r="AE686">
        <v>2</v>
      </c>
      <c r="AF686" t="s">
        <v>3031</v>
      </c>
      <c r="AG686" t="s">
        <v>2957</v>
      </c>
      <c r="AH686" t="s">
        <v>3011</v>
      </c>
      <c r="AI686">
        <v>4</v>
      </c>
      <c r="AJ686" t="s">
        <v>3021</v>
      </c>
    </row>
    <row r="687" spans="1:36" x14ac:dyDescent="0.3">
      <c r="A687" t="s">
        <v>2266</v>
      </c>
      <c r="B687" s="9">
        <v>44</v>
      </c>
      <c r="C687" t="s">
        <v>29</v>
      </c>
      <c r="D687" s="29" t="s">
        <v>30</v>
      </c>
      <c r="E687">
        <v>52247</v>
      </c>
      <c r="F687" s="13" t="s">
        <v>2964</v>
      </c>
      <c r="G687" s="4">
        <v>41509</v>
      </c>
      <c r="H687">
        <v>67</v>
      </c>
      <c r="I687">
        <v>738</v>
      </c>
      <c r="J687">
        <v>20</v>
      </c>
      <c r="K687">
        <v>172</v>
      </c>
      <c r="L687">
        <v>52</v>
      </c>
      <c r="M687">
        <v>50</v>
      </c>
      <c r="N687">
        <v>20</v>
      </c>
      <c r="O687">
        <v>1032</v>
      </c>
      <c r="P687">
        <v>1052</v>
      </c>
      <c r="Q687">
        <v>6</v>
      </c>
      <c r="R687">
        <v>2</v>
      </c>
      <c r="S687">
        <v>3</v>
      </c>
      <c r="T687">
        <v>10</v>
      </c>
      <c r="U687">
        <v>21</v>
      </c>
      <c r="V687">
        <v>7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 t="s">
        <v>2963</v>
      </c>
      <c r="AD687" t="s">
        <v>716</v>
      </c>
      <c r="AE687">
        <v>2</v>
      </c>
      <c r="AF687" t="s">
        <v>3028</v>
      </c>
      <c r="AG687" t="s">
        <v>2957</v>
      </c>
      <c r="AH687" t="s">
        <v>3014</v>
      </c>
      <c r="AI687">
        <v>8</v>
      </c>
      <c r="AJ687" t="s">
        <v>3026</v>
      </c>
    </row>
    <row r="688" spans="1:36" x14ac:dyDescent="0.3">
      <c r="A688" t="s">
        <v>2010</v>
      </c>
      <c r="B688" s="9">
        <v>65</v>
      </c>
      <c r="C688" t="s">
        <v>36</v>
      </c>
      <c r="D688" s="29" t="s">
        <v>30</v>
      </c>
      <c r="E688">
        <v>26518</v>
      </c>
      <c r="F688" s="13" t="s">
        <v>2963</v>
      </c>
      <c r="G688" s="4">
        <v>41372</v>
      </c>
      <c r="H688">
        <v>33</v>
      </c>
      <c r="I688">
        <v>20</v>
      </c>
      <c r="J688">
        <v>1</v>
      </c>
      <c r="K688">
        <v>28</v>
      </c>
      <c r="L688">
        <v>3</v>
      </c>
      <c r="M688">
        <v>3</v>
      </c>
      <c r="N688">
        <v>2</v>
      </c>
      <c r="O688">
        <v>55</v>
      </c>
      <c r="P688">
        <v>57</v>
      </c>
      <c r="Q688">
        <v>3</v>
      </c>
      <c r="R688">
        <v>2</v>
      </c>
      <c r="S688">
        <v>0</v>
      </c>
      <c r="T688">
        <v>3</v>
      </c>
      <c r="U688">
        <v>8</v>
      </c>
      <c r="V688">
        <v>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716</v>
      </c>
      <c r="AD688" t="s">
        <v>715</v>
      </c>
      <c r="AE688">
        <v>2</v>
      </c>
      <c r="AF688" t="s">
        <v>3029</v>
      </c>
      <c r="AG688" t="s">
        <v>2957</v>
      </c>
      <c r="AH688" t="s">
        <v>3011</v>
      </c>
      <c r="AI688">
        <v>4</v>
      </c>
      <c r="AJ688" t="s">
        <v>3021</v>
      </c>
    </row>
    <row r="689" spans="1:36" x14ac:dyDescent="0.3">
      <c r="A689" t="s">
        <v>2345</v>
      </c>
      <c r="B689" s="9">
        <v>41</v>
      </c>
      <c r="C689" t="s">
        <v>29</v>
      </c>
      <c r="D689" s="29" t="s">
        <v>37</v>
      </c>
      <c r="E689">
        <v>49094</v>
      </c>
      <c r="F689" s="13" t="s">
        <v>715</v>
      </c>
      <c r="G689" s="4">
        <v>41173</v>
      </c>
      <c r="H689">
        <v>6</v>
      </c>
      <c r="I689">
        <v>376</v>
      </c>
      <c r="J689">
        <v>0</v>
      </c>
      <c r="K689">
        <v>38</v>
      </c>
      <c r="L689">
        <v>11</v>
      </c>
      <c r="M689">
        <v>8</v>
      </c>
      <c r="N689">
        <v>69</v>
      </c>
      <c r="O689">
        <v>433</v>
      </c>
      <c r="P689">
        <v>502</v>
      </c>
      <c r="Q689">
        <v>5</v>
      </c>
      <c r="R689">
        <v>6</v>
      </c>
      <c r="S689">
        <v>3</v>
      </c>
      <c r="T689">
        <v>6</v>
      </c>
      <c r="U689">
        <v>20</v>
      </c>
      <c r="V689">
        <v>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t="s">
        <v>716</v>
      </c>
      <c r="AD689" t="s">
        <v>716</v>
      </c>
      <c r="AE689">
        <v>3</v>
      </c>
      <c r="AF689" t="s">
        <v>3028</v>
      </c>
      <c r="AG689" t="s">
        <v>2958</v>
      </c>
      <c r="AH689" t="s">
        <v>3014</v>
      </c>
      <c r="AI689">
        <v>9</v>
      </c>
      <c r="AJ689" t="s">
        <v>3025</v>
      </c>
    </row>
    <row r="690" spans="1:36" x14ac:dyDescent="0.3">
      <c r="A690" t="s">
        <v>1011</v>
      </c>
      <c r="B690" s="9">
        <v>26</v>
      </c>
      <c r="C690" t="s">
        <v>47</v>
      </c>
      <c r="D690" s="29" t="s">
        <v>41</v>
      </c>
      <c r="E690">
        <v>35388</v>
      </c>
      <c r="F690" s="13" t="s">
        <v>715</v>
      </c>
      <c r="G690" s="4">
        <v>41340</v>
      </c>
      <c r="H690">
        <v>20</v>
      </c>
      <c r="I690">
        <v>6</v>
      </c>
      <c r="J690">
        <v>4</v>
      </c>
      <c r="K690">
        <v>7</v>
      </c>
      <c r="L690">
        <v>4</v>
      </c>
      <c r="M690">
        <v>3</v>
      </c>
      <c r="N690">
        <v>8</v>
      </c>
      <c r="O690">
        <v>24</v>
      </c>
      <c r="P690">
        <v>32</v>
      </c>
      <c r="Q690">
        <v>1</v>
      </c>
      <c r="R690">
        <v>1</v>
      </c>
      <c r="S690">
        <v>0</v>
      </c>
      <c r="T690">
        <v>3</v>
      </c>
      <c r="U690">
        <v>5</v>
      </c>
      <c r="V690">
        <v>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716</v>
      </c>
      <c r="AD690" t="s">
        <v>716</v>
      </c>
      <c r="AE690">
        <v>2</v>
      </c>
      <c r="AF690" t="s">
        <v>3032</v>
      </c>
      <c r="AG690" t="s">
        <v>2957</v>
      </c>
      <c r="AH690" t="s">
        <v>3016</v>
      </c>
      <c r="AI690">
        <v>3</v>
      </c>
      <c r="AJ690" t="s">
        <v>3017</v>
      </c>
    </row>
    <row r="691" spans="1:36" x14ac:dyDescent="0.3">
      <c r="A691" t="s">
        <v>1672</v>
      </c>
      <c r="B691" s="9">
        <v>36</v>
      </c>
      <c r="C691" t="s">
        <v>29</v>
      </c>
      <c r="D691" s="29" t="s">
        <v>37</v>
      </c>
      <c r="E691">
        <v>67023</v>
      </c>
      <c r="F691" s="13" t="s">
        <v>716</v>
      </c>
      <c r="G691" s="4">
        <v>41702</v>
      </c>
      <c r="H691">
        <v>93</v>
      </c>
      <c r="I691">
        <v>444</v>
      </c>
      <c r="J691">
        <v>44</v>
      </c>
      <c r="K691">
        <v>382</v>
      </c>
      <c r="L691">
        <v>11</v>
      </c>
      <c r="M691">
        <v>8</v>
      </c>
      <c r="N691">
        <v>17</v>
      </c>
      <c r="O691">
        <v>889</v>
      </c>
      <c r="P691">
        <v>906</v>
      </c>
      <c r="Q691">
        <v>1</v>
      </c>
      <c r="R691">
        <v>3</v>
      </c>
      <c r="S691">
        <v>7</v>
      </c>
      <c r="T691">
        <v>13</v>
      </c>
      <c r="U691">
        <v>24</v>
      </c>
      <c r="V691">
        <v>2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716</v>
      </c>
      <c r="AD691" t="s">
        <v>716</v>
      </c>
      <c r="AE691">
        <v>1</v>
      </c>
      <c r="AF691" t="s">
        <v>3031</v>
      </c>
      <c r="AG691" t="s">
        <v>2956</v>
      </c>
      <c r="AH691" t="s">
        <v>3016</v>
      </c>
      <c r="AI691">
        <v>3</v>
      </c>
      <c r="AJ691" t="s">
        <v>3017</v>
      </c>
    </row>
    <row r="692" spans="1:36" x14ac:dyDescent="0.3">
      <c r="A692" t="s">
        <v>2176</v>
      </c>
      <c r="B692" s="9">
        <v>40</v>
      </c>
      <c r="C692" t="s">
        <v>39</v>
      </c>
      <c r="D692" s="29" t="s">
        <v>33</v>
      </c>
      <c r="E692">
        <v>46014</v>
      </c>
      <c r="F692" s="13" t="s">
        <v>2963</v>
      </c>
      <c r="G692" s="4">
        <v>41295</v>
      </c>
      <c r="H692">
        <v>21</v>
      </c>
      <c r="I692">
        <v>410</v>
      </c>
      <c r="J692">
        <v>0</v>
      </c>
      <c r="K692">
        <v>59</v>
      </c>
      <c r="L692">
        <v>19</v>
      </c>
      <c r="M692">
        <v>9</v>
      </c>
      <c r="N692">
        <v>44</v>
      </c>
      <c r="O692">
        <v>497</v>
      </c>
      <c r="P692">
        <v>541</v>
      </c>
      <c r="Q692">
        <v>10</v>
      </c>
      <c r="R692">
        <v>7</v>
      </c>
      <c r="S692">
        <v>1</v>
      </c>
      <c r="T692">
        <v>8</v>
      </c>
      <c r="U692">
        <v>26</v>
      </c>
      <c r="V692">
        <v>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716</v>
      </c>
      <c r="AD692" t="s">
        <v>716</v>
      </c>
      <c r="AE692">
        <v>2</v>
      </c>
      <c r="AF692" t="s">
        <v>3031</v>
      </c>
      <c r="AG692" t="s">
        <v>2957</v>
      </c>
      <c r="AH692" t="s">
        <v>3016</v>
      </c>
      <c r="AI692">
        <v>1</v>
      </c>
      <c r="AJ692" t="s">
        <v>3023</v>
      </c>
    </row>
    <row r="693" spans="1:36" x14ac:dyDescent="0.3">
      <c r="A693" t="s">
        <v>1891</v>
      </c>
      <c r="B693" s="9">
        <v>67</v>
      </c>
      <c r="C693" t="s">
        <v>36</v>
      </c>
      <c r="D693" s="29" t="s">
        <v>37</v>
      </c>
      <c r="E693">
        <v>67472</v>
      </c>
      <c r="F693" s="13" t="s">
        <v>715</v>
      </c>
      <c r="G693" s="4">
        <v>41545</v>
      </c>
      <c r="H693">
        <v>93</v>
      </c>
      <c r="I693">
        <v>162</v>
      </c>
      <c r="J693">
        <v>31</v>
      </c>
      <c r="K693">
        <v>127</v>
      </c>
      <c r="L693">
        <v>8</v>
      </c>
      <c r="M693">
        <v>17</v>
      </c>
      <c r="N693">
        <v>69</v>
      </c>
      <c r="O693">
        <v>345</v>
      </c>
      <c r="P693">
        <v>414</v>
      </c>
      <c r="Q693">
        <v>2</v>
      </c>
      <c r="R693">
        <v>4</v>
      </c>
      <c r="S693">
        <v>2</v>
      </c>
      <c r="T693">
        <v>7</v>
      </c>
      <c r="U693">
        <v>15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716</v>
      </c>
      <c r="AD693" t="s">
        <v>716</v>
      </c>
      <c r="AE693">
        <v>2</v>
      </c>
      <c r="AF693" t="s">
        <v>3029</v>
      </c>
      <c r="AG693" t="s">
        <v>2957</v>
      </c>
      <c r="AH693" t="s">
        <v>3014</v>
      </c>
      <c r="AI693">
        <v>9</v>
      </c>
      <c r="AJ693" t="s">
        <v>3025</v>
      </c>
    </row>
    <row r="694" spans="1:36" x14ac:dyDescent="0.3">
      <c r="A694" t="s">
        <v>1849</v>
      </c>
      <c r="B694" s="9">
        <v>39</v>
      </c>
      <c r="C694" t="s">
        <v>47</v>
      </c>
      <c r="D694" s="29" t="s">
        <v>41</v>
      </c>
      <c r="E694">
        <v>67893</v>
      </c>
      <c r="F694" s="13" t="s">
        <v>715</v>
      </c>
      <c r="G694" s="4">
        <v>41183</v>
      </c>
      <c r="H694">
        <v>31</v>
      </c>
      <c r="I694">
        <v>711</v>
      </c>
      <c r="J694">
        <v>28</v>
      </c>
      <c r="K694">
        <v>142</v>
      </c>
      <c r="L694">
        <v>49</v>
      </c>
      <c r="M694">
        <v>18</v>
      </c>
      <c r="N694">
        <v>47</v>
      </c>
      <c r="O694">
        <v>948</v>
      </c>
      <c r="P694">
        <v>995</v>
      </c>
      <c r="Q694">
        <v>2</v>
      </c>
      <c r="R694">
        <v>3</v>
      </c>
      <c r="S694">
        <v>2</v>
      </c>
      <c r="T694">
        <v>9</v>
      </c>
      <c r="U694">
        <v>16</v>
      </c>
      <c r="V694">
        <v>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716</v>
      </c>
      <c r="AD694" t="s">
        <v>716</v>
      </c>
      <c r="AE694">
        <v>3</v>
      </c>
      <c r="AF694" t="s">
        <v>3031</v>
      </c>
      <c r="AG694" t="s">
        <v>2958</v>
      </c>
      <c r="AH694" t="s">
        <v>3018</v>
      </c>
      <c r="AI694">
        <v>10</v>
      </c>
      <c r="AJ694" t="s">
        <v>3020</v>
      </c>
    </row>
    <row r="695" spans="1:36" x14ac:dyDescent="0.3">
      <c r="A695" t="s">
        <v>2129</v>
      </c>
      <c r="B695" s="9">
        <v>43</v>
      </c>
      <c r="C695" t="s">
        <v>39</v>
      </c>
      <c r="D695" s="29" t="s">
        <v>41</v>
      </c>
      <c r="E695">
        <v>74290</v>
      </c>
      <c r="F695" s="13" t="s">
        <v>715</v>
      </c>
      <c r="G695" s="4">
        <v>41498</v>
      </c>
      <c r="H695">
        <v>70</v>
      </c>
      <c r="I695">
        <v>1121</v>
      </c>
      <c r="J695">
        <v>0</v>
      </c>
      <c r="K695">
        <v>72</v>
      </c>
      <c r="L695">
        <v>0</v>
      </c>
      <c r="M695">
        <v>12</v>
      </c>
      <c r="N695">
        <v>12</v>
      </c>
      <c r="O695">
        <v>1205</v>
      </c>
      <c r="P695">
        <v>1217</v>
      </c>
      <c r="Q695">
        <v>4</v>
      </c>
      <c r="R695">
        <v>10</v>
      </c>
      <c r="S695">
        <v>8</v>
      </c>
      <c r="T695">
        <v>10</v>
      </c>
      <c r="U695">
        <v>32</v>
      </c>
      <c r="V695">
        <v>6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 t="s">
        <v>2963</v>
      </c>
      <c r="AD695" t="s">
        <v>716</v>
      </c>
      <c r="AE695">
        <v>2</v>
      </c>
      <c r="AF695" t="s">
        <v>3028</v>
      </c>
      <c r="AG695" t="s">
        <v>2957</v>
      </c>
      <c r="AH695" t="s">
        <v>3014</v>
      </c>
      <c r="AI695">
        <v>8</v>
      </c>
      <c r="AJ695" t="s">
        <v>3026</v>
      </c>
    </row>
    <row r="696" spans="1:36" x14ac:dyDescent="0.3">
      <c r="A696" t="s">
        <v>2680</v>
      </c>
      <c r="B696" s="9">
        <v>51</v>
      </c>
      <c r="C696" t="s">
        <v>29</v>
      </c>
      <c r="D696" s="29" t="s">
        <v>41</v>
      </c>
      <c r="E696">
        <v>68118</v>
      </c>
      <c r="F696" s="13" t="s">
        <v>715</v>
      </c>
      <c r="G696" s="4">
        <v>41565</v>
      </c>
      <c r="H696">
        <v>51</v>
      </c>
      <c r="I696">
        <v>595</v>
      </c>
      <c r="J696">
        <v>23</v>
      </c>
      <c r="K696">
        <v>123</v>
      </c>
      <c r="L696">
        <v>10</v>
      </c>
      <c r="M696">
        <v>23</v>
      </c>
      <c r="N696">
        <v>154</v>
      </c>
      <c r="O696">
        <v>774</v>
      </c>
      <c r="P696">
        <v>928</v>
      </c>
      <c r="Q696">
        <v>2</v>
      </c>
      <c r="R696">
        <v>8</v>
      </c>
      <c r="S696">
        <v>9</v>
      </c>
      <c r="T696">
        <v>4</v>
      </c>
      <c r="U696">
        <v>23</v>
      </c>
      <c r="V696">
        <v>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716</v>
      </c>
      <c r="AD696" t="s">
        <v>716</v>
      </c>
      <c r="AE696">
        <v>2</v>
      </c>
      <c r="AF696" t="s">
        <v>3030</v>
      </c>
      <c r="AG696" t="s">
        <v>2957</v>
      </c>
      <c r="AH696" t="s">
        <v>3018</v>
      </c>
      <c r="AI696">
        <v>10</v>
      </c>
      <c r="AJ696" t="s">
        <v>3020</v>
      </c>
    </row>
    <row r="697" spans="1:36" x14ac:dyDescent="0.3">
      <c r="A697" t="s">
        <v>1507</v>
      </c>
      <c r="B697" s="9">
        <v>29</v>
      </c>
      <c r="C697" t="s">
        <v>29</v>
      </c>
      <c r="D697" s="29" t="s">
        <v>30</v>
      </c>
      <c r="E697">
        <v>72903</v>
      </c>
      <c r="F697" s="13" t="s">
        <v>716</v>
      </c>
      <c r="G697" s="4">
        <v>41576</v>
      </c>
      <c r="H697">
        <v>74</v>
      </c>
      <c r="I697">
        <v>1067</v>
      </c>
      <c r="J697">
        <v>138</v>
      </c>
      <c r="K697">
        <v>750</v>
      </c>
      <c r="L697">
        <v>0</v>
      </c>
      <c r="M697">
        <v>19</v>
      </c>
      <c r="N697">
        <v>39</v>
      </c>
      <c r="O697">
        <v>1974</v>
      </c>
      <c r="P697">
        <v>2013</v>
      </c>
      <c r="Q697">
        <v>1</v>
      </c>
      <c r="R697">
        <v>7</v>
      </c>
      <c r="S697">
        <v>5</v>
      </c>
      <c r="T697">
        <v>8</v>
      </c>
      <c r="U697">
        <v>21</v>
      </c>
      <c r="V697">
        <v>4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1</v>
      </c>
      <c r="AC697" t="s">
        <v>2964</v>
      </c>
      <c r="AD697" t="s">
        <v>715</v>
      </c>
      <c r="AE697">
        <v>2</v>
      </c>
      <c r="AF697" t="s">
        <v>3032</v>
      </c>
      <c r="AG697" t="s">
        <v>2957</v>
      </c>
      <c r="AH697" t="s">
        <v>3018</v>
      </c>
      <c r="AI697">
        <v>10</v>
      </c>
      <c r="AJ697" t="s">
        <v>3020</v>
      </c>
    </row>
    <row r="698" spans="1:36" x14ac:dyDescent="0.3">
      <c r="A698" t="s">
        <v>2690</v>
      </c>
      <c r="B698" s="9">
        <v>51</v>
      </c>
      <c r="C698" t="s">
        <v>29</v>
      </c>
      <c r="D698" s="29" t="s">
        <v>30</v>
      </c>
      <c r="E698">
        <v>49980</v>
      </c>
      <c r="F698" s="13" t="s">
        <v>715</v>
      </c>
      <c r="G698" s="4">
        <v>41570</v>
      </c>
      <c r="H698">
        <v>79</v>
      </c>
      <c r="I698">
        <v>104</v>
      </c>
      <c r="J698">
        <v>1</v>
      </c>
      <c r="K698">
        <v>54</v>
      </c>
      <c r="L698">
        <v>13</v>
      </c>
      <c r="M698">
        <v>9</v>
      </c>
      <c r="N698">
        <v>14</v>
      </c>
      <c r="O698">
        <v>181</v>
      </c>
      <c r="P698">
        <v>195</v>
      </c>
      <c r="Q698">
        <v>2</v>
      </c>
      <c r="R698">
        <v>3</v>
      </c>
      <c r="S698">
        <v>1</v>
      </c>
      <c r="T698">
        <v>5</v>
      </c>
      <c r="U698">
        <v>11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t="s">
        <v>716</v>
      </c>
      <c r="AD698" t="s">
        <v>716</v>
      </c>
      <c r="AE698">
        <v>2</v>
      </c>
      <c r="AF698" t="s">
        <v>3030</v>
      </c>
      <c r="AG698" t="s">
        <v>2957</v>
      </c>
      <c r="AH698" t="s">
        <v>3018</v>
      </c>
      <c r="AI698">
        <v>10</v>
      </c>
      <c r="AJ698" t="s">
        <v>3020</v>
      </c>
    </row>
    <row r="699" spans="1:36" x14ac:dyDescent="0.3">
      <c r="A699" t="s">
        <v>1419</v>
      </c>
      <c r="B699" s="9">
        <v>56</v>
      </c>
      <c r="C699" t="s">
        <v>29</v>
      </c>
      <c r="D699" s="29" t="s">
        <v>33</v>
      </c>
      <c r="E699">
        <v>52247</v>
      </c>
      <c r="F699" s="13" t="s">
        <v>2963</v>
      </c>
      <c r="G699" s="4">
        <v>41155</v>
      </c>
      <c r="H699">
        <v>87</v>
      </c>
      <c r="I699">
        <v>19</v>
      </c>
      <c r="J699">
        <v>4</v>
      </c>
      <c r="K699">
        <v>12</v>
      </c>
      <c r="L699">
        <v>2</v>
      </c>
      <c r="M699">
        <v>2</v>
      </c>
      <c r="N699">
        <v>6</v>
      </c>
      <c r="O699">
        <v>39</v>
      </c>
      <c r="P699">
        <v>45</v>
      </c>
      <c r="Q699">
        <v>1</v>
      </c>
      <c r="R699">
        <v>1</v>
      </c>
      <c r="S699">
        <v>0</v>
      </c>
      <c r="T699">
        <v>3</v>
      </c>
      <c r="U699">
        <v>5</v>
      </c>
      <c r="V699">
        <v>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716</v>
      </c>
      <c r="AD699" t="s">
        <v>716</v>
      </c>
      <c r="AE699">
        <v>3</v>
      </c>
      <c r="AF699" t="s">
        <v>3030</v>
      </c>
      <c r="AG699" t="s">
        <v>2958</v>
      </c>
      <c r="AH699" t="s">
        <v>3014</v>
      </c>
      <c r="AI699">
        <v>9</v>
      </c>
      <c r="AJ699" t="s">
        <v>3025</v>
      </c>
    </row>
    <row r="700" spans="1:36" x14ac:dyDescent="0.3">
      <c r="A700" t="s">
        <v>1781</v>
      </c>
      <c r="B700" s="9">
        <v>40</v>
      </c>
      <c r="C700" t="s">
        <v>36</v>
      </c>
      <c r="D700" s="29" t="s">
        <v>37</v>
      </c>
      <c r="E700">
        <v>78128</v>
      </c>
      <c r="F700" s="13" t="s">
        <v>715</v>
      </c>
      <c r="G700" s="4">
        <v>41689</v>
      </c>
      <c r="H700">
        <v>89</v>
      </c>
      <c r="I700">
        <v>934</v>
      </c>
      <c r="J700">
        <v>24</v>
      </c>
      <c r="K700">
        <v>230</v>
      </c>
      <c r="L700">
        <v>16</v>
      </c>
      <c r="M700">
        <v>24</v>
      </c>
      <c r="N700">
        <v>36</v>
      </c>
      <c r="O700">
        <v>1228</v>
      </c>
      <c r="P700">
        <v>1264</v>
      </c>
      <c r="Q700">
        <v>2</v>
      </c>
      <c r="R700">
        <v>8</v>
      </c>
      <c r="S700">
        <v>4</v>
      </c>
      <c r="T700">
        <v>6</v>
      </c>
      <c r="U700">
        <v>20</v>
      </c>
      <c r="V700">
        <v>3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 t="s">
        <v>2963</v>
      </c>
      <c r="AD700" t="s">
        <v>716</v>
      </c>
      <c r="AE700">
        <v>1</v>
      </c>
      <c r="AF700" t="s">
        <v>3031</v>
      </c>
      <c r="AG700" t="s">
        <v>2956</v>
      </c>
      <c r="AH700" t="s">
        <v>3016</v>
      </c>
      <c r="AI700">
        <v>2</v>
      </c>
      <c r="AJ700" t="s">
        <v>3022</v>
      </c>
    </row>
    <row r="701" spans="1:36" x14ac:dyDescent="0.3">
      <c r="A701" t="s">
        <v>1698</v>
      </c>
      <c r="B701" s="9">
        <v>44</v>
      </c>
      <c r="C701" t="s">
        <v>29</v>
      </c>
      <c r="D701" s="29" t="s">
        <v>37</v>
      </c>
      <c r="E701">
        <v>72940</v>
      </c>
      <c r="F701" s="13" t="s">
        <v>716</v>
      </c>
      <c r="G701" s="4">
        <v>41444</v>
      </c>
      <c r="H701">
        <v>13</v>
      </c>
      <c r="I701">
        <v>182</v>
      </c>
      <c r="J701">
        <v>74</v>
      </c>
      <c r="K701">
        <v>298</v>
      </c>
      <c r="L701">
        <v>162</v>
      </c>
      <c r="M701">
        <v>149</v>
      </c>
      <c r="N701">
        <v>116</v>
      </c>
      <c r="O701">
        <v>865</v>
      </c>
      <c r="P701">
        <v>981</v>
      </c>
      <c r="Q701">
        <v>1</v>
      </c>
      <c r="R701">
        <v>3</v>
      </c>
      <c r="S701">
        <v>3</v>
      </c>
      <c r="T701">
        <v>6</v>
      </c>
      <c r="U701">
        <v>13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716</v>
      </c>
      <c r="AD701" t="s">
        <v>716</v>
      </c>
      <c r="AE701">
        <v>2</v>
      </c>
      <c r="AF701" t="s">
        <v>3028</v>
      </c>
      <c r="AG701" t="s">
        <v>2957</v>
      </c>
      <c r="AH701" t="s">
        <v>3011</v>
      </c>
      <c r="AI701">
        <v>6</v>
      </c>
      <c r="AJ701" t="s">
        <v>3013</v>
      </c>
    </row>
    <row r="702" spans="1:36" x14ac:dyDescent="0.3">
      <c r="A702" t="s">
        <v>2477</v>
      </c>
      <c r="B702" s="9">
        <v>33</v>
      </c>
      <c r="C702" t="s">
        <v>29</v>
      </c>
      <c r="D702" s="29" t="s">
        <v>41</v>
      </c>
      <c r="E702">
        <v>28510</v>
      </c>
      <c r="F702" s="13" t="s">
        <v>2963</v>
      </c>
      <c r="G702" s="4">
        <v>41377</v>
      </c>
      <c r="H702">
        <v>72</v>
      </c>
      <c r="I702">
        <v>44</v>
      </c>
      <c r="J702">
        <v>5</v>
      </c>
      <c r="K702">
        <v>19</v>
      </c>
      <c r="L702">
        <v>0</v>
      </c>
      <c r="M702">
        <v>4</v>
      </c>
      <c r="N702">
        <v>19</v>
      </c>
      <c r="O702">
        <v>72</v>
      </c>
      <c r="P702">
        <v>91</v>
      </c>
      <c r="Q702">
        <v>3</v>
      </c>
      <c r="R702">
        <v>2</v>
      </c>
      <c r="S702">
        <v>0</v>
      </c>
      <c r="T702">
        <v>4</v>
      </c>
      <c r="U702">
        <v>9</v>
      </c>
      <c r="V702">
        <v>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716</v>
      </c>
      <c r="AD702" t="s">
        <v>716</v>
      </c>
      <c r="AE702">
        <v>2</v>
      </c>
      <c r="AF702" t="s">
        <v>3031</v>
      </c>
      <c r="AG702" t="s">
        <v>2957</v>
      </c>
      <c r="AH702" t="s">
        <v>3011</v>
      </c>
      <c r="AI702">
        <v>4</v>
      </c>
      <c r="AJ702" t="s">
        <v>3021</v>
      </c>
    </row>
    <row r="703" spans="1:36" x14ac:dyDescent="0.3">
      <c r="A703" t="s">
        <v>1829</v>
      </c>
      <c r="B703" s="9">
        <v>39</v>
      </c>
      <c r="C703" t="s">
        <v>36</v>
      </c>
      <c r="D703" s="29" t="s">
        <v>30</v>
      </c>
      <c r="E703">
        <v>52614</v>
      </c>
      <c r="F703" s="13" t="s">
        <v>715</v>
      </c>
      <c r="G703" s="4">
        <v>41244</v>
      </c>
      <c r="H703">
        <v>63</v>
      </c>
      <c r="I703">
        <v>789</v>
      </c>
      <c r="J703">
        <v>0</v>
      </c>
      <c r="K703">
        <v>142</v>
      </c>
      <c r="L703">
        <v>12</v>
      </c>
      <c r="M703">
        <v>9</v>
      </c>
      <c r="N703">
        <v>38</v>
      </c>
      <c r="O703">
        <v>952</v>
      </c>
      <c r="P703">
        <v>990</v>
      </c>
      <c r="Q703">
        <v>2</v>
      </c>
      <c r="R703">
        <v>2</v>
      </c>
      <c r="S703">
        <v>4</v>
      </c>
      <c r="T703">
        <v>8</v>
      </c>
      <c r="U703">
        <v>16</v>
      </c>
      <c r="V703">
        <v>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716</v>
      </c>
      <c r="AD703" t="s">
        <v>716</v>
      </c>
      <c r="AE703">
        <v>3</v>
      </c>
      <c r="AF703" t="s">
        <v>3031</v>
      </c>
      <c r="AG703" t="s">
        <v>2958</v>
      </c>
      <c r="AH703" t="s">
        <v>3018</v>
      </c>
      <c r="AI703">
        <v>12</v>
      </c>
      <c r="AJ703" t="s">
        <v>3019</v>
      </c>
    </row>
    <row r="704" spans="1:36" x14ac:dyDescent="0.3">
      <c r="A704" t="s">
        <v>1980</v>
      </c>
      <c r="B704" s="9">
        <v>62</v>
      </c>
      <c r="C704" t="s">
        <v>39</v>
      </c>
      <c r="D704" s="29" t="s">
        <v>33</v>
      </c>
      <c r="E704">
        <v>55951</v>
      </c>
      <c r="F704" s="13" t="s">
        <v>715</v>
      </c>
      <c r="G704" s="4">
        <v>41144</v>
      </c>
      <c r="H704">
        <v>62</v>
      </c>
      <c r="I704">
        <v>1241</v>
      </c>
      <c r="J704">
        <v>0</v>
      </c>
      <c r="K704">
        <v>80</v>
      </c>
      <c r="L704">
        <v>0</v>
      </c>
      <c r="M704">
        <v>13</v>
      </c>
      <c r="N704">
        <v>40</v>
      </c>
      <c r="O704">
        <v>1334</v>
      </c>
      <c r="P704">
        <v>1374</v>
      </c>
      <c r="Q704">
        <v>3</v>
      </c>
      <c r="R704">
        <v>3</v>
      </c>
      <c r="S704">
        <v>6</v>
      </c>
      <c r="T704">
        <v>11</v>
      </c>
      <c r="U704">
        <v>23</v>
      </c>
      <c r="V704">
        <v>8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 t="s">
        <v>2963</v>
      </c>
      <c r="AD704" t="s">
        <v>716</v>
      </c>
      <c r="AE704">
        <v>3</v>
      </c>
      <c r="AF704" t="s">
        <v>3029</v>
      </c>
      <c r="AG704" t="s">
        <v>2958</v>
      </c>
      <c r="AH704" t="s">
        <v>3014</v>
      </c>
      <c r="AI704">
        <v>8</v>
      </c>
      <c r="AJ704" t="s">
        <v>3026</v>
      </c>
    </row>
    <row r="705" spans="1:36" x14ac:dyDescent="0.3">
      <c r="A705" t="s">
        <v>1806</v>
      </c>
      <c r="B705" s="9">
        <v>39</v>
      </c>
      <c r="C705" t="s">
        <v>36</v>
      </c>
      <c r="D705" s="29" t="s">
        <v>30</v>
      </c>
      <c r="E705">
        <v>52614</v>
      </c>
      <c r="F705" s="13" t="s">
        <v>715</v>
      </c>
      <c r="G705" s="4">
        <v>41244</v>
      </c>
      <c r="H705">
        <v>63</v>
      </c>
      <c r="I705">
        <v>789</v>
      </c>
      <c r="J705">
        <v>0</v>
      </c>
      <c r="K705">
        <v>142</v>
      </c>
      <c r="L705">
        <v>12</v>
      </c>
      <c r="M705">
        <v>9</v>
      </c>
      <c r="N705">
        <v>38</v>
      </c>
      <c r="O705">
        <v>952</v>
      </c>
      <c r="P705">
        <v>990</v>
      </c>
      <c r="Q705">
        <v>2</v>
      </c>
      <c r="R705">
        <v>2</v>
      </c>
      <c r="S705">
        <v>4</v>
      </c>
      <c r="T705">
        <v>8</v>
      </c>
      <c r="U705">
        <v>16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716</v>
      </c>
      <c r="AD705" t="s">
        <v>716</v>
      </c>
      <c r="AE705">
        <v>3</v>
      </c>
      <c r="AF705" t="s">
        <v>3031</v>
      </c>
      <c r="AG705" t="s">
        <v>2958</v>
      </c>
      <c r="AH705" t="s">
        <v>3018</v>
      </c>
      <c r="AI705">
        <v>12</v>
      </c>
      <c r="AJ705" t="s">
        <v>3019</v>
      </c>
    </row>
    <row r="706" spans="1:36" x14ac:dyDescent="0.3">
      <c r="A706" t="s">
        <v>1583</v>
      </c>
      <c r="B706" s="9">
        <v>38</v>
      </c>
      <c r="C706" t="s">
        <v>29</v>
      </c>
      <c r="D706" s="29" t="s">
        <v>30</v>
      </c>
      <c r="E706">
        <v>20180</v>
      </c>
      <c r="F706" s="13" t="s">
        <v>716</v>
      </c>
      <c r="G706" s="4">
        <v>41325</v>
      </c>
      <c r="H706">
        <v>27</v>
      </c>
      <c r="I706">
        <v>18</v>
      </c>
      <c r="J706">
        <v>42</v>
      </c>
      <c r="K706">
        <v>24</v>
      </c>
      <c r="L706">
        <v>15</v>
      </c>
      <c r="M706">
        <v>20</v>
      </c>
      <c r="N706">
        <v>18</v>
      </c>
      <c r="O706">
        <v>119</v>
      </c>
      <c r="P706">
        <v>137</v>
      </c>
      <c r="Q706">
        <v>1</v>
      </c>
      <c r="R706">
        <v>2</v>
      </c>
      <c r="S706">
        <v>1</v>
      </c>
      <c r="T706">
        <v>4</v>
      </c>
      <c r="U706">
        <v>8</v>
      </c>
      <c r="V706">
        <v>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716</v>
      </c>
      <c r="AD706" t="s">
        <v>716</v>
      </c>
      <c r="AE706">
        <v>2</v>
      </c>
      <c r="AF706" t="s">
        <v>3031</v>
      </c>
      <c r="AG706" t="s">
        <v>2957</v>
      </c>
      <c r="AH706" t="s">
        <v>3016</v>
      </c>
      <c r="AI706">
        <v>2</v>
      </c>
      <c r="AJ706" t="s">
        <v>3022</v>
      </c>
    </row>
    <row r="707" spans="1:36" x14ac:dyDescent="0.3">
      <c r="A707" t="s">
        <v>1927</v>
      </c>
      <c r="B707" s="9">
        <v>36</v>
      </c>
      <c r="C707" t="s">
        <v>39</v>
      </c>
      <c r="D707" s="29" t="s">
        <v>30</v>
      </c>
      <c r="E707">
        <v>68092</v>
      </c>
      <c r="F707" s="13" t="s">
        <v>716</v>
      </c>
      <c r="G707" s="4">
        <v>41624</v>
      </c>
      <c r="H707">
        <v>7</v>
      </c>
      <c r="I707">
        <v>852</v>
      </c>
      <c r="J707">
        <v>60</v>
      </c>
      <c r="K707">
        <v>207</v>
      </c>
      <c r="L707">
        <v>78</v>
      </c>
      <c r="M707">
        <v>36</v>
      </c>
      <c r="N707">
        <v>48</v>
      </c>
      <c r="O707">
        <v>1233</v>
      </c>
      <c r="P707">
        <v>1281</v>
      </c>
      <c r="Q707">
        <v>2</v>
      </c>
      <c r="R707">
        <v>2</v>
      </c>
      <c r="S707">
        <v>6</v>
      </c>
      <c r="T707">
        <v>10</v>
      </c>
      <c r="U707">
        <v>20</v>
      </c>
      <c r="V707">
        <v>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716</v>
      </c>
      <c r="AD707" t="s">
        <v>716</v>
      </c>
      <c r="AE707">
        <v>2</v>
      </c>
      <c r="AF707" t="s">
        <v>3031</v>
      </c>
      <c r="AG707" t="s">
        <v>2957</v>
      </c>
      <c r="AH707" t="s">
        <v>3018</v>
      </c>
      <c r="AI707">
        <v>12</v>
      </c>
      <c r="AJ707" t="s">
        <v>3019</v>
      </c>
    </row>
    <row r="708" spans="1:36" x14ac:dyDescent="0.3">
      <c r="A708" t="s">
        <v>2315</v>
      </c>
      <c r="B708" s="9">
        <v>36</v>
      </c>
      <c r="C708" t="s">
        <v>29</v>
      </c>
      <c r="D708" s="29" t="s">
        <v>41</v>
      </c>
      <c r="E708">
        <v>71847</v>
      </c>
      <c r="F708" s="13" t="s">
        <v>716</v>
      </c>
      <c r="G708" s="4">
        <v>41173</v>
      </c>
      <c r="H708">
        <v>95</v>
      </c>
      <c r="I708">
        <v>737</v>
      </c>
      <c r="J708">
        <v>21</v>
      </c>
      <c r="K708">
        <v>106</v>
      </c>
      <c r="L708">
        <v>55</v>
      </c>
      <c r="M708">
        <v>63</v>
      </c>
      <c r="N708">
        <v>210</v>
      </c>
      <c r="O708">
        <v>982</v>
      </c>
      <c r="P708">
        <v>1192</v>
      </c>
      <c r="Q708">
        <v>0</v>
      </c>
      <c r="R708">
        <v>6</v>
      </c>
      <c r="S708">
        <v>7</v>
      </c>
      <c r="T708">
        <v>9</v>
      </c>
      <c r="U708">
        <v>22</v>
      </c>
      <c r="V708">
        <v>3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 t="s">
        <v>715</v>
      </c>
      <c r="AD708" t="s">
        <v>716</v>
      </c>
      <c r="AE708">
        <v>3</v>
      </c>
      <c r="AF708" t="s">
        <v>3031</v>
      </c>
      <c r="AG708" t="s">
        <v>2958</v>
      </c>
      <c r="AH708" t="s">
        <v>3014</v>
      </c>
      <c r="AI708">
        <v>9</v>
      </c>
      <c r="AJ708" t="s">
        <v>3025</v>
      </c>
    </row>
    <row r="709" spans="1:36" x14ac:dyDescent="0.3">
      <c r="A709" t="s">
        <v>723</v>
      </c>
      <c r="B709" s="9">
        <v>32</v>
      </c>
      <c r="C709" t="s">
        <v>39</v>
      </c>
      <c r="D709" s="29" t="s">
        <v>33</v>
      </c>
      <c r="E709">
        <v>23661</v>
      </c>
      <c r="F709" s="13" t="s">
        <v>715</v>
      </c>
      <c r="G709" s="4">
        <v>41612</v>
      </c>
      <c r="H709">
        <v>46</v>
      </c>
      <c r="I709">
        <v>18</v>
      </c>
      <c r="J709">
        <v>0</v>
      </c>
      <c r="K709">
        <v>4</v>
      </c>
      <c r="L709">
        <v>0</v>
      </c>
      <c r="M709">
        <v>0</v>
      </c>
      <c r="N709">
        <v>1</v>
      </c>
      <c r="O709">
        <v>22</v>
      </c>
      <c r="P709">
        <v>23</v>
      </c>
      <c r="Q709">
        <v>1</v>
      </c>
      <c r="R709">
        <v>1</v>
      </c>
      <c r="S709">
        <v>0</v>
      </c>
      <c r="T709">
        <v>3</v>
      </c>
      <c r="U709">
        <v>5</v>
      </c>
      <c r="V709">
        <v>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716</v>
      </c>
      <c r="AD709" t="s">
        <v>716</v>
      </c>
      <c r="AE709">
        <v>2</v>
      </c>
      <c r="AF709" t="s">
        <v>3031</v>
      </c>
      <c r="AG709" t="s">
        <v>2957</v>
      </c>
      <c r="AH709" t="s">
        <v>3018</v>
      </c>
      <c r="AI709">
        <v>12</v>
      </c>
      <c r="AJ709" t="s">
        <v>3019</v>
      </c>
    </row>
    <row r="710" spans="1:36" x14ac:dyDescent="0.3">
      <c r="A710" t="s">
        <v>1972</v>
      </c>
      <c r="B710" s="9">
        <v>40</v>
      </c>
      <c r="C710" t="s">
        <v>36</v>
      </c>
      <c r="D710" s="29" t="s">
        <v>30</v>
      </c>
      <c r="E710">
        <v>68352</v>
      </c>
      <c r="F710" s="13" t="s">
        <v>715</v>
      </c>
      <c r="G710" s="4">
        <v>41514</v>
      </c>
      <c r="H710">
        <v>47</v>
      </c>
      <c r="I710">
        <v>614</v>
      </c>
      <c r="J710">
        <v>16</v>
      </c>
      <c r="K710">
        <v>132</v>
      </c>
      <c r="L710">
        <v>43</v>
      </c>
      <c r="M710">
        <v>33</v>
      </c>
      <c r="N710">
        <v>33</v>
      </c>
      <c r="O710">
        <v>838</v>
      </c>
      <c r="P710">
        <v>871</v>
      </c>
      <c r="Q710">
        <v>3</v>
      </c>
      <c r="R710">
        <v>8</v>
      </c>
      <c r="S710">
        <v>5</v>
      </c>
      <c r="T710">
        <v>9</v>
      </c>
      <c r="U710">
        <v>25</v>
      </c>
      <c r="V710">
        <v>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716</v>
      </c>
      <c r="AD710" t="s">
        <v>716</v>
      </c>
      <c r="AE710">
        <v>2</v>
      </c>
      <c r="AF710" t="s">
        <v>3031</v>
      </c>
      <c r="AG710" t="s">
        <v>2957</v>
      </c>
      <c r="AH710" t="s">
        <v>3014</v>
      </c>
      <c r="AI710">
        <v>8</v>
      </c>
      <c r="AJ710" t="s">
        <v>3026</v>
      </c>
    </row>
    <row r="711" spans="1:36" x14ac:dyDescent="0.3">
      <c r="A711" t="s">
        <v>1201</v>
      </c>
      <c r="B711" s="9">
        <v>44</v>
      </c>
      <c r="C711" t="s">
        <v>39</v>
      </c>
      <c r="D711" s="29" t="s">
        <v>33</v>
      </c>
      <c r="E711">
        <v>79419</v>
      </c>
      <c r="F711" s="13" t="s">
        <v>716</v>
      </c>
      <c r="G711" s="4">
        <v>41812</v>
      </c>
      <c r="H711">
        <v>96</v>
      </c>
      <c r="I711">
        <v>751</v>
      </c>
      <c r="J711">
        <v>127</v>
      </c>
      <c r="K711">
        <v>687</v>
      </c>
      <c r="L711">
        <v>20</v>
      </c>
      <c r="M711">
        <v>15</v>
      </c>
      <c r="N711">
        <v>31</v>
      </c>
      <c r="O711">
        <v>1600</v>
      </c>
      <c r="P711">
        <v>1631</v>
      </c>
      <c r="Q711">
        <v>1</v>
      </c>
      <c r="R711">
        <v>4</v>
      </c>
      <c r="S711">
        <v>6</v>
      </c>
      <c r="T711">
        <v>4</v>
      </c>
      <c r="U711">
        <v>15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716</v>
      </c>
      <c r="AD711" t="s">
        <v>716</v>
      </c>
      <c r="AE711">
        <v>1</v>
      </c>
      <c r="AF711" t="s">
        <v>3028</v>
      </c>
      <c r="AG711" t="s">
        <v>2956</v>
      </c>
      <c r="AH711" t="s">
        <v>3011</v>
      </c>
      <c r="AI711">
        <v>6</v>
      </c>
      <c r="AJ711" t="s">
        <v>3013</v>
      </c>
    </row>
    <row r="712" spans="1:36" x14ac:dyDescent="0.3">
      <c r="A712" t="s">
        <v>2637</v>
      </c>
      <c r="B712" s="9">
        <v>50</v>
      </c>
      <c r="C712" t="s">
        <v>29</v>
      </c>
      <c r="D712" s="29" t="s">
        <v>30</v>
      </c>
      <c r="E712">
        <v>45906</v>
      </c>
      <c r="F712" s="13" t="s">
        <v>715</v>
      </c>
      <c r="G712" s="4">
        <v>41401</v>
      </c>
      <c r="H712">
        <v>20</v>
      </c>
      <c r="I712">
        <v>305</v>
      </c>
      <c r="J712">
        <v>3</v>
      </c>
      <c r="K712">
        <v>27</v>
      </c>
      <c r="L712">
        <v>4</v>
      </c>
      <c r="M712">
        <v>3</v>
      </c>
      <c r="N712">
        <v>144</v>
      </c>
      <c r="O712">
        <v>342</v>
      </c>
      <c r="P712">
        <v>486</v>
      </c>
      <c r="Q712">
        <v>2</v>
      </c>
      <c r="R712">
        <v>5</v>
      </c>
      <c r="S712">
        <v>4</v>
      </c>
      <c r="T712">
        <v>4</v>
      </c>
      <c r="U712">
        <v>15</v>
      </c>
      <c r="V712">
        <v>5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 t="s">
        <v>715</v>
      </c>
      <c r="AD712" t="s">
        <v>716</v>
      </c>
      <c r="AE712">
        <v>2</v>
      </c>
      <c r="AF712" t="s">
        <v>3028</v>
      </c>
      <c r="AG712" t="s">
        <v>2957</v>
      </c>
      <c r="AH712" t="s">
        <v>3011</v>
      </c>
      <c r="AI712">
        <v>5</v>
      </c>
      <c r="AJ712" t="s">
        <v>3012</v>
      </c>
    </row>
    <row r="713" spans="1:36" x14ac:dyDescent="0.3">
      <c r="A713" t="s">
        <v>781</v>
      </c>
      <c r="B713" s="9">
        <v>59</v>
      </c>
      <c r="C713" t="s">
        <v>36</v>
      </c>
      <c r="D713" s="29" t="s">
        <v>33</v>
      </c>
      <c r="E713">
        <v>46015</v>
      </c>
      <c r="F713" s="13" t="s">
        <v>2963</v>
      </c>
      <c r="G713" s="4">
        <v>41742</v>
      </c>
      <c r="H713">
        <v>25</v>
      </c>
      <c r="I713">
        <v>38</v>
      </c>
      <c r="J713">
        <v>0</v>
      </c>
      <c r="K713">
        <v>2</v>
      </c>
      <c r="L713">
        <v>0</v>
      </c>
      <c r="M713">
        <v>0</v>
      </c>
      <c r="N713">
        <v>6</v>
      </c>
      <c r="O713">
        <v>40</v>
      </c>
      <c r="P713">
        <v>46</v>
      </c>
      <c r="Q713">
        <v>1</v>
      </c>
      <c r="R713">
        <v>1</v>
      </c>
      <c r="S713">
        <v>0</v>
      </c>
      <c r="T713">
        <v>3</v>
      </c>
      <c r="U713">
        <v>5</v>
      </c>
      <c r="V713">
        <v>7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0</v>
      </c>
      <c r="AC713" t="s">
        <v>2963</v>
      </c>
      <c r="AD713" t="s">
        <v>716</v>
      </c>
      <c r="AE713">
        <v>1</v>
      </c>
      <c r="AF713" t="s">
        <v>3030</v>
      </c>
      <c r="AG713" t="s">
        <v>2956</v>
      </c>
      <c r="AH713" t="s">
        <v>3011</v>
      </c>
      <c r="AI713">
        <v>4</v>
      </c>
      <c r="AJ713" t="s">
        <v>3021</v>
      </c>
    </row>
    <row r="714" spans="1:36" x14ac:dyDescent="0.3">
      <c r="A714" t="s">
        <v>1005</v>
      </c>
      <c r="B714" s="9">
        <v>60</v>
      </c>
      <c r="C714" t="s">
        <v>39</v>
      </c>
      <c r="D714" s="29" t="s">
        <v>41</v>
      </c>
      <c r="E714">
        <v>62637</v>
      </c>
      <c r="F714" s="13" t="s">
        <v>715</v>
      </c>
      <c r="G714" s="4">
        <v>41699</v>
      </c>
      <c r="H714">
        <v>76</v>
      </c>
      <c r="I714">
        <v>104</v>
      </c>
      <c r="J714">
        <v>12</v>
      </c>
      <c r="K714">
        <v>48</v>
      </c>
      <c r="L714">
        <v>4</v>
      </c>
      <c r="M714">
        <v>12</v>
      </c>
      <c r="N714">
        <v>5</v>
      </c>
      <c r="O714">
        <v>180</v>
      </c>
      <c r="P714">
        <v>185</v>
      </c>
      <c r="Q714">
        <v>1</v>
      </c>
      <c r="R714">
        <v>2</v>
      </c>
      <c r="S714">
        <v>2</v>
      </c>
      <c r="T714">
        <v>5</v>
      </c>
      <c r="U714">
        <v>10</v>
      </c>
      <c r="V714">
        <v>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716</v>
      </c>
      <c r="AD714" t="s">
        <v>716</v>
      </c>
      <c r="AE714">
        <v>1</v>
      </c>
      <c r="AF714" t="s">
        <v>3030</v>
      </c>
      <c r="AG714" t="s">
        <v>2956</v>
      </c>
      <c r="AH714" t="s">
        <v>3016</v>
      </c>
      <c r="AI714">
        <v>3</v>
      </c>
      <c r="AJ714" t="s">
        <v>3017</v>
      </c>
    </row>
    <row r="715" spans="1:36" x14ac:dyDescent="0.3">
      <c r="A715" t="s">
        <v>1580</v>
      </c>
      <c r="B715" s="9">
        <v>25</v>
      </c>
      <c r="C715" t="s">
        <v>29</v>
      </c>
      <c r="D715" s="29" t="s">
        <v>30</v>
      </c>
      <c r="E715">
        <v>81217</v>
      </c>
      <c r="F715" s="13" t="s">
        <v>716</v>
      </c>
      <c r="G715" s="4">
        <v>41474</v>
      </c>
      <c r="H715">
        <v>77</v>
      </c>
      <c r="I715">
        <v>493</v>
      </c>
      <c r="J715">
        <v>70</v>
      </c>
      <c r="K715">
        <v>324</v>
      </c>
      <c r="L715">
        <v>146</v>
      </c>
      <c r="M715">
        <v>40</v>
      </c>
      <c r="N715">
        <v>84</v>
      </c>
      <c r="O715">
        <v>1073</v>
      </c>
      <c r="P715">
        <v>1157</v>
      </c>
      <c r="Q715">
        <v>1</v>
      </c>
      <c r="R715">
        <v>3</v>
      </c>
      <c r="S715">
        <v>7</v>
      </c>
      <c r="T715">
        <v>11</v>
      </c>
      <c r="U715">
        <v>22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716</v>
      </c>
      <c r="AD715" t="s">
        <v>716</v>
      </c>
      <c r="AE715">
        <v>2</v>
      </c>
      <c r="AF715" t="s">
        <v>3032</v>
      </c>
      <c r="AG715" t="s">
        <v>2957</v>
      </c>
      <c r="AH715" t="s">
        <v>3014</v>
      </c>
      <c r="AI715">
        <v>7</v>
      </c>
      <c r="AJ715" t="s">
        <v>3015</v>
      </c>
    </row>
    <row r="716" spans="1:36" x14ac:dyDescent="0.3">
      <c r="A716" t="s">
        <v>1883</v>
      </c>
      <c r="B716" s="9">
        <v>37</v>
      </c>
      <c r="C716" t="s">
        <v>39</v>
      </c>
      <c r="D716" s="29" t="s">
        <v>30</v>
      </c>
      <c r="E716">
        <v>36273</v>
      </c>
      <c r="F716" s="13" t="s">
        <v>715</v>
      </c>
      <c r="G716" s="4">
        <v>41745</v>
      </c>
      <c r="H716">
        <v>80</v>
      </c>
      <c r="I716">
        <v>29</v>
      </c>
      <c r="J716">
        <v>3</v>
      </c>
      <c r="K716">
        <v>30</v>
      </c>
      <c r="L716">
        <v>3</v>
      </c>
      <c r="M716">
        <v>2</v>
      </c>
      <c r="N716">
        <v>9</v>
      </c>
      <c r="O716">
        <v>67</v>
      </c>
      <c r="P716">
        <v>76</v>
      </c>
      <c r="Q716">
        <v>2</v>
      </c>
      <c r="R716">
        <v>3</v>
      </c>
      <c r="S716">
        <v>0</v>
      </c>
      <c r="T716">
        <v>3</v>
      </c>
      <c r="U716">
        <v>8</v>
      </c>
      <c r="V716">
        <v>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716</v>
      </c>
      <c r="AD716" t="s">
        <v>716</v>
      </c>
      <c r="AE716">
        <v>1</v>
      </c>
      <c r="AF716" t="s">
        <v>3031</v>
      </c>
      <c r="AG716" t="s">
        <v>2956</v>
      </c>
      <c r="AH716" t="s">
        <v>3011</v>
      </c>
      <c r="AI716">
        <v>4</v>
      </c>
      <c r="AJ716" t="s">
        <v>3021</v>
      </c>
    </row>
    <row r="717" spans="1:36" x14ac:dyDescent="0.3">
      <c r="A717" t="s">
        <v>2463</v>
      </c>
      <c r="B717" s="9">
        <v>36</v>
      </c>
      <c r="C717" t="s">
        <v>29</v>
      </c>
      <c r="D717" s="29" t="s">
        <v>37</v>
      </c>
      <c r="E717">
        <v>28442</v>
      </c>
      <c r="F717" s="13" t="s">
        <v>2963</v>
      </c>
      <c r="G717" s="4">
        <v>41694</v>
      </c>
      <c r="H717">
        <v>53</v>
      </c>
      <c r="I717">
        <v>19</v>
      </c>
      <c r="J717">
        <v>3</v>
      </c>
      <c r="K717">
        <v>10</v>
      </c>
      <c r="L717">
        <v>11</v>
      </c>
      <c r="M717">
        <v>8</v>
      </c>
      <c r="N717">
        <v>6</v>
      </c>
      <c r="O717">
        <v>51</v>
      </c>
      <c r="P717">
        <v>57</v>
      </c>
      <c r="Q717">
        <v>3</v>
      </c>
      <c r="R717">
        <v>2</v>
      </c>
      <c r="S717">
        <v>1</v>
      </c>
      <c r="T717">
        <v>4</v>
      </c>
      <c r="U717">
        <v>10</v>
      </c>
      <c r="V717">
        <v>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716</v>
      </c>
      <c r="AD717" t="s">
        <v>716</v>
      </c>
      <c r="AE717">
        <v>1</v>
      </c>
      <c r="AF717" t="s">
        <v>3031</v>
      </c>
      <c r="AG717" t="s">
        <v>2956</v>
      </c>
      <c r="AH717" t="s">
        <v>3016</v>
      </c>
      <c r="AI717">
        <v>2</v>
      </c>
      <c r="AJ717" t="s">
        <v>3022</v>
      </c>
    </row>
    <row r="718" spans="1:36" x14ac:dyDescent="0.3">
      <c r="A718" t="s">
        <v>2643</v>
      </c>
      <c r="B718" s="9">
        <v>32</v>
      </c>
      <c r="C718" t="s">
        <v>29</v>
      </c>
      <c r="D718" s="29" t="s">
        <v>37</v>
      </c>
      <c r="E718">
        <v>42081</v>
      </c>
      <c r="F718" s="13" t="s">
        <v>715</v>
      </c>
      <c r="G718" s="4">
        <v>41331</v>
      </c>
      <c r="H718">
        <v>86</v>
      </c>
      <c r="I718">
        <v>175</v>
      </c>
      <c r="J718">
        <v>10</v>
      </c>
      <c r="K718">
        <v>110</v>
      </c>
      <c r="L718">
        <v>54</v>
      </c>
      <c r="M718">
        <v>6</v>
      </c>
      <c r="N718">
        <v>27</v>
      </c>
      <c r="O718">
        <v>355</v>
      </c>
      <c r="P718">
        <v>382</v>
      </c>
      <c r="Q718">
        <v>2</v>
      </c>
      <c r="R718">
        <v>6</v>
      </c>
      <c r="S718">
        <v>3</v>
      </c>
      <c r="T718">
        <v>4</v>
      </c>
      <c r="U718">
        <v>15</v>
      </c>
      <c r="V718">
        <v>6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 t="s">
        <v>715</v>
      </c>
      <c r="AD718" t="s">
        <v>716</v>
      </c>
      <c r="AE718">
        <v>2</v>
      </c>
      <c r="AF718" t="s">
        <v>3031</v>
      </c>
      <c r="AG718" t="s">
        <v>2957</v>
      </c>
      <c r="AH718" t="s">
        <v>3016</v>
      </c>
      <c r="AI718">
        <v>2</v>
      </c>
      <c r="AJ718" t="s">
        <v>3022</v>
      </c>
    </row>
    <row r="719" spans="1:36" x14ac:dyDescent="0.3">
      <c r="A719" t="s">
        <v>1649</v>
      </c>
      <c r="B719" s="9">
        <v>35</v>
      </c>
      <c r="C719" t="s">
        <v>29</v>
      </c>
      <c r="D719" s="29" t="s">
        <v>33</v>
      </c>
      <c r="E719">
        <v>75507</v>
      </c>
      <c r="F719" s="13" t="s">
        <v>716</v>
      </c>
      <c r="G719" s="4">
        <v>41761</v>
      </c>
      <c r="H719">
        <v>56</v>
      </c>
      <c r="I719">
        <v>709</v>
      </c>
      <c r="J719">
        <v>93</v>
      </c>
      <c r="K719">
        <v>374</v>
      </c>
      <c r="L719">
        <v>104</v>
      </c>
      <c r="M719">
        <v>80</v>
      </c>
      <c r="N719">
        <v>80</v>
      </c>
      <c r="O719">
        <v>1360</v>
      </c>
      <c r="P719">
        <v>1440</v>
      </c>
      <c r="Q719">
        <v>1</v>
      </c>
      <c r="R719">
        <v>8</v>
      </c>
      <c r="S719">
        <v>6</v>
      </c>
      <c r="T719">
        <v>6</v>
      </c>
      <c r="U719">
        <v>21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716</v>
      </c>
      <c r="AD719" t="s">
        <v>716</v>
      </c>
      <c r="AE719">
        <v>1</v>
      </c>
      <c r="AF719" t="s">
        <v>3031</v>
      </c>
      <c r="AG719" t="s">
        <v>2956</v>
      </c>
      <c r="AH719" t="s">
        <v>3011</v>
      </c>
      <c r="AI719">
        <v>5</v>
      </c>
      <c r="AJ719" t="s">
        <v>3012</v>
      </c>
    </row>
    <row r="720" spans="1:36" x14ac:dyDescent="0.3">
      <c r="A720" t="s">
        <v>1713</v>
      </c>
      <c r="B720" s="9">
        <v>33</v>
      </c>
      <c r="C720" t="s">
        <v>29</v>
      </c>
      <c r="D720" s="29" t="s">
        <v>37</v>
      </c>
      <c r="E720">
        <v>26872</v>
      </c>
      <c r="F720" s="13" t="s">
        <v>716</v>
      </c>
      <c r="G720" s="4">
        <v>41563</v>
      </c>
      <c r="H720">
        <v>1</v>
      </c>
      <c r="I720">
        <v>3</v>
      </c>
      <c r="J720">
        <v>10</v>
      </c>
      <c r="K720">
        <v>8</v>
      </c>
      <c r="L720">
        <v>3</v>
      </c>
      <c r="M720">
        <v>16</v>
      </c>
      <c r="N720">
        <v>32</v>
      </c>
      <c r="O720">
        <v>40</v>
      </c>
      <c r="P720">
        <v>72</v>
      </c>
      <c r="Q720">
        <v>1</v>
      </c>
      <c r="R720">
        <v>1</v>
      </c>
      <c r="S720">
        <v>1</v>
      </c>
      <c r="T720">
        <v>2</v>
      </c>
      <c r="U720">
        <v>5</v>
      </c>
      <c r="V720">
        <v>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716</v>
      </c>
      <c r="AD720" t="s">
        <v>716</v>
      </c>
      <c r="AE720">
        <v>2</v>
      </c>
      <c r="AF720" t="s">
        <v>3031</v>
      </c>
      <c r="AG720" t="s">
        <v>2957</v>
      </c>
      <c r="AH720" t="s">
        <v>3018</v>
      </c>
      <c r="AI720">
        <v>10</v>
      </c>
      <c r="AJ720" t="s">
        <v>3020</v>
      </c>
    </row>
    <row r="721" spans="1:36" x14ac:dyDescent="0.3">
      <c r="A721" t="s">
        <v>1909</v>
      </c>
      <c r="B721" s="9">
        <v>71</v>
      </c>
      <c r="C721" t="s">
        <v>36</v>
      </c>
      <c r="D721" s="29" t="s">
        <v>41</v>
      </c>
      <c r="E721">
        <v>48948</v>
      </c>
      <c r="F721" s="13" t="s">
        <v>716</v>
      </c>
      <c r="G721" s="4">
        <v>41306</v>
      </c>
      <c r="H721">
        <v>53</v>
      </c>
      <c r="I721">
        <v>437</v>
      </c>
      <c r="J721">
        <v>8</v>
      </c>
      <c r="K721">
        <v>206</v>
      </c>
      <c r="L721">
        <v>160</v>
      </c>
      <c r="M721">
        <v>49</v>
      </c>
      <c r="N721">
        <v>42</v>
      </c>
      <c r="O721">
        <v>860</v>
      </c>
      <c r="P721">
        <v>902</v>
      </c>
      <c r="Q721">
        <v>2</v>
      </c>
      <c r="R721">
        <v>7</v>
      </c>
      <c r="S721">
        <v>10</v>
      </c>
      <c r="T721">
        <v>5</v>
      </c>
      <c r="U721">
        <v>24</v>
      </c>
      <c r="V721">
        <v>6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 t="s">
        <v>715</v>
      </c>
      <c r="AD721" t="s">
        <v>715</v>
      </c>
      <c r="AE721">
        <v>2</v>
      </c>
      <c r="AF721" t="s">
        <v>3029</v>
      </c>
      <c r="AG721" t="s">
        <v>2957</v>
      </c>
      <c r="AH721" t="s">
        <v>3016</v>
      </c>
      <c r="AI721">
        <v>2</v>
      </c>
      <c r="AJ721" t="s">
        <v>3022</v>
      </c>
    </row>
    <row r="722" spans="1:36" x14ac:dyDescent="0.3">
      <c r="A722" t="s">
        <v>2618</v>
      </c>
      <c r="B722" s="9">
        <v>38</v>
      </c>
      <c r="C722" t="s">
        <v>29</v>
      </c>
      <c r="D722" s="29" t="s">
        <v>33</v>
      </c>
      <c r="E722">
        <v>85606</v>
      </c>
      <c r="F722" s="13" t="s">
        <v>715</v>
      </c>
      <c r="G722" s="4">
        <v>41225</v>
      </c>
      <c r="H722">
        <v>89</v>
      </c>
      <c r="I722">
        <v>717</v>
      </c>
      <c r="J722">
        <v>42</v>
      </c>
      <c r="K722">
        <v>864</v>
      </c>
      <c r="L722">
        <v>219</v>
      </c>
      <c r="M722">
        <v>30</v>
      </c>
      <c r="N722">
        <v>84</v>
      </c>
      <c r="O722">
        <v>1872</v>
      </c>
      <c r="P722">
        <v>1956</v>
      </c>
      <c r="Q722">
        <v>2</v>
      </c>
      <c r="R722">
        <v>6</v>
      </c>
      <c r="S722">
        <v>7</v>
      </c>
      <c r="T722">
        <v>9</v>
      </c>
      <c r="U722">
        <v>24</v>
      </c>
      <c r="V722">
        <v>3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 t="s">
        <v>715</v>
      </c>
      <c r="AD722" t="s">
        <v>716</v>
      </c>
      <c r="AE722">
        <v>3</v>
      </c>
      <c r="AF722" t="s">
        <v>3031</v>
      </c>
      <c r="AG722" t="s">
        <v>2958</v>
      </c>
      <c r="AH722" t="s">
        <v>3018</v>
      </c>
      <c r="AI722">
        <v>11</v>
      </c>
      <c r="AJ722" t="s">
        <v>3024</v>
      </c>
    </row>
    <row r="723" spans="1:36" x14ac:dyDescent="0.3">
      <c r="A723" t="s">
        <v>2140</v>
      </c>
      <c r="B723" s="9">
        <v>62</v>
      </c>
      <c r="C723" t="s">
        <v>39</v>
      </c>
      <c r="D723" s="29" t="s">
        <v>30</v>
      </c>
      <c r="E723">
        <v>8820</v>
      </c>
      <c r="F723" s="13" t="s">
        <v>2963</v>
      </c>
      <c r="G723" s="4">
        <v>41355</v>
      </c>
      <c r="H723">
        <v>52</v>
      </c>
      <c r="I723">
        <v>12</v>
      </c>
      <c r="J723">
        <v>0</v>
      </c>
      <c r="K723">
        <v>13</v>
      </c>
      <c r="L723">
        <v>4</v>
      </c>
      <c r="M723">
        <v>2</v>
      </c>
      <c r="N723">
        <v>4</v>
      </c>
      <c r="O723">
        <v>31</v>
      </c>
      <c r="P723">
        <v>35</v>
      </c>
      <c r="Q723">
        <v>4</v>
      </c>
      <c r="R723">
        <v>3</v>
      </c>
      <c r="S723">
        <v>0</v>
      </c>
      <c r="T723">
        <v>3</v>
      </c>
      <c r="U723">
        <v>10</v>
      </c>
      <c r="V723">
        <v>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t="s">
        <v>716</v>
      </c>
      <c r="AD723" t="s">
        <v>716</v>
      </c>
      <c r="AE723">
        <v>2</v>
      </c>
      <c r="AF723" t="s">
        <v>3029</v>
      </c>
      <c r="AG723" t="s">
        <v>2957</v>
      </c>
      <c r="AH723" t="s">
        <v>3016</v>
      </c>
      <c r="AI723">
        <v>3</v>
      </c>
      <c r="AJ723" t="s">
        <v>3017</v>
      </c>
    </row>
    <row r="724" spans="1:36" x14ac:dyDescent="0.3">
      <c r="A724" t="s">
        <v>1418</v>
      </c>
      <c r="B724" s="9">
        <v>38</v>
      </c>
      <c r="C724" t="s">
        <v>29</v>
      </c>
      <c r="D724" s="29" t="s">
        <v>37</v>
      </c>
      <c r="E724">
        <v>30772</v>
      </c>
      <c r="F724" s="13" t="s">
        <v>2963</v>
      </c>
      <c r="G724" s="4">
        <v>41710</v>
      </c>
      <c r="H724">
        <v>89</v>
      </c>
      <c r="I724">
        <v>7</v>
      </c>
      <c r="J724">
        <v>2</v>
      </c>
      <c r="K724">
        <v>4</v>
      </c>
      <c r="L724">
        <v>2</v>
      </c>
      <c r="M724">
        <v>1</v>
      </c>
      <c r="N724">
        <v>4</v>
      </c>
      <c r="O724">
        <v>16</v>
      </c>
      <c r="P724">
        <v>20</v>
      </c>
      <c r="Q724">
        <v>1</v>
      </c>
      <c r="R724">
        <v>1</v>
      </c>
      <c r="S724">
        <v>0</v>
      </c>
      <c r="T724">
        <v>2</v>
      </c>
      <c r="U724">
        <v>4</v>
      </c>
      <c r="V724">
        <v>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716</v>
      </c>
      <c r="AD724" t="s">
        <v>716</v>
      </c>
      <c r="AE724">
        <v>1</v>
      </c>
      <c r="AF724" t="s">
        <v>3031</v>
      </c>
      <c r="AG724" t="s">
        <v>2956</v>
      </c>
      <c r="AH724" t="s">
        <v>3016</v>
      </c>
      <c r="AI724">
        <v>3</v>
      </c>
      <c r="AJ724" t="s">
        <v>3017</v>
      </c>
    </row>
    <row r="725" spans="1:36" x14ac:dyDescent="0.3">
      <c r="A725" t="s">
        <v>1195</v>
      </c>
      <c r="B725" s="9">
        <v>57</v>
      </c>
      <c r="C725" t="s">
        <v>39</v>
      </c>
      <c r="D725" s="29" t="s">
        <v>33</v>
      </c>
      <c r="E725">
        <v>66636</v>
      </c>
      <c r="F725" s="13" t="s">
        <v>716</v>
      </c>
      <c r="G725" s="4">
        <v>41503</v>
      </c>
      <c r="H725">
        <v>64</v>
      </c>
      <c r="I725">
        <v>291</v>
      </c>
      <c r="J725">
        <v>10</v>
      </c>
      <c r="K725">
        <v>689</v>
      </c>
      <c r="L725">
        <v>84</v>
      </c>
      <c r="M725">
        <v>10</v>
      </c>
      <c r="N725">
        <v>0</v>
      </c>
      <c r="O725">
        <v>1084</v>
      </c>
      <c r="P725">
        <v>1084</v>
      </c>
      <c r="Q725">
        <v>1</v>
      </c>
      <c r="R725">
        <v>3</v>
      </c>
      <c r="S725">
        <v>4</v>
      </c>
      <c r="T725">
        <v>9</v>
      </c>
      <c r="U725">
        <v>17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t="s">
        <v>716</v>
      </c>
      <c r="AD725" t="s">
        <v>716</v>
      </c>
      <c r="AE725">
        <v>2</v>
      </c>
      <c r="AF725" t="s">
        <v>3030</v>
      </c>
      <c r="AG725" t="s">
        <v>2957</v>
      </c>
      <c r="AH725" t="s">
        <v>3014</v>
      </c>
      <c r="AI725">
        <v>8</v>
      </c>
      <c r="AJ725" t="s">
        <v>3026</v>
      </c>
    </row>
    <row r="726" spans="1:36" x14ac:dyDescent="0.3">
      <c r="A726" t="s">
        <v>1500</v>
      </c>
      <c r="B726" s="9">
        <v>22</v>
      </c>
      <c r="C726" t="s">
        <v>29</v>
      </c>
      <c r="D726" s="29" t="s">
        <v>30</v>
      </c>
      <c r="E726">
        <v>83528</v>
      </c>
      <c r="F726" s="13" t="s">
        <v>716</v>
      </c>
      <c r="G726" s="4">
        <v>41760</v>
      </c>
      <c r="H726">
        <v>7</v>
      </c>
      <c r="I726">
        <v>530</v>
      </c>
      <c r="J726">
        <v>117</v>
      </c>
      <c r="K726">
        <v>678</v>
      </c>
      <c r="L726">
        <v>134</v>
      </c>
      <c r="M726">
        <v>44</v>
      </c>
      <c r="N726">
        <v>147</v>
      </c>
      <c r="O726">
        <v>1503</v>
      </c>
      <c r="P726">
        <v>1650</v>
      </c>
      <c r="Q726">
        <v>1</v>
      </c>
      <c r="R726">
        <v>4</v>
      </c>
      <c r="S726">
        <v>10</v>
      </c>
      <c r="T726">
        <v>8</v>
      </c>
      <c r="U726">
        <v>23</v>
      </c>
      <c r="V726">
        <v>1</v>
      </c>
      <c r="W726">
        <v>0</v>
      </c>
      <c r="X726">
        <v>1</v>
      </c>
      <c r="Y726">
        <v>0</v>
      </c>
      <c r="Z726">
        <v>1</v>
      </c>
      <c r="AA726">
        <v>0</v>
      </c>
      <c r="AB726">
        <v>0</v>
      </c>
      <c r="AC726" t="s">
        <v>2963</v>
      </c>
      <c r="AD726" t="s">
        <v>715</v>
      </c>
      <c r="AE726">
        <v>1</v>
      </c>
      <c r="AF726" t="s">
        <v>3032</v>
      </c>
      <c r="AG726" t="s">
        <v>2956</v>
      </c>
      <c r="AH726" t="s">
        <v>3011</v>
      </c>
      <c r="AI726">
        <v>5</v>
      </c>
      <c r="AJ726" t="s">
        <v>3012</v>
      </c>
    </row>
    <row r="727" spans="1:36" x14ac:dyDescent="0.3">
      <c r="A727" t="s">
        <v>1491</v>
      </c>
      <c r="B727" s="9">
        <v>38</v>
      </c>
      <c r="C727" t="s">
        <v>29</v>
      </c>
      <c r="D727" s="29" t="s">
        <v>41</v>
      </c>
      <c r="E727">
        <v>30992</v>
      </c>
      <c r="F727" s="13" t="s">
        <v>715</v>
      </c>
      <c r="G727" s="4">
        <v>41386</v>
      </c>
      <c r="H727">
        <v>83</v>
      </c>
      <c r="I727">
        <v>17</v>
      </c>
      <c r="J727">
        <v>0</v>
      </c>
      <c r="K727">
        <v>14</v>
      </c>
      <c r="L727">
        <v>7</v>
      </c>
      <c r="M727">
        <v>3</v>
      </c>
      <c r="N727">
        <v>2</v>
      </c>
      <c r="O727">
        <v>41</v>
      </c>
      <c r="P727">
        <v>43</v>
      </c>
      <c r="Q727">
        <v>1</v>
      </c>
      <c r="R727">
        <v>1</v>
      </c>
      <c r="S727">
        <v>0</v>
      </c>
      <c r="T727">
        <v>3</v>
      </c>
      <c r="U727">
        <v>5</v>
      </c>
      <c r="V727">
        <v>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716</v>
      </c>
      <c r="AD727" t="s">
        <v>716</v>
      </c>
      <c r="AE727">
        <v>2</v>
      </c>
      <c r="AF727" t="s">
        <v>3031</v>
      </c>
      <c r="AG727" t="s">
        <v>2957</v>
      </c>
      <c r="AH727" t="s">
        <v>3011</v>
      </c>
      <c r="AI727">
        <v>4</v>
      </c>
      <c r="AJ727" t="s">
        <v>3021</v>
      </c>
    </row>
    <row r="728" spans="1:36" x14ac:dyDescent="0.3">
      <c r="A728" t="s">
        <v>2866</v>
      </c>
      <c r="B728" s="9">
        <v>48</v>
      </c>
      <c r="C728" t="s">
        <v>29</v>
      </c>
      <c r="D728" s="29" t="s">
        <v>33</v>
      </c>
      <c r="E728">
        <v>37758</v>
      </c>
      <c r="F728" s="13" t="s">
        <v>2963</v>
      </c>
      <c r="G728" s="4">
        <v>41186</v>
      </c>
      <c r="H728">
        <v>49</v>
      </c>
      <c r="I728">
        <v>27</v>
      </c>
      <c r="J728">
        <v>2</v>
      </c>
      <c r="K728">
        <v>10</v>
      </c>
      <c r="L728">
        <v>0</v>
      </c>
      <c r="M728">
        <v>0</v>
      </c>
      <c r="N728">
        <v>1</v>
      </c>
      <c r="O728">
        <v>39</v>
      </c>
      <c r="P728">
        <v>40</v>
      </c>
      <c r="Q728">
        <v>2</v>
      </c>
      <c r="R728">
        <v>1</v>
      </c>
      <c r="S728">
        <v>0</v>
      </c>
      <c r="T728">
        <v>3</v>
      </c>
      <c r="U728">
        <v>6</v>
      </c>
      <c r="V728">
        <v>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716</v>
      </c>
      <c r="AD728" t="s">
        <v>716</v>
      </c>
      <c r="AE728">
        <v>3</v>
      </c>
      <c r="AF728" t="s">
        <v>3028</v>
      </c>
      <c r="AG728" t="s">
        <v>2958</v>
      </c>
      <c r="AH728" t="s">
        <v>3018</v>
      </c>
      <c r="AI728">
        <v>10</v>
      </c>
      <c r="AJ728" t="s">
        <v>3020</v>
      </c>
    </row>
    <row r="729" spans="1:36" x14ac:dyDescent="0.3">
      <c r="A729" t="s">
        <v>820</v>
      </c>
      <c r="B729" s="9">
        <v>52</v>
      </c>
      <c r="C729" t="s">
        <v>36</v>
      </c>
      <c r="D729" s="29" t="s">
        <v>71</v>
      </c>
      <c r="E729">
        <v>71670</v>
      </c>
      <c r="F729" s="13" t="s">
        <v>716</v>
      </c>
      <c r="G729" s="4">
        <v>41464</v>
      </c>
      <c r="H729">
        <v>8</v>
      </c>
      <c r="I729">
        <v>1462</v>
      </c>
      <c r="J729">
        <v>16</v>
      </c>
      <c r="K729">
        <v>128</v>
      </c>
      <c r="L729">
        <v>0</v>
      </c>
      <c r="M729">
        <v>0</v>
      </c>
      <c r="N729">
        <v>160</v>
      </c>
      <c r="O729">
        <v>1606</v>
      </c>
      <c r="P729">
        <v>1766</v>
      </c>
      <c r="Q729">
        <v>1</v>
      </c>
      <c r="R729">
        <v>5</v>
      </c>
      <c r="S729">
        <v>3</v>
      </c>
      <c r="T729">
        <v>6</v>
      </c>
      <c r="U729">
        <v>15</v>
      </c>
      <c r="V729">
        <v>6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1</v>
      </c>
      <c r="AC729" t="s">
        <v>2964</v>
      </c>
      <c r="AD729" t="s">
        <v>715</v>
      </c>
      <c r="AE729">
        <v>2</v>
      </c>
      <c r="AF729" t="s">
        <v>3030</v>
      </c>
      <c r="AG729" t="s">
        <v>2957</v>
      </c>
      <c r="AH729" t="s">
        <v>3014</v>
      </c>
      <c r="AI729">
        <v>7</v>
      </c>
      <c r="AJ729" t="s">
        <v>3015</v>
      </c>
    </row>
    <row r="730" spans="1:36" x14ac:dyDescent="0.3">
      <c r="A730" t="s">
        <v>1218</v>
      </c>
      <c r="B730" s="9">
        <v>25</v>
      </c>
      <c r="C730" t="s">
        <v>39</v>
      </c>
      <c r="D730" s="29" t="s">
        <v>33</v>
      </c>
      <c r="E730">
        <v>88420</v>
      </c>
      <c r="F730" s="13" t="s">
        <v>716</v>
      </c>
      <c r="G730" s="4">
        <v>41761</v>
      </c>
      <c r="H730">
        <v>87</v>
      </c>
      <c r="I730">
        <v>957</v>
      </c>
      <c r="J730">
        <v>153</v>
      </c>
      <c r="K730">
        <v>612</v>
      </c>
      <c r="L730">
        <v>99</v>
      </c>
      <c r="M730">
        <v>95</v>
      </c>
      <c r="N730">
        <v>153</v>
      </c>
      <c r="O730">
        <v>1916</v>
      </c>
      <c r="P730">
        <v>2069</v>
      </c>
      <c r="Q730">
        <v>1</v>
      </c>
      <c r="R730">
        <v>4</v>
      </c>
      <c r="S730">
        <v>7</v>
      </c>
      <c r="T730">
        <v>8</v>
      </c>
      <c r="U730">
        <v>20</v>
      </c>
      <c r="V730">
        <v>1</v>
      </c>
      <c r="W730">
        <v>0</v>
      </c>
      <c r="X730">
        <v>1</v>
      </c>
      <c r="Y730">
        <v>0</v>
      </c>
      <c r="Z730">
        <v>1</v>
      </c>
      <c r="AA730">
        <v>0</v>
      </c>
      <c r="AB730">
        <v>1</v>
      </c>
      <c r="AC730" t="s">
        <v>2964</v>
      </c>
      <c r="AD730" t="s">
        <v>716</v>
      </c>
      <c r="AE730">
        <v>1</v>
      </c>
      <c r="AF730" t="s">
        <v>3032</v>
      </c>
      <c r="AG730" t="s">
        <v>2956</v>
      </c>
      <c r="AH730" t="s">
        <v>3011</v>
      </c>
      <c r="AI730">
        <v>5</v>
      </c>
      <c r="AJ730" t="s">
        <v>3012</v>
      </c>
    </row>
    <row r="731" spans="1:36" x14ac:dyDescent="0.3">
      <c r="A731" t="s">
        <v>1383</v>
      </c>
      <c r="B731" s="9">
        <v>49</v>
      </c>
      <c r="C731" t="s">
        <v>29</v>
      </c>
      <c r="D731" s="29" t="s">
        <v>37</v>
      </c>
      <c r="E731">
        <v>69139</v>
      </c>
      <c r="F731" s="13" t="s">
        <v>715</v>
      </c>
      <c r="G731" s="4">
        <v>41666</v>
      </c>
      <c r="H731">
        <v>23</v>
      </c>
      <c r="I731">
        <v>86</v>
      </c>
      <c r="J731">
        <v>12</v>
      </c>
      <c r="K731">
        <v>75</v>
      </c>
      <c r="L731">
        <v>33</v>
      </c>
      <c r="M731">
        <v>15</v>
      </c>
      <c r="N731">
        <v>6</v>
      </c>
      <c r="O731">
        <v>221</v>
      </c>
      <c r="P731">
        <v>227</v>
      </c>
      <c r="Q731">
        <v>1</v>
      </c>
      <c r="R731">
        <v>4</v>
      </c>
      <c r="S731">
        <v>1</v>
      </c>
      <c r="T731">
        <v>5</v>
      </c>
      <c r="U731">
        <v>11</v>
      </c>
      <c r="V731">
        <v>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716</v>
      </c>
      <c r="AD731" t="s">
        <v>716</v>
      </c>
      <c r="AE731">
        <v>1</v>
      </c>
      <c r="AF731" t="s">
        <v>3028</v>
      </c>
      <c r="AG731" t="s">
        <v>2956</v>
      </c>
      <c r="AH731" t="s">
        <v>3016</v>
      </c>
      <c r="AI731">
        <v>1</v>
      </c>
      <c r="AJ731" t="s">
        <v>3023</v>
      </c>
    </row>
    <row r="732" spans="1:36" x14ac:dyDescent="0.3">
      <c r="A732" t="s">
        <v>2497</v>
      </c>
      <c r="B732" s="9">
        <v>56</v>
      </c>
      <c r="C732" t="s">
        <v>29</v>
      </c>
      <c r="D732" s="29" t="s">
        <v>30</v>
      </c>
      <c r="E732">
        <v>49967</v>
      </c>
      <c r="F732" s="13" t="s">
        <v>715</v>
      </c>
      <c r="G732" s="4">
        <v>41463</v>
      </c>
      <c r="H732">
        <v>4</v>
      </c>
      <c r="I732">
        <v>212</v>
      </c>
      <c r="J732">
        <v>6</v>
      </c>
      <c r="K732">
        <v>69</v>
      </c>
      <c r="L732">
        <v>4</v>
      </c>
      <c r="M732">
        <v>12</v>
      </c>
      <c r="N732">
        <v>3</v>
      </c>
      <c r="O732">
        <v>303</v>
      </c>
      <c r="P732">
        <v>306</v>
      </c>
      <c r="Q732">
        <v>3</v>
      </c>
      <c r="R732">
        <v>6</v>
      </c>
      <c r="S732">
        <v>1</v>
      </c>
      <c r="T732">
        <v>5</v>
      </c>
      <c r="U732">
        <v>15</v>
      </c>
      <c r="V732">
        <v>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716</v>
      </c>
      <c r="AD732" t="s">
        <v>716</v>
      </c>
      <c r="AE732">
        <v>2</v>
      </c>
      <c r="AF732" t="s">
        <v>3030</v>
      </c>
      <c r="AG732" t="s">
        <v>2957</v>
      </c>
      <c r="AH732" t="s">
        <v>3014</v>
      </c>
      <c r="AI732">
        <v>7</v>
      </c>
      <c r="AJ732" t="s">
        <v>3015</v>
      </c>
    </row>
    <row r="733" spans="1:36" x14ac:dyDescent="0.3">
      <c r="A733" t="s">
        <v>2556</v>
      </c>
      <c r="B733" s="9">
        <v>30</v>
      </c>
      <c r="C733" t="s">
        <v>29</v>
      </c>
      <c r="D733" s="29" t="s">
        <v>37</v>
      </c>
      <c r="E733">
        <v>24570</v>
      </c>
      <c r="F733" s="13" t="s">
        <v>715</v>
      </c>
      <c r="G733" s="4">
        <v>41332</v>
      </c>
      <c r="H733">
        <v>97</v>
      </c>
      <c r="I733">
        <v>28</v>
      </c>
      <c r="J733">
        <v>34</v>
      </c>
      <c r="K733">
        <v>62</v>
      </c>
      <c r="L733">
        <v>11</v>
      </c>
      <c r="M733">
        <v>14</v>
      </c>
      <c r="N733">
        <v>44</v>
      </c>
      <c r="O733">
        <v>149</v>
      </c>
      <c r="P733">
        <v>193</v>
      </c>
      <c r="Q733">
        <v>3</v>
      </c>
      <c r="R733">
        <v>4</v>
      </c>
      <c r="S733">
        <v>0</v>
      </c>
      <c r="T733">
        <v>4</v>
      </c>
      <c r="U733">
        <v>11</v>
      </c>
      <c r="V733">
        <v>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716</v>
      </c>
      <c r="AD733" t="s">
        <v>716</v>
      </c>
      <c r="AE733">
        <v>2</v>
      </c>
      <c r="AF733" t="s">
        <v>3032</v>
      </c>
      <c r="AG733" t="s">
        <v>2957</v>
      </c>
      <c r="AH733" t="s">
        <v>3016</v>
      </c>
      <c r="AI733">
        <v>2</v>
      </c>
      <c r="AJ733" t="s">
        <v>3022</v>
      </c>
    </row>
    <row r="734" spans="1:36" x14ac:dyDescent="0.3">
      <c r="A734" t="s">
        <v>1140</v>
      </c>
      <c r="B734" s="9">
        <v>51</v>
      </c>
      <c r="C734" t="s">
        <v>39</v>
      </c>
      <c r="D734" s="29" t="s">
        <v>33</v>
      </c>
      <c r="E734">
        <v>38620</v>
      </c>
      <c r="F734" s="13" t="s">
        <v>716</v>
      </c>
      <c r="G734" s="4">
        <v>41405</v>
      </c>
      <c r="H734">
        <v>56</v>
      </c>
      <c r="I734">
        <v>112</v>
      </c>
      <c r="J734">
        <v>17</v>
      </c>
      <c r="K734">
        <v>44</v>
      </c>
      <c r="L734">
        <v>34</v>
      </c>
      <c r="M734">
        <v>22</v>
      </c>
      <c r="N734">
        <v>89</v>
      </c>
      <c r="O734">
        <v>229</v>
      </c>
      <c r="P734">
        <v>318</v>
      </c>
      <c r="Q734">
        <v>1</v>
      </c>
      <c r="R734">
        <v>2</v>
      </c>
      <c r="S734">
        <v>5</v>
      </c>
      <c r="T734">
        <v>3</v>
      </c>
      <c r="U734">
        <v>11</v>
      </c>
      <c r="V734">
        <v>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716</v>
      </c>
      <c r="AD734" t="s">
        <v>716</v>
      </c>
      <c r="AE734">
        <v>2</v>
      </c>
      <c r="AF734" t="s">
        <v>3030</v>
      </c>
      <c r="AG734" t="s">
        <v>2957</v>
      </c>
      <c r="AH734" t="s">
        <v>3011</v>
      </c>
      <c r="AI734">
        <v>5</v>
      </c>
      <c r="AJ734" t="s">
        <v>3012</v>
      </c>
    </row>
    <row r="735" spans="1:36" x14ac:dyDescent="0.3">
      <c r="A735" t="s">
        <v>1910</v>
      </c>
      <c r="B735" s="9">
        <v>31</v>
      </c>
      <c r="C735" t="s">
        <v>36</v>
      </c>
      <c r="D735" s="29" t="s">
        <v>37</v>
      </c>
      <c r="E735">
        <v>50150</v>
      </c>
      <c r="F735" s="13" t="s">
        <v>716</v>
      </c>
      <c r="G735" s="4">
        <v>41445</v>
      </c>
      <c r="H735">
        <v>32</v>
      </c>
      <c r="I735">
        <v>135</v>
      </c>
      <c r="J735">
        <v>46</v>
      </c>
      <c r="K735">
        <v>92</v>
      </c>
      <c r="L735">
        <v>65</v>
      </c>
      <c r="M735">
        <v>61</v>
      </c>
      <c r="N735">
        <v>11</v>
      </c>
      <c r="O735">
        <v>399</v>
      </c>
      <c r="P735">
        <v>410</v>
      </c>
      <c r="Q735">
        <v>2</v>
      </c>
      <c r="R735">
        <v>5</v>
      </c>
      <c r="S735">
        <v>2</v>
      </c>
      <c r="T735">
        <v>7</v>
      </c>
      <c r="U735">
        <v>16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716</v>
      </c>
      <c r="AD735" t="s">
        <v>716</v>
      </c>
      <c r="AE735">
        <v>2</v>
      </c>
      <c r="AF735" t="s">
        <v>3031</v>
      </c>
      <c r="AG735" t="s">
        <v>2957</v>
      </c>
      <c r="AH735" t="s">
        <v>3011</v>
      </c>
      <c r="AI735">
        <v>6</v>
      </c>
      <c r="AJ735" t="s">
        <v>3013</v>
      </c>
    </row>
    <row r="736" spans="1:36" x14ac:dyDescent="0.3">
      <c r="A736" t="s">
        <v>1741</v>
      </c>
      <c r="B736" s="9">
        <v>33</v>
      </c>
      <c r="C736" t="s">
        <v>39</v>
      </c>
      <c r="D736" s="29" t="s">
        <v>30</v>
      </c>
      <c r="E736">
        <v>22944</v>
      </c>
      <c r="F736" s="13" t="s">
        <v>715</v>
      </c>
      <c r="G736" s="4">
        <v>41631</v>
      </c>
      <c r="H736">
        <v>67</v>
      </c>
      <c r="I736">
        <v>19</v>
      </c>
      <c r="J736">
        <v>3</v>
      </c>
      <c r="K736">
        <v>19</v>
      </c>
      <c r="L736">
        <v>4</v>
      </c>
      <c r="M736">
        <v>5</v>
      </c>
      <c r="N736">
        <v>26</v>
      </c>
      <c r="O736">
        <v>50</v>
      </c>
      <c r="P736">
        <v>76</v>
      </c>
      <c r="Q736">
        <v>3</v>
      </c>
      <c r="R736">
        <v>3</v>
      </c>
      <c r="S736">
        <v>0</v>
      </c>
      <c r="T736">
        <v>3</v>
      </c>
      <c r="U736">
        <v>9</v>
      </c>
      <c r="V736">
        <v>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716</v>
      </c>
      <c r="AD736" t="s">
        <v>716</v>
      </c>
      <c r="AE736">
        <v>2</v>
      </c>
      <c r="AF736" t="s">
        <v>3031</v>
      </c>
      <c r="AG736" t="s">
        <v>2957</v>
      </c>
      <c r="AH736" t="s">
        <v>3018</v>
      </c>
      <c r="AI736">
        <v>12</v>
      </c>
      <c r="AJ736" t="s">
        <v>3019</v>
      </c>
    </row>
    <row r="737" spans="1:36" x14ac:dyDescent="0.3">
      <c r="A737" t="s">
        <v>2265</v>
      </c>
      <c r="B737" s="9">
        <v>48</v>
      </c>
      <c r="C737" t="s">
        <v>29</v>
      </c>
      <c r="D737" s="29" t="s">
        <v>37</v>
      </c>
      <c r="E737">
        <v>54198</v>
      </c>
      <c r="F737" s="13" t="s">
        <v>2963</v>
      </c>
      <c r="G737" s="4">
        <v>41625</v>
      </c>
      <c r="H737">
        <v>13</v>
      </c>
      <c r="I737">
        <v>185</v>
      </c>
      <c r="J737">
        <v>0</v>
      </c>
      <c r="K737">
        <v>28</v>
      </c>
      <c r="L737">
        <v>3</v>
      </c>
      <c r="M737">
        <v>2</v>
      </c>
      <c r="N737">
        <v>17</v>
      </c>
      <c r="O737">
        <v>218</v>
      </c>
      <c r="P737">
        <v>235</v>
      </c>
      <c r="Q737">
        <v>6</v>
      </c>
      <c r="R737">
        <v>3</v>
      </c>
      <c r="S737">
        <v>1</v>
      </c>
      <c r="T737">
        <v>6</v>
      </c>
      <c r="U737">
        <v>16</v>
      </c>
      <c r="V737">
        <v>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716</v>
      </c>
      <c r="AD737" t="s">
        <v>716</v>
      </c>
      <c r="AE737">
        <v>2</v>
      </c>
      <c r="AF737" t="s">
        <v>3028</v>
      </c>
      <c r="AG737" t="s">
        <v>2957</v>
      </c>
      <c r="AH737" t="s">
        <v>3018</v>
      </c>
      <c r="AI737">
        <v>12</v>
      </c>
      <c r="AJ737" t="s">
        <v>3019</v>
      </c>
    </row>
    <row r="738" spans="1:36" x14ac:dyDescent="0.3">
      <c r="A738" t="s">
        <v>2522</v>
      </c>
      <c r="B738" s="9">
        <v>36</v>
      </c>
      <c r="C738" t="s">
        <v>29</v>
      </c>
      <c r="D738" s="29" t="s">
        <v>41</v>
      </c>
      <c r="E738">
        <v>63693</v>
      </c>
      <c r="F738" s="13" t="s">
        <v>715</v>
      </c>
      <c r="G738" s="4">
        <v>41561</v>
      </c>
      <c r="H738">
        <v>63</v>
      </c>
      <c r="I738">
        <v>587</v>
      </c>
      <c r="J738">
        <v>43</v>
      </c>
      <c r="K738">
        <v>337</v>
      </c>
      <c r="L738">
        <v>42</v>
      </c>
      <c r="M738">
        <v>87</v>
      </c>
      <c r="N738">
        <v>54</v>
      </c>
      <c r="O738">
        <v>1096</v>
      </c>
      <c r="P738">
        <v>1150</v>
      </c>
      <c r="Q738">
        <v>3</v>
      </c>
      <c r="R738">
        <v>11</v>
      </c>
      <c r="S738">
        <v>6</v>
      </c>
      <c r="T738">
        <v>9</v>
      </c>
      <c r="U738">
        <v>29</v>
      </c>
      <c r="V738">
        <v>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716</v>
      </c>
      <c r="AD738" t="s">
        <v>716</v>
      </c>
      <c r="AE738">
        <v>2</v>
      </c>
      <c r="AF738" t="s">
        <v>3031</v>
      </c>
      <c r="AG738" t="s">
        <v>2957</v>
      </c>
      <c r="AH738" t="s">
        <v>3018</v>
      </c>
      <c r="AI738">
        <v>10</v>
      </c>
      <c r="AJ738" t="s">
        <v>3020</v>
      </c>
    </row>
    <row r="739" spans="1:36" x14ac:dyDescent="0.3">
      <c r="A739" t="s">
        <v>1803</v>
      </c>
      <c r="B739" s="9">
        <v>39</v>
      </c>
      <c r="C739" t="s">
        <v>36</v>
      </c>
      <c r="D739" s="29" t="s">
        <v>33</v>
      </c>
      <c r="E739">
        <v>61905</v>
      </c>
      <c r="F739" s="13" t="s">
        <v>715</v>
      </c>
      <c r="G739" s="4">
        <v>41674</v>
      </c>
      <c r="H739">
        <v>2</v>
      </c>
      <c r="I739">
        <v>167</v>
      </c>
      <c r="J739">
        <v>0</v>
      </c>
      <c r="K739">
        <v>43</v>
      </c>
      <c r="L739">
        <v>6</v>
      </c>
      <c r="M739">
        <v>2</v>
      </c>
      <c r="N739">
        <v>13</v>
      </c>
      <c r="O739">
        <v>218</v>
      </c>
      <c r="P739">
        <v>231</v>
      </c>
      <c r="Q739">
        <v>2</v>
      </c>
      <c r="R739">
        <v>4</v>
      </c>
      <c r="S739">
        <v>2</v>
      </c>
      <c r="T739">
        <v>4</v>
      </c>
      <c r="U739">
        <v>12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716</v>
      </c>
      <c r="AD739" t="s">
        <v>716</v>
      </c>
      <c r="AE739">
        <v>1</v>
      </c>
      <c r="AF739" t="s">
        <v>3031</v>
      </c>
      <c r="AG739" t="s">
        <v>2956</v>
      </c>
      <c r="AH739" t="s">
        <v>3016</v>
      </c>
      <c r="AI739">
        <v>2</v>
      </c>
      <c r="AJ739" t="s">
        <v>3022</v>
      </c>
    </row>
    <row r="740" spans="1:36" x14ac:dyDescent="0.3">
      <c r="A740" t="s">
        <v>1730</v>
      </c>
      <c r="B740" s="9">
        <v>24</v>
      </c>
      <c r="C740" t="s">
        <v>29</v>
      </c>
      <c r="D740" s="29" t="s">
        <v>37</v>
      </c>
      <c r="E740">
        <v>18351</v>
      </c>
      <c r="F740" s="13" t="s">
        <v>716</v>
      </c>
      <c r="G740" s="4">
        <v>41576</v>
      </c>
      <c r="H740">
        <v>1</v>
      </c>
      <c r="I740">
        <v>1</v>
      </c>
      <c r="J740">
        <v>12</v>
      </c>
      <c r="K740">
        <v>9</v>
      </c>
      <c r="L740">
        <v>0</v>
      </c>
      <c r="M740">
        <v>14</v>
      </c>
      <c r="N740">
        <v>7</v>
      </c>
      <c r="O740">
        <v>36</v>
      </c>
      <c r="P740">
        <v>43</v>
      </c>
      <c r="Q740">
        <v>1</v>
      </c>
      <c r="R740">
        <v>2</v>
      </c>
      <c r="S740">
        <v>0</v>
      </c>
      <c r="T740">
        <v>3</v>
      </c>
      <c r="U740">
        <v>6</v>
      </c>
      <c r="V740">
        <v>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716</v>
      </c>
      <c r="AD740" t="s">
        <v>716</v>
      </c>
      <c r="AE740">
        <v>2</v>
      </c>
      <c r="AF740" t="s">
        <v>3032</v>
      </c>
      <c r="AG740" t="s">
        <v>2957</v>
      </c>
      <c r="AH740" t="s">
        <v>3018</v>
      </c>
      <c r="AI740">
        <v>10</v>
      </c>
      <c r="AJ740" t="s">
        <v>3020</v>
      </c>
    </row>
    <row r="741" spans="1:36" x14ac:dyDescent="0.3">
      <c r="A741" t="s">
        <v>1318</v>
      </c>
      <c r="B741" s="9">
        <v>30</v>
      </c>
      <c r="C741" t="s">
        <v>36</v>
      </c>
      <c r="D741" s="29" t="s">
        <v>37</v>
      </c>
      <c r="E741">
        <v>70643</v>
      </c>
      <c r="F741" s="13" t="s">
        <v>716</v>
      </c>
      <c r="G741" s="4">
        <v>41197</v>
      </c>
      <c r="H741">
        <v>66</v>
      </c>
      <c r="I741">
        <v>1218</v>
      </c>
      <c r="J741">
        <v>107</v>
      </c>
      <c r="K741">
        <v>304</v>
      </c>
      <c r="L741">
        <v>23</v>
      </c>
      <c r="M741">
        <v>143</v>
      </c>
      <c r="N741">
        <v>33</v>
      </c>
      <c r="O741">
        <v>1795</v>
      </c>
      <c r="P741">
        <v>1828</v>
      </c>
      <c r="Q741">
        <v>1</v>
      </c>
      <c r="R741">
        <v>5</v>
      </c>
      <c r="S741">
        <v>8</v>
      </c>
      <c r="T741">
        <v>4</v>
      </c>
      <c r="U741">
        <v>18</v>
      </c>
      <c r="V741">
        <v>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716</v>
      </c>
      <c r="AD741" t="s">
        <v>715</v>
      </c>
      <c r="AE741">
        <v>3</v>
      </c>
      <c r="AF741" t="s">
        <v>3032</v>
      </c>
      <c r="AG741" t="s">
        <v>2958</v>
      </c>
      <c r="AH741" t="s">
        <v>3018</v>
      </c>
      <c r="AI741">
        <v>10</v>
      </c>
      <c r="AJ741" t="s">
        <v>3020</v>
      </c>
    </row>
    <row r="742" spans="1:36" x14ac:dyDescent="0.3">
      <c r="A742" t="s">
        <v>1258</v>
      </c>
      <c r="B742" s="9">
        <v>42</v>
      </c>
      <c r="C742" t="s">
        <v>36</v>
      </c>
      <c r="D742" s="29" t="s">
        <v>37</v>
      </c>
      <c r="E742">
        <v>59973</v>
      </c>
      <c r="F742" s="13" t="s">
        <v>716</v>
      </c>
      <c r="G742" s="4">
        <v>41528</v>
      </c>
      <c r="H742">
        <v>47</v>
      </c>
      <c r="I742">
        <v>130</v>
      </c>
      <c r="J742">
        <v>30</v>
      </c>
      <c r="K742">
        <v>168</v>
      </c>
      <c r="L742">
        <v>20</v>
      </c>
      <c r="M742">
        <v>34</v>
      </c>
      <c r="N742">
        <v>0</v>
      </c>
      <c r="O742">
        <v>382</v>
      </c>
      <c r="P742">
        <v>382</v>
      </c>
      <c r="Q742">
        <v>1</v>
      </c>
      <c r="R742">
        <v>3</v>
      </c>
      <c r="S742">
        <v>4</v>
      </c>
      <c r="T742">
        <v>7</v>
      </c>
      <c r="U742">
        <v>15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716</v>
      </c>
      <c r="AD742" t="s">
        <v>716</v>
      </c>
      <c r="AE742">
        <v>2</v>
      </c>
      <c r="AF742" t="s">
        <v>3028</v>
      </c>
      <c r="AG742" t="s">
        <v>2957</v>
      </c>
      <c r="AH742" t="s">
        <v>3014</v>
      </c>
      <c r="AI742">
        <v>9</v>
      </c>
      <c r="AJ742" t="s">
        <v>3025</v>
      </c>
    </row>
    <row r="743" spans="1:36" x14ac:dyDescent="0.3">
      <c r="A743" t="s">
        <v>2370</v>
      </c>
      <c r="B743" s="9">
        <v>39</v>
      </c>
      <c r="C743" t="s">
        <v>29</v>
      </c>
      <c r="D743" s="29" t="s">
        <v>33</v>
      </c>
      <c r="E743">
        <v>66653</v>
      </c>
      <c r="F743" s="13" t="s">
        <v>2963</v>
      </c>
      <c r="G743" s="4">
        <v>41159</v>
      </c>
      <c r="H743">
        <v>18</v>
      </c>
      <c r="I743">
        <v>452</v>
      </c>
      <c r="J743">
        <v>18</v>
      </c>
      <c r="K743">
        <v>102</v>
      </c>
      <c r="L743">
        <v>16</v>
      </c>
      <c r="M743">
        <v>18</v>
      </c>
      <c r="N743">
        <v>6</v>
      </c>
      <c r="O743">
        <v>606</v>
      </c>
      <c r="P743">
        <v>612</v>
      </c>
      <c r="Q743">
        <v>4</v>
      </c>
      <c r="R743">
        <v>4</v>
      </c>
      <c r="S743">
        <v>2</v>
      </c>
      <c r="T743">
        <v>12</v>
      </c>
      <c r="U743">
        <v>22</v>
      </c>
      <c r="V743">
        <v>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716</v>
      </c>
      <c r="AD743" t="s">
        <v>716</v>
      </c>
      <c r="AE743">
        <v>3</v>
      </c>
      <c r="AF743" t="s">
        <v>3031</v>
      </c>
      <c r="AG743" t="s">
        <v>2958</v>
      </c>
      <c r="AH743" t="s">
        <v>3014</v>
      </c>
      <c r="AI743">
        <v>9</v>
      </c>
      <c r="AJ743" t="s">
        <v>3025</v>
      </c>
    </row>
    <row r="744" spans="1:36" x14ac:dyDescent="0.3">
      <c r="A744" t="s">
        <v>883</v>
      </c>
      <c r="B744" s="9">
        <v>36</v>
      </c>
      <c r="C744" t="s">
        <v>36</v>
      </c>
      <c r="D744" s="29" t="s">
        <v>37</v>
      </c>
      <c r="E744">
        <v>41014</v>
      </c>
      <c r="F744" s="13" t="s">
        <v>715</v>
      </c>
      <c r="G744" s="4">
        <v>41386</v>
      </c>
      <c r="H744">
        <v>65</v>
      </c>
      <c r="I744">
        <v>7</v>
      </c>
      <c r="J744">
        <v>2</v>
      </c>
      <c r="K744">
        <v>6</v>
      </c>
      <c r="L744">
        <v>2</v>
      </c>
      <c r="M744">
        <v>0</v>
      </c>
      <c r="N744">
        <v>3</v>
      </c>
      <c r="O744">
        <v>17</v>
      </c>
      <c r="P744">
        <v>20</v>
      </c>
      <c r="Q744">
        <v>1</v>
      </c>
      <c r="R744">
        <v>1</v>
      </c>
      <c r="S744">
        <v>0</v>
      </c>
      <c r="T744">
        <v>2</v>
      </c>
      <c r="U744">
        <v>4</v>
      </c>
      <c r="V744">
        <v>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716</v>
      </c>
      <c r="AD744" t="s">
        <v>716</v>
      </c>
      <c r="AE744">
        <v>2</v>
      </c>
      <c r="AF744" t="s">
        <v>3031</v>
      </c>
      <c r="AG744" t="s">
        <v>2957</v>
      </c>
      <c r="AH744" t="s">
        <v>3011</v>
      </c>
      <c r="AI744">
        <v>4</v>
      </c>
      <c r="AJ744" t="s">
        <v>3021</v>
      </c>
    </row>
    <row r="745" spans="1:36" x14ac:dyDescent="0.3">
      <c r="A745" t="s">
        <v>2280</v>
      </c>
      <c r="B745" s="9">
        <v>40</v>
      </c>
      <c r="C745" t="s">
        <v>29</v>
      </c>
      <c r="D745" s="29" t="s">
        <v>37</v>
      </c>
      <c r="E745">
        <v>45837</v>
      </c>
      <c r="F745" s="13" t="s">
        <v>2963</v>
      </c>
      <c r="G745" s="4">
        <v>41481</v>
      </c>
      <c r="H745">
        <v>88</v>
      </c>
      <c r="I745">
        <v>215</v>
      </c>
      <c r="J745">
        <v>13</v>
      </c>
      <c r="K745">
        <v>87</v>
      </c>
      <c r="L745">
        <v>17</v>
      </c>
      <c r="M745">
        <v>17</v>
      </c>
      <c r="N745">
        <v>24</v>
      </c>
      <c r="O745">
        <v>349</v>
      </c>
      <c r="P745">
        <v>373</v>
      </c>
      <c r="Q745">
        <v>5</v>
      </c>
      <c r="R745">
        <v>6</v>
      </c>
      <c r="S745">
        <v>2</v>
      </c>
      <c r="T745">
        <v>5</v>
      </c>
      <c r="U745">
        <v>18</v>
      </c>
      <c r="V745">
        <v>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716</v>
      </c>
      <c r="AD745" t="s">
        <v>716</v>
      </c>
      <c r="AE745">
        <v>2</v>
      </c>
      <c r="AF745" t="s">
        <v>3031</v>
      </c>
      <c r="AG745" t="s">
        <v>2957</v>
      </c>
      <c r="AH745" t="s">
        <v>3014</v>
      </c>
      <c r="AI745">
        <v>7</v>
      </c>
      <c r="AJ745" t="s">
        <v>3015</v>
      </c>
    </row>
    <row r="746" spans="1:36" x14ac:dyDescent="0.3">
      <c r="A746" t="s">
        <v>1975</v>
      </c>
      <c r="B746" s="9">
        <v>53</v>
      </c>
      <c r="C746" t="s">
        <v>36</v>
      </c>
      <c r="D746" s="29" t="s">
        <v>33</v>
      </c>
      <c r="E746">
        <v>63342</v>
      </c>
      <c r="F746" s="13" t="s">
        <v>715</v>
      </c>
      <c r="G746" s="4">
        <v>41198</v>
      </c>
      <c r="H746">
        <v>48</v>
      </c>
      <c r="I746">
        <v>918</v>
      </c>
      <c r="J746">
        <v>21</v>
      </c>
      <c r="K746">
        <v>118</v>
      </c>
      <c r="L746">
        <v>13</v>
      </c>
      <c r="M746">
        <v>10</v>
      </c>
      <c r="N746">
        <v>21</v>
      </c>
      <c r="O746">
        <v>1080</v>
      </c>
      <c r="P746">
        <v>1101</v>
      </c>
      <c r="Q746">
        <v>3</v>
      </c>
      <c r="R746">
        <v>8</v>
      </c>
      <c r="S746">
        <v>3</v>
      </c>
      <c r="T746">
        <v>5</v>
      </c>
      <c r="U746">
        <v>19</v>
      </c>
      <c r="V746">
        <v>6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 t="s">
        <v>715</v>
      </c>
      <c r="AD746" t="s">
        <v>716</v>
      </c>
      <c r="AE746">
        <v>3</v>
      </c>
      <c r="AF746" t="s">
        <v>3030</v>
      </c>
      <c r="AG746" t="s">
        <v>2958</v>
      </c>
      <c r="AH746" t="s">
        <v>3018</v>
      </c>
      <c r="AI746">
        <v>10</v>
      </c>
      <c r="AJ746" t="s">
        <v>3020</v>
      </c>
    </row>
    <row r="747" spans="1:36" x14ac:dyDescent="0.3">
      <c r="A747" t="s">
        <v>987</v>
      </c>
      <c r="B747" s="9">
        <v>33</v>
      </c>
      <c r="C747" t="s">
        <v>47</v>
      </c>
      <c r="D747" s="29" t="s">
        <v>33</v>
      </c>
      <c r="E747">
        <v>75774</v>
      </c>
      <c r="F747" s="13" t="s">
        <v>715</v>
      </c>
      <c r="G747" s="4">
        <v>41761</v>
      </c>
      <c r="H747">
        <v>27</v>
      </c>
      <c r="I747">
        <v>340</v>
      </c>
      <c r="J747">
        <v>21</v>
      </c>
      <c r="K747">
        <v>134</v>
      </c>
      <c r="L747">
        <v>258</v>
      </c>
      <c r="M747">
        <v>14</v>
      </c>
      <c r="N747">
        <v>56</v>
      </c>
      <c r="O747">
        <v>767</v>
      </c>
      <c r="P747">
        <v>823</v>
      </c>
      <c r="Q747">
        <v>1</v>
      </c>
      <c r="R747">
        <v>7</v>
      </c>
      <c r="S747">
        <v>5</v>
      </c>
      <c r="T747">
        <v>8</v>
      </c>
      <c r="U747">
        <v>21</v>
      </c>
      <c r="V747">
        <v>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716</v>
      </c>
      <c r="AD747" t="s">
        <v>716</v>
      </c>
      <c r="AE747">
        <v>1</v>
      </c>
      <c r="AF747" t="s">
        <v>3031</v>
      </c>
      <c r="AG747" t="s">
        <v>2956</v>
      </c>
      <c r="AH747" t="s">
        <v>3011</v>
      </c>
      <c r="AI747">
        <v>5</v>
      </c>
      <c r="AJ747" t="s">
        <v>3012</v>
      </c>
    </row>
    <row r="748" spans="1:36" x14ac:dyDescent="0.3">
      <c r="A748" t="s">
        <v>2318</v>
      </c>
      <c r="B748" s="9">
        <v>44</v>
      </c>
      <c r="C748" t="s">
        <v>29</v>
      </c>
      <c r="D748" s="29" t="s">
        <v>41</v>
      </c>
      <c r="E748">
        <v>44267</v>
      </c>
      <c r="F748" s="13" t="s">
        <v>2963</v>
      </c>
      <c r="G748" s="4">
        <v>41330</v>
      </c>
      <c r="H748">
        <v>48</v>
      </c>
      <c r="I748">
        <v>183</v>
      </c>
      <c r="J748">
        <v>5</v>
      </c>
      <c r="K748">
        <v>65</v>
      </c>
      <c r="L748">
        <v>3</v>
      </c>
      <c r="M748">
        <v>5</v>
      </c>
      <c r="N748">
        <v>49</v>
      </c>
      <c r="O748">
        <v>261</v>
      </c>
      <c r="P748">
        <v>310</v>
      </c>
      <c r="Q748">
        <v>5</v>
      </c>
      <c r="R748">
        <v>5</v>
      </c>
      <c r="S748">
        <v>2</v>
      </c>
      <c r="T748">
        <v>4</v>
      </c>
      <c r="U748">
        <v>16</v>
      </c>
      <c r="V748">
        <v>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716</v>
      </c>
      <c r="AD748" t="s">
        <v>716</v>
      </c>
      <c r="AE748">
        <v>2</v>
      </c>
      <c r="AF748" t="s">
        <v>3028</v>
      </c>
      <c r="AG748" t="s">
        <v>2957</v>
      </c>
      <c r="AH748" t="s">
        <v>3016</v>
      </c>
      <c r="AI748">
        <v>2</v>
      </c>
      <c r="AJ748" t="s">
        <v>3022</v>
      </c>
    </row>
    <row r="749" spans="1:36" x14ac:dyDescent="0.3">
      <c r="A749" t="s">
        <v>1742</v>
      </c>
      <c r="B749" s="9">
        <v>44</v>
      </c>
      <c r="C749" t="s">
        <v>39</v>
      </c>
      <c r="D749" s="29" t="s">
        <v>37</v>
      </c>
      <c r="E749">
        <v>61872</v>
      </c>
      <c r="F749" s="13" t="s">
        <v>715</v>
      </c>
      <c r="G749" s="4">
        <v>41621</v>
      </c>
      <c r="H749">
        <v>81</v>
      </c>
      <c r="I749">
        <v>330</v>
      </c>
      <c r="J749">
        <v>5</v>
      </c>
      <c r="K749">
        <v>159</v>
      </c>
      <c r="L749">
        <v>36</v>
      </c>
      <c r="M749">
        <v>27</v>
      </c>
      <c r="N749">
        <v>16</v>
      </c>
      <c r="O749">
        <v>557</v>
      </c>
      <c r="P749">
        <v>573</v>
      </c>
      <c r="Q749">
        <v>4</v>
      </c>
      <c r="R749">
        <v>4</v>
      </c>
      <c r="S749">
        <v>4</v>
      </c>
      <c r="T749">
        <v>9</v>
      </c>
      <c r="U749">
        <v>21</v>
      </c>
      <c r="V749">
        <v>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716</v>
      </c>
      <c r="AD749" t="s">
        <v>716</v>
      </c>
      <c r="AE749">
        <v>2</v>
      </c>
      <c r="AF749" t="s">
        <v>3028</v>
      </c>
      <c r="AG749" t="s">
        <v>2957</v>
      </c>
      <c r="AH749" t="s">
        <v>3018</v>
      </c>
      <c r="AI749">
        <v>12</v>
      </c>
      <c r="AJ749" t="s">
        <v>3019</v>
      </c>
    </row>
    <row r="750" spans="1:36" x14ac:dyDescent="0.3">
      <c r="A750" t="s">
        <v>1044</v>
      </c>
      <c r="B750" s="9">
        <v>33</v>
      </c>
      <c r="C750" t="s">
        <v>47</v>
      </c>
      <c r="D750" s="29" t="s">
        <v>33</v>
      </c>
      <c r="E750">
        <v>19414</v>
      </c>
      <c r="F750" s="13" t="s">
        <v>715</v>
      </c>
      <c r="G750" s="4">
        <v>41563</v>
      </c>
      <c r="H750">
        <v>32</v>
      </c>
      <c r="I750">
        <v>2</v>
      </c>
      <c r="J750">
        <v>3</v>
      </c>
      <c r="K750">
        <v>12</v>
      </c>
      <c r="L750">
        <v>3</v>
      </c>
      <c r="M750">
        <v>5</v>
      </c>
      <c r="N750">
        <v>7</v>
      </c>
      <c r="O750">
        <v>25</v>
      </c>
      <c r="P750">
        <v>32</v>
      </c>
      <c r="Q750">
        <v>1</v>
      </c>
      <c r="R750">
        <v>1</v>
      </c>
      <c r="S750">
        <v>0</v>
      </c>
      <c r="T750">
        <v>3</v>
      </c>
      <c r="U750">
        <v>5</v>
      </c>
      <c r="V750">
        <v>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716</v>
      </c>
      <c r="AD750" t="s">
        <v>716</v>
      </c>
      <c r="AE750">
        <v>2</v>
      </c>
      <c r="AF750" t="s">
        <v>3031</v>
      </c>
      <c r="AG750" t="s">
        <v>2957</v>
      </c>
      <c r="AH750" t="s">
        <v>3018</v>
      </c>
      <c r="AI750">
        <v>10</v>
      </c>
      <c r="AJ750" t="s">
        <v>3020</v>
      </c>
    </row>
    <row r="751" spans="1:36" x14ac:dyDescent="0.3">
      <c r="A751" t="s">
        <v>1593</v>
      </c>
      <c r="B751" s="9">
        <v>53</v>
      </c>
      <c r="C751" t="s">
        <v>29</v>
      </c>
      <c r="D751" s="29" t="s">
        <v>30</v>
      </c>
      <c r="E751">
        <v>82332</v>
      </c>
      <c r="F751" s="13" t="s">
        <v>716</v>
      </c>
      <c r="G751" s="4">
        <v>41169</v>
      </c>
      <c r="H751">
        <v>89</v>
      </c>
      <c r="I751">
        <v>830</v>
      </c>
      <c r="J751">
        <v>59</v>
      </c>
      <c r="K751">
        <v>968</v>
      </c>
      <c r="L751">
        <v>51</v>
      </c>
      <c r="M751">
        <v>79</v>
      </c>
      <c r="N751">
        <v>19</v>
      </c>
      <c r="O751">
        <v>1987</v>
      </c>
      <c r="P751">
        <v>2006</v>
      </c>
      <c r="Q751">
        <v>1</v>
      </c>
      <c r="R751">
        <v>5</v>
      </c>
      <c r="S751">
        <v>3</v>
      </c>
      <c r="T751">
        <v>12</v>
      </c>
      <c r="U751">
        <v>21</v>
      </c>
      <c r="V751">
        <v>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 t="s">
        <v>715</v>
      </c>
      <c r="AD751" t="s">
        <v>715</v>
      </c>
      <c r="AE751">
        <v>3</v>
      </c>
      <c r="AF751" t="s">
        <v>3030</v>
      </c>
      <c r="AG751" t="s">
        <v>2958</v>
      </c>
      <c r="AH751" t="s">
        <v>3014</v>
      </c>
      <c r="AI751">
        <v>9</v>
      </c>
      <c r="AJ751" t="s">
        <v>3025</v>
      </c>
    </row>
    <row r="752" spans="1:36" x14ac:dyDescent="0.3">
      <c r="A752" t="s">
        <v>1401</v>
      </c>
      <c r="B752" s="9">
        <v>38</v>
      </c>
      <c r="C752" t="s">
        <v>29</v>
      </c>
      <c r="D752" s="29" t="s">
        <v>33</v>
      </c>
      <c r="E752">
        <v>71322</v>
      </c>
      <c r="F752" s="13" t="s">
        <v>715</v>
      </c>
      <c r="G752" s="4">
        <v>41761</v>
      </c>
      <c r="H752">
        <v>31</v>
      </c>
      <c r="I752">
        <v>121</v>
      </c>
      <c r="J752">
        <v>24</v>
      </c>
      <c r="K752">
        <v>124</v>
      </c>
      <c r="L752">
        <v>24</v>
      </c>
      <c r="M752">
        <v>15</v>
      </c>
      <c r="N752">
        <v>42</v>
      </c>
      <c r="O752">
        <v>308</v>
      </c>
      <c r="P752">
        <v>350</v>
      </c>
      <c r="Q752">
        <v>1</v>
      </c>
      <c r="R752">
        <v>4</v>
      </c>
      <c r="S752">
        <v>1</v>
      </c>
      <c r="T752">
        <v>7</v>
      </c>
      <c r="U752">
        <v>13</v>
      </c>
      <c r="V752">
        <v>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716</v>
      </c>
      <c r="AD752" t="s">
        <v>716</v>
      </c>
      <c r="AE752">
        <v>1</v>
      </c>
      <c r="AF752" t="s">
        <v>3031</v>
      </c>
      <c r="AG752" t="s">
        <v>2956</v>
      </c>
      <c r="AH752" t="s">
        <v>3011</v>
      </c>
      <c r="AI752">
        <v>5</v>
      </c>
      <c r="AJ752" t="s">
        <v>3012</v>
      </c>
    </row>
    <row r="753" spans="1:36" x14ac:dyDescent="0.3">
      <c r="A753" t="s">
        <v>1063</v>
      </c>
      <c r="B753" s="9">
        <v>37</v>
      </c>
      <c r="C753" t="s">
        <v>39</v>
      </c>
      <c r="D753" s="29" t="s">
        <v>37</v>
      </c>
      <c r="E753">
        <v>22701</v>
      </c>
      <c r="F753" s="13" t="s">
        <v>715</v>
      </c>
      <c r="G753" s="4">
        <v>41522</v>
      </c>
      <c r="H753">
        <v>2</v>
      </c>
      <c r="I753">
        <v>2</v>
      </c>
      <c r="J753">
        <v>4</v>
      </c>
      <c r="K753">
        <v>9</v>
      </c>
      <c r="L753">
        <v>0</v>
      </c>
      <c r="M753">
        <v>4</v>
      </c>
      <c r="N753">
        <v>5</v>
      </c>
      <c r="O753">
        <v>19</v>
      </c>
      <c r="P753">
        <v>24</v>
      </c>
      <c r="Q753">
        <v>1</v>
      </c>
      <c r="R753">
        <v>1</v>
      </c>
      <c r="S753">
        <v>0</v>
      </c>
      <c r="T753">
        <v>3</v>
      </c>
      <c r="U753">
        <v>5</v>
      </c>
      <c r="V753">
        <v>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716</v>
      </c>
      <c r="AD753" t="s">
        <v>716</v>
      </c>
      <c r="AE753">
        <v>2</v>
      </c>
      <c r="AF753" t="s">
        <v>3031</v>
      </c>
      <c r="AG753" t="s">
        <v>2957</v>
      </c>
      <c r="AH753" t="s">
        <v>3014</v>
      </c>
      <c r="AI753">
        <v>9</v>
      </c>
      <c r="AJ753" t="s">
        <v>3025</v>
      </c>
    </row>
    <row r="754" spans="1:36" x14ac:dyDescent="0.3">
      <c r="A754" t="s">
        <v>2566</v>
      </c>
      <c r="B754" s="9">
        <v>59</v>
      </c>
      <c r="C754" t="s">
        <v>29</v>
      </c>
      <c r="D754" s="29" t="s">
        <v>30</v>
      </c>
      <c r="E754">
        <v>52247</v>
      </c>
      <c r="F754" s="13" t="s">
        <v>715</v>
      </c>
      <c r="G754" s="4">
        <v>41565</v>
      </c>
      <c r="H754">
        <v>95</v>
      </c>
      <c r="I754">
        <v>264</v>
      </c>
      <c r="J754">
        <v>0</v>
      </c>
      <c r="K754">
        <v>21</v>
      </c>
      <c r="L754">
        <v>12</v>
      </c>
      <c r="M754">
        <v>6</v>
      </c>
      <c r="N754">
        <v>147</v>
      </c>
      <c r="O754">
        <v>303</v>
      </c>
      <c r="P754">
        <v>450</v>
      </c>
      <c r="Q754">
        <v>3</v>
      </c>
      <c r="R754">
        <v>6</v>
      </c>
      <c r="S754">
        <v>1</v>
      </c>
      <c r="T754">
        <v>5</v>
      </c>
      <c r="U754">
        <v>15</v>
      </c>
      <c r="V754">
        <v>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716</v>
      </c>
      <c r="AD754" t="s">
        <v>716</v>
      </c>
      <c r="AE754">
        <v>2</v>
      </c>
      <c r="AF754" t="s">
        <v>3030</v>
      </c>
      <c r="AG754" t="s">
        <v>2957</v>
      </c>
      <c r="AH754" t="s">
        <v>3018</v>
      </c>
      <c r="AI754">
        <v>10</v>
      </c>
      <c r="AJ754" t="s">
        <v>3020</v>
      </c>
    </row>
    <row r="755" spans="1:36" x14ac:dyDescent="0.3">
      <c r="A755" t="s">
        <v>1433</v>
      </c>
      <c r="B755" s="9">
        <v>33</v>
      </c>
      <c r="C755" t="s">
        <v>29</v>
      </c>
      <c r="D755" s="29" t="s">
        <v>33</v>
      </c>
      <c r="E755">
        <v>38547</v>
      </c>
      <c r="F755" s="13" t="s">
        <v>715</v>
      </c>
      <c r="G755" s="4">
        <v>41514</v>
      </c>
      <c r="H755">
        <v>49</v>
      </c>
      <c r="I755">
        <v>6</v>
      </c>
      <c r="J755">
        <v>1</v>
      </c>
      <c r="K755">
        <v>10</v>
      </c>
      <c r="L755">
        <v>0</v>
      </c>
      <c r="M755">
        <v>1</v>
      </c>
      <c r="N755">
        <v>4</v>
      </c>
      <c r="O755">
        <v>18</v>
      </c>
      <c r="P755">
        <v>22</v>
      </c>
      <c r="Q755">
        <v>1</v>
      </c>
      <c r="R755">
        <v>1</v>
      </c>
      <c r="S755">
        <v>0</v>
      </c>
      <c r="T755">
        <v>2</v>
      </c>
      <c r="U755">
        <v>4</v>
      </c>
      <c r="V755">
        <v>8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716</v>
      </c>
      <c r="AD755" t="s">
        <v>716</v>
      </c>
      <c r="AE755">
        <v>2</v>
      </c>
      <c r="AF755" t="s">
        <v>3031</v>
      </c>
      <c r="AG755" t="s">
        <v>2957</v>
      </c>
      <c r="AH755" t="s">
        <v>3014</v>
      </c>
      <c r="AI755">
        <v>8</v>
      </c>
      <c r="AJ755" t="s">
        <v>3026</v>
      </c>
    </row>
    <row r="756" spans="1:36" x14ac:dyDescent="0.3">
      <c r="A756" t="s">
        <v>1443</v>
      </c>
      <c r="B756" s="9">
        <v>31</v>
      </c>
      <c r="C756" t="s">
        <v>29</v>
      </c>
      <c r="D756" s="29" t="s">
        <v>37</v>
      </c>
      <c r="E756">
        <v>30096</v>
      </c>
      <c r="F756" s="13" t="s">
        <v>715</v>
      </c>
      <c r="G756" s="4">
        <v>41781</v>
      </c>
      <c r="H756">
        <v>30</v>
      </c>
      <c r="I756">
        <v>5</v>
      </c>
      <c r="J756">
        <v>3</v>
      </c>
      <c r="K756">
        <v>11</v>
      </c>
      <c r="L756">
        <v>12</v>
      </c>
      <c r="M756">
        <v>5</v>
      </c>
      <c r="N756">
        <v>9</v>
      </c>
      <c r="O756">
        <v>36</v>
      </c>
      <c r="P756">
        <v>45</v>
      </c>
      <c r="Q756">
        <v>1</v>
      </c>
      <c r="R756">
        <v>2</v>
      </c>
      <c r="S756">
        <v>0</v>
      </c>
      <c r="T756">
        <v>3</v>
      </c>
      <c r="U756">
        <v>6</v>
      </c>
      <c r="V756">
        <v>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t="s">
        <v>716</v>
      </c>
      <c r="AD756" t="s">
        <v>716</v>
      </c>
      <c r="AE756">
        <v>1</v>
      </c>
      <c r="AF756" t="s">
        <v>3031</v>
      </c>
      <c r="AG756" t="s">
        <v>2956</v>
      </c>
      <c r="AH756" t="s">
        <v>3011</v>
      </c>
      <c r="AI756">
        <v>5</v>
      </c>
      <c r="AJ756" t="s">
        <v>3012</v>
      </c>
    </row>
    <row r="757" spans="1:36" x14ac:dyDescent="0.3">
      <c r="A757" t="s">
        <v>958</v>
      </c>
      <c r="B757" s="9">
        <v>46</v>
      </c>
      <c r="C757" t="s">
        <v>29</v>
      </c>
      <c r="D757" s="29" t="s">
        <v>71</v>
      </c>
      <c r="E757">
        <v>73455</v>
      </c>
      <c r="F757" s="13" t="s">
        <v>716</v>
      </c>
      <c r="G757" s="4">
        <v>41575</v>
      </c>
      <c r="H757">
        <v>98</v>
      </c>
      <c r="I757">
        <v>901</v>
      </c>
      <c r="J757">
        <v>61</v>
      </c>
      <c r="K757">
        <v>757</v>
      </c>
      <c r="L757">
        <v>186</v>
      </c>
      <c r="M757">
        <v>163</v>
      </c>
      <c r="N757">
        <v>20</v>
      </c>
      <c r="O757">
        <v>2068</v>
      </c>
      <c r="P757">
        <v>2088</v>
      </c>
      <c r="Q757">
        <v>1</v>
      </c>
      <c r="R757">
        <v>6</v>
      </c>
      <c r="S757">
        <v>5</v>
      </c>
      <c r="T757">
        <v>10</v>
      </c>
      <c r="U757">
        <v>22</v>
      </c>
      <c r="V757">
        <v>3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 t="s">
        <v>715</v>
      </c>
      <c r="AD757" t="s">
        <v>716</v>
      </c>
      <c r="AE757">
        <v>2</v>
      </c>
      <c r="AF757" t="s">
        <v>3028</v>
      </c>
      <c r="AG757" t="s">
        <v>2957</v>
      </c>
      <c r="AH757" t="s">
        <v>3018</v>
      </c>
      <c r="AI757">
        <v>10</v>
      </c>
      <c r="AJ757" t="s">
        <v>3020</v>
      </c>
    </row>
    <row r="758" spans="1:36" x14ac:dyDescent="0.3">
      <c r="A758" t="s">
        <v>2442</v>
      </c>
      <c r="B758" s="9">
        <v>50</v>
      </c>
      <c r="C758" t="s">
        <v>29</v>
      </c>
      <c r="D758" s="29" t="s">
        <v>30</v>
      </c>
      <c r="E758">
        <v>18701</v>
      </c>
      <c r="F758" s="13" t="s">
        <v>2963</v>
      </c>
      <c r="G758" s="4">
        <v>41429</v>
      </c>
      <c r="H758">
        <v>95</v>
      </c>
      <c r="I758">
        <v>12</v>
      </c>
      <c r="J758">
        <v>4</v>
      </c>
      <c r="K758">
        <v>2</v>
      </c>
      <c r="L758">
        <v>10</v>
      </c>
      <c r="M758">
        <v>6</v>
      </c>
      <c r="N758">
        <v>10</v>
      </c>
      <c r="O758">
        <v>34</v>
      </c>
      <c r="P758">
        <v>44</v>
      </c>
      <c r="Q758">
        <v>4</v>
      </c>
      <c r="R758">
        <v>2</v>
      </c>
      <c r="S758">
        <v>0</v>
      </c>
      <c r="T758">
        <v>4</v>
      </c>
      <c r="U758">
        <v>10</v>
      </c>
      <c r="V758">
        <v>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716</v>
      </c>
      <c r="AD758" t="s">
        <v>716</v>
      </c>
      <c r="AE758">
        <v>2</v>
      </c>
      <c r="AF758" t="s">
        <v>3028</v>
      </c>
      <c r="AG758" t="s">
        <v>2957</v>
      </c>
      <c r="AH758" t="s">
        <v>3011</v>
      </c>
      <c r="AI758">
        <v>6</v>
      </c>
      <c r="AJ758" t="s">
        <v>3013</v>
      </c>
    </row>
    <row r="759" spans="1:36" x14ac:dyDescent="0.3">
      <c r="A759" t="s">
        <v>1996</v>
      </c>
      <c r="B759" s="9">
        <v>52</v>
      </c>
      <c r="C759" t="s">
        <v>39</v>
      </c>
      <c r="D759" s="29" t="s">
        <v>41</v>
      </c>
      <c r="E759">
        <v>59432</v>
      </c>
      <c r="F759" s="13" t="s">
        <v>715</v>
      </c>
      <c r="G759" s="4">
        <v>41377</v>
      </c>
      <c r="H759">
        <v>88</v>
      </c>
      <c r="I759">
        <v>317</v>
      </c>
      <c r="J759">
        <v>25</v>
      </c>
      <c r="K759">
        <v>265</v>
      </c>
      <c r="L759">
        <v>25</v>
      </c>
      <c r="M759">
        <v>19</v>
      </c>
      <c r="N759">
        <v>12</v>
      </c>
      <c r="O759">
        <v>651</v>
      </c>
      <c r="P759">
        <v>663</v>
      </c>
      <c r="Q759">
        <v>3</v>
      </c>
      <c r="R759">
        <v>5</v>
      </c>
      <c r="S759">
        <v>3</v>
      </c>
      <c r="T759">
        <v>11</v>
      </c>
      <c r="U759">
        <v>22</v>
      </c>
      <c r="V759">
        <v>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716</v>
      </c>
      <c r="AD759" t="s">
        <v>716</v>
      </c>
      <c r="AE759">
        <v>2</v>
      </c>
      <c r="AF759" t="s">
        <v>3030</v>
      </c>
      <c r="AG759" t="s">
        <v>2957</v>
      </c>
      <c r="AH759" t="s">
        <v>3011</v>
      </c>
      <c r="AI759">
        <v>4</v>
      </c>
      <c r="AJ759" t="s">
        <v>3021</v>
      </c>
    </row>
    <row r="760" spans="1:36" x14ac:dyDescent="0.3">
      <c r="A760" t="s">
        <v>2349</v>
      </c>
      <c r="B760" s="9">
        <v>58</v>
      </c>
      <c r="C760" t="s">
        <v>29</v>
      </c>
      <c r="D760" s="29" t="s">
        <v>30</v>
      </c>
      <c r="E760">
        <v>91249</v>
      </c>
      <c r="F760" s="13" t="s">
        <v>716</v>
      </c>
      <c r="G760" s="4">
        <v>41202</v>
      </c>
      <c r="H760">
        <v>84</v>
      </c>
      <c r="I760">
        <v>1324</v>
      </c>
      <c r="J760">
        <v>27</v>
      </c>
      <c r="K760">
        <v>119</v>
      </c>
      <c r="L760">
        <v>71</v>
      </c>
      <c r="M760">
        <v>108</v>
      </c>
      <c r="N760">
        <v>27</v>
      </c>
      <c r="O760">
        <v>1649</v>
      </c>
      <c r="P760">
        <v>1676</v>
      </c>
      <c r="Q760">
        <v>0</v>
      </c>
      <c r="R760">
        <v>7</v>
      </c>
      <c r="S760">
        <v>9</v>
      </c>
      <c r="T760">
        <v>6</v>
      </c>
      <c r="U760">
        <v>22</v>
      </c>
      <c r="V760">
        <v>4</v>
      </c>
      <c r="W760">
        <v>0</v>
      </c>
      <c r="X760">
        <v>1</v>
      </c>
      <c r="Y760">
        <v>1</v>
      </c>
      <c r="Z760">
        <v>0</v>
      </c>
      <c r="AA760">
        <v>1</v>
      </c>
      <c r="AB760">
        <v>1</v>
      </c>
      <c r="AC760" t="s">
        <v>2965</v>
      </c>
      <c r="AD760" t="s">
        <v>715</v>
      </c>
      <c r="AE760">
        <v>3</v>
      </c>
      <c r="AF760" t="s">
        <v>3030</v>
      </c>
      <c r="AG760" t="s">
        <v>2958</v>
      </c>
      <c r="AH760" t="s">
        <v>3018</v>
      </c>
      <c r="AI760">
        <v>10</v>
      </c>
      <c r="AJ760" t="s">
        <v>3020</v>
      </c>
    </row>
    <row r="761" spans="1:36" x14ac:dyDescent="0.3">
      <c r="A761" t="s">
        <v>1095</v>
      </c>
      <c r="B761" s="9">
        <v>32</v>
      </c>
      <c r="C761" t="s">
        <v>47</v>
      </c>
      <c r="D761" s="29" t="s">
        <v>30</v>
      </c>
      <c r="E761">
        <v>74116</v>
      </c>
      <c r="F761" s="13" t="s">
        <v>716</v>
      </c>
      <c r="G761" s="4">
        <v>41638</v>
      </c>
      <c r="H761">
        <v>53</v>
      </c>
      <c r="I761">
        <v>871</v>
      </c>
      <c r="J761">
        <v>111</v>
      </c>
      <c r="K761">
        <v>704</v>
      </c>
      <c r="L761">
        <v>145</v>
      </c>
      <c r="M761">
        <v>55</v>
      </c>
      <c r="N761">
        <v>166</v>
      </c>
      <c r="O761">
        <v>1886</v>
      </c>
      <c r="P761">
        <v>2052</v>
      </c>
      <c r="Q761">
        <v>1</v>
      </c>
      <c r="R761">
        <v>4</v>
      </c>
      <c r="S761">
        <v>4</v>
      </c>
      <c r="T761">
        <v>10</v>
      </c>
      <c r="U761">
        <v>19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 t="s">
        <v>715</v>
      </c>
      <c r="AD761" t="s">
        <v>716</v>
      </c>
      <c r="AE761">
        <v>2</v>
      </c>
      <c r="AF761" t="s">
        <v>3031</v>
      </c>
      <c r="AG761" t="s">
        <v>2957</v>
      </c>
      <c r="AH761" t="s">
        <v>3018</v>
      </c>
      <c r="AI761">
        <v>12</v>
      </c>
      <c r="AJ761" t="s">
        <v>3019</v>
      </c>
    </row>
    <row r="762" spans="1:36" x14ac:dyDescent="0.3">
      <c r="A762" t="s">
        <v>2459</v>
      </c>
      <c r="B762" s="9">
        <v>57</v>
      </c>
      <c r="C762" t="s">
        <v>29</v>
      </c>
      <c r="D762" s="29" t="s">
        <v>33</v>
      </c>
      <c r="E762">
        <v>26091</v>
      </c>
      <c r="F762" s="13" t="s">
        <v>2963</v>
      </c>
      <c r="G762" s="4">
        <v>41695</v>
      </c>
      <c r="H762">
        <v>84</v>
      </c>
      <c r="I762">
        <v>15</v>
      </c>
      <c r="J762">
        <v>10</v>
      </c>
      <c r="K762">
        <v>19</v>
      </c>
      <c r="L762">
        <v>8</v>
      </c>
      <c r="M762">
        <v>17</v>
      </c>
      <c r="N762">
        <v>20</v>
      </c>
      <c r="O762">
        <v>69</v>
      </c>
      <c r="P762">
        <v>89</v>
      </c>
      <c r="Q762">
        <v>3</v>
      </c>
      <c r="R762">
        <v>2</v>
      </c>
      <c r="S762">
        <v>1</v>
      </c>
      <c r="T762">
        <v>3</v>
      </c>
      <c r="U762">
        <v>9</v>
      </c>
      <c r="V762">
        <v>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716</v>
      </c>
      <c r="AD762" t="s">
        <v>716</v>
      </c>
      <c r="AE762">
        <v>1</v>
      </c>
      <c r="AF762" t="s">
        <v>3030</v>
      </c>
      <c r="AG762" t="s">
        <v>2956</v>
      </c>
      <c r="AH762" t="s">
        <v>3016</v>
      </c>
      <c r="AI762">
        <v>2</v>
      </c>
      <c r="AJ762" t="s">
        <v>3022</v>
      </c>
    </row>
    <row r="763" spans="1:36" x14ac:dyDescent="0.3">
      <c r="A763" t="s">
        <v>725</v>
      </c>
      <c r="B763" s="9">
        <v>57</v>
      </c>
      <c r="C763" t="s">
        <v>36</v>
      </c>
      <c r="D763" s="29" t="s">
        <v>30</v>
      </c>
      <c r="E763">
        <v>40737</v>
      </c>
      <c r="F763" s="13" t="s">
        <v>2964</v>
      </c>
      <c r="G763" s="4">
        <v>41616</v>
      </c>
      <c r="H763">
        <v>24</v>
      </c>
      <c r="I763">
        <v>11</v>
      </c>
      <c r="J763">
        <v>0</v>
      </c>
      <c r="K763">
        <v>4</v>
      </c>
      <c r="L763">
        <v>0</v>
      </c>
      <c r="M763">
        <v>0</v>
      </c>
      <c r="N763">
        <v>2</v>
      </c>
      <c r="O763">
        <v>15</v>
      </c>
      <c r="P763">
        <v>17</v>
      </c>
      <c r="Q763">
        <v>1</v>
      </c>
      <c r="R763">
        <v>1</v>
      </c>
      <c r="S763">
        <v>0</v>
      </c>
      <c r="T763">
        <v>2</v>
      </c>
      <c r="U763">
        <v>4</v>
      </c>
      <c r="V763">
        <v>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716</v>
      </c>
      <c r="AD763" t="s">
        <v>716</v>
      </c>
      <c r="AE763">
        <v>2</v>
      </c>
      <c r="AF763" t="s">
        <v>3030</v>
      </c>
      <c r="AG763" t="s">
        <v>2957</v>
      </c>
      <c r="AH763" t="s">
        <v>3018</v>
      </c>
      <c r="AI763">
        <v>12</v>
      </c>
      <c r="AJ763" t="s">
        <v>3019</v>
      </c>
    </row>
    <row r="764" spans="1:36" x14ac:dyDescent="0.3">
      <c r="A764" t="s">
        <v>1460</v>
      </c>
      <c r="B764" s="9">
        <v>41</v>
      </c>
      <c r="C764" t="s">
        <v>29</v>
      </c>
      <c r="D764" s="29" t="s">
        <v>37</v>
      </c>
      <c r="E764">
        <v>32300</v>
      </c>
      <c r="F764" s="13" t="s">
        <v>715</v>
      </c>
      <c r="G764" s="4">
        <v>41277</v>
      </c>
      <c r="H764">
        <v>1</v>
      </c>
      <c r="I764">
        <v>13</v>
      </c>
      <c r="J764">
        <v>3</v>
      </c>
      <c r="K764">
        <v>6</v>
      </c>
      <c r="L764">
        <v>6</v>
      </c>
      <c r="M764">
        <v>5</v>
      </c>
      <c r="N764">
        <v>6</v>
      </c>
      <c r="O764">
        <v>33</v>
      </c>
      <c r="P764">
        <v>39</v>
      </c>
      <c r="Q764">
        <v>1</v>
      </c>
      <c r="R764">
        <v>1</v>
      </c>
      <c r="S764">
        <v>0</v>
      </c>
      <c r="T764">
        <v>3</v>
      </c>
      <c r="U764">
        <v>5</v>
      </c>
      <c r="V764">
        <v>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716</v>
      </c>
      <c r="AD764" t="s">
        <v>716</v>
      </c>
      <c r="AE764">
        <v>2</v>
      </c>
      <c r="AF764" t="s">
        <v>3028</v>
      </c>
      <c r="AG764" t="s">
        <v>2957</v>
      </c>
      <c r="AH764" t="s">
        <v>3016</v>
      </c>
      <c r="AI764">
        <v>1</v>
      </c>
      <c r="AJ764" t="s">
        <v>3023</v>
      </c>
    </row>
    <row r="765" spans="1:36" x14ac:dyDescent="0.3">
      <c r="A765" t="s">
        <v>1216</v>
      </c>
      <c r="B765" s="9">
        <v>57</v>
      </c>
      <c r="C765" t="s">
        <v>39</v>
      </c>
      <c r="D765" s="29" t="s">
        <v>33</v>
      </c>
      <c r="E765">
        <v>68148</v>
      </c>
      <c r="F765" s="13" t="s">
        <v>716</v>
      </c>
      <c r="G765" s="4">
        <v>41517</v>
      </c>
      <c r="H765">
        <v>86</v>
      </c>
      <c r="I765">
        <v>389</v>
      </c>
      <c r="J765">
        <v>66</v>
      </c>
      <c r="K765">
        <v>408</v>
      </c>
      <c r="L765">
        <v>37</v>
      </c>
      <c r="M765">
        <v>57</v>
      </c>
      <c r="N765">
        <v>85</v>
      </c>
      <c r="O765">
        <v>957</v>
      </c>
      <c r="P765">
        <v>1042</v>
      </c>
      <c r="Q765">
        <v>1</v>
      </c>
      <c r="R765">
        <v>4</v>
      </c>
      <c r="S765">
        <v>4</v>
      </c>
      <c r="T765">
        <v>6</v>
      </c>
      <c r="U765">
        <v>15</v>
      </c>
      <c r="V765">
        <v>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716</v>
      </c>
      <c r="AD765" t="s">
        <v>716</v>
      </c>
      <c r="AE765">
        <v>2</v>
      </c>
      <c r="AF765" t="s">
        <v>3030</v>
      </c>
      <c r="AG765" t="s">
        <v>2957</v>
      </c>
      <c r="AH765" t="s">
        <v>3014</v>
      </c>
      <c r="AI765">
        <v>8</v>
      </c>
      <c r="AJ765" t="s">
        <v>3026</v>
      </c>
    </row>
    <row r="766" spans="1:36" x14ac:dyDescent="0.3">
      <c r="A766" t="s">
        <v>1350</v>
      </c>
      <c r="B766" s="9">
        <v>55</v>
      </c>
      <c r="C766" t="s">
        <v>29</v>
      </c>
      <c r="D766" s="29" t="s">
        <v>33</v>
      </c>
      <c r="E766">
        <v>87771</v>
      </c>
      <c r="F766" s="13" t="s">
        <v>715</v>
      </c>
      <c r="G766" s="4">
        <v>41416</v>
      </c>
      <c r="H766">
        <v>61</v>
      </c>
      <c r="I766">
        <v>1492</v>
      </c>
      <c r="J766">
        <v>38</v>
      </c>
      <c r="K766">
        <v>287</v>
      </c>
      <c r="L766">
        <v>50</v>
      </c>
      <c r="M766">
        <v>57</v>
      </c>
      <c r="N766">
        <v>33</v>
      </c>
      <c r="O766">
        <v>1924</v>
      </c>
      <c r="P766">
        <v>1957</v>
      </c>
      <c r="Q766">
        <v>1</v>
      </c>
      <c r="R766">
        <v>5</v>
      </c>
      <c r="S766">
        <v>10</v>
      </c>
      <c r="T766">
        <v>4</v>
      </c>
      <c r="U766">
        <v>20</v>
      </c>
      <c r="V766">
        <v>6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1</v>
      </c>
      <c r="AC766" t="s">
        <v>2965</v>
      </c>
      <c r="AD766" t="s">
        <v>715</v>
      </c>
      <c r="AE766">
        <v>2</v>
      </c>
      <c r="AF766" t="s">
        <v>3030</v>
      </c>
      <c r="AG766" t="s">
        <v>2957</v>
      </c>
      <c r="AH766" t="s">
        <v>3011</v>
      </c>
      <c r="AI766">
        <v>5</v>
      </c>
      <c r="AJ766" t="s">
        <v>3012</v>
      </c>
    </row>
    <row r="767" spans="1:36" x14ac:dyDescent="0.3">
      <c r="A767" t="s">
        <v>2277</v>
      </c>
      <c r="B767" s="9">
        <v>34</v>
      </c>
      <c r="C767" t="s">
        <v>29</v>
      </c>
      <c r="D767" s="29" t="s">
        <v>30</v>
      </c>
      <c r="E767">
        <v>81741</v>
      </c>
      <c r="F767" s="13" t="s">
        <v>716</v>
      </c>
      <c r="G767" s="4">
        <v>41441</v>
      </c>
      <c r="H767">
        <v>75</v>
      </c>
      <c r="I767">
        <v>249</v>
      </c>
      <c r="J767">
        <v>153</v>
      </c>
      <c r="K767">
        <v>940</v>
      </c>
      <c r="L767">
        <v>58</v>
      </c>
      <c r="M767">
        <v>134</v>
      </c>
      <c r="N767">
        <v>38</v>
      </c>
      <c r="O767">
        <v>1534</v>
      </c>
      <c r="P767">
        <v>1572</v>
      </c>
      <c r="Q767">
        <v>0</v>
      </c>
      <c r="R767">
        <v>6</v>
      </c>
      <c r="S767">
        <v>6</v>
      </c>
      <c r="T767">
        <v>7</v>
      </c>
      <c r="U767">
        <v>19</v>
      </c>
      <c r="V767">
        <v>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716</v>
      </c>
      <c r="AD767" t="s">
        <v>716</v>
      </c>
      <c r="AE767">
        <v>2</v>
      </c>
      <c r="AF767" t="s">
        <v>3031</v>
      </c>
      <c r="AG767" t="s">
        <v>2957</v>
      </c>
      <c r="AH767" t="s">
        <v>3011</v>
      </c>
      <c r="AI767">
        <v>6</v>
      </c>
      <c r="AJ767" t="s">
        <v>3013</v>
      </c>
    </row>
    <row r="768" spans="1:36" x14ac:dyDescent="0.3">
      <c r="A768" t="s">
        <v>2158</v>
      </c>
      <c r="B768" s="9">
        <v>41</v>
      </c>
      <c r="C768" t="s">
        <v>36</v>
      </c>
      <c r="D768" s="29" t="s">
        <v>30</v>
      </c>
      <c r="E768">
        <v>46854</v>
      </c>
      <c r="F768" s="13" t="s">
        <v>2963</v>
      </c>
      <c r="G768" s="4">
        <v>41729</v>
      </c>
      <c r="H768">
        <v>81</v>
      </c>
      <c r="I768">
        <v>96</v>
      </c>
      <c r="J768">
        <v>1</v>
      </c>
      <c r="K768">
        <v>79</v>
      </c>
      <c r="L768">
        <v>7</v>
      </c>
      <c r="M768">
        <v>1</v>
      </c>
      <c r="N768">
        <v>79</v>
      </c>
      <c r="O768">
        <v>184</v>
      </c>
      <c r="P768">
        <v>263</v>
      </c>
      <c r="Q768">
        <v>6</v>
      </c>
      <c r="R768">
        <v>5</v>
      </c>
      <c r="S768">
        <v>1</v>
      </c>
      <c r="T768">
        <v>3</v>
      </c>
      <c r="U768">
        <v>15</v>
      </c>
      <c r="V768">
        <v>8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 t="s">
        <v>715</v>
      </c>
      <c r="AD768" t="s">
        <v>715</v>
      </c>
      <c r="AE768">
        <v>1</v>
      </c>
      <c r="AF768" t="s">
        <v>3028</v>
      </c>
      <c r="AG768" t="s">
        <v>2956</v>
      </c>
      <c r="AH768" t="s">
        <v>3016</v>
      </c>
      <c r="AI768">
        <v>3</v>
      </c>
      <c r="AJ768" t="s">
        <v>3017</v>
      </c>
    </row>
    <row r="769" spans="1:36" x14ac:dyDescent="0.3">
      <c r="A769" t="s">
        <v>1268</v>
      </c>
      <c r="B769" s="9">
        <v>40</v>
      </c>
      <c r="C769" t="s">
        <v>36</v>
      </c>
      <c r="D769" s="29" t="s">
        <v>30</v>
      </c>
      <c r="E769">
        <v>71466</v>
      </c>
      <c r="F769" s="13" t="s">
        <v>716</v>
      </c>
      <c r="G769" s="4">
        <v>41734</v>
      </c>
      <c r="H769">
        <v>86</v>
      </c>
      <c r="I769">
        <v>412</v>
      </c>
      <c r="J769">
        <v>12</v>
      </c>
      <c r="K769">
        <v>546</v>
      </c>
      <c r="L769">
        <v>78</v>
      </c>
      <c r="M769">
        <v>182</v>
      </c>
      <c r="N769">
        <v>0</v>
      </c>
      <c r="O769">
        <v>1230</v>
      </c>
      <c r="P769">
        <v>1230</v>
      </c>
      <c r="Q769">
        <v>1</v>
      </c>
      <c r="R769">
        <v>4</v>
      </c>
      <c r="S769">
        <v>4</v>
      </c>
      <c r="T769">
        <v>10</v>
      </c>
      <c r="U769">
        <v>19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t="s">
        <v>716</v>
      </c>
      <c r="AD769" t="s">
        <v>716</v>
      </c>
      <c r="AE769">
        <v>1</v>
      </c>
      <c r="AF769" t="s">
        <v>3031</v>
      </c>
      <c r="AG769" t="s">
        <v>2956</v>
      </c>
      <c r="AH769" t="s">
        <v>3011</v>
      </c>
      <c r="AI769">
        <v>4</v>
      </c>
      <c r="AJ769" t="s">
        <v>3021</v>
      </c>
    </row>
    <row r="770" spans="1:36" x14ac:dyDescent="0.3">
      <c r="A770" t="s">
        <v>2679</v>
      </c>
      <c r="B770" s="9">
        <v>34</v>
      </c>
      <c r="C770" t="s">
        <v>29</v>
      </c>
      <c r="D770" s="29" t="s">
        <v>37</v>
      </c>
      <c r="E770">
        <v>77353</v>
      </c>
      <c r="F770" s="13" t="s">
        <v>715</v>
      </c>
      <c r="G770" s="4">
        <v>41624</v>
      </c>
      <c r="H770">
        <v>38</v>
      </c>
      <c r="I770">
        <v>275</v>
      </c>
      <c r="J770">
        <v>59</v>
      </c>
      <c r="K770">
        <v>107</v>
      </c>
      <c r="L770">
        <v>69</v>
      </c>
      <c r="M770">
        <v>101</v>
      </c>
      <c r="N770">
        <v>59</v>
      </c>
      <c r="O770">
        <v>611</v>
      </c>
      <c r="P770">
        <v>670</v>
      </c>
      <c r="Q770">
        <v>2</v>
      </c>
      <c r="R770">
        <v>6</v>
      </c>
      <c r="S770">
        <v>4</v>
      </c>
      <c r="T770">
        <v>8</v>
      </c>
      <c r="U770">
        <v>20</v>
      </c>
      <c r="V770">
        <v>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t="s">
        <v>716</v>
      </c>
      <c r="AD770" t="s">
        <v>716</v>
      </c>
      <c r="AE770">
        <v>2</v>
      </c>
      <c r="AF770" t="s">
        <v>3031</v>
      </c>
      <c r="AG770" t="s">
        <v>2957</v>
      </c>
      <c r="AH770" t="s">
        <v>3018</v>
      </c>
      <c r="AI770">
        <v>12</v>
      </c>
      <c r="AJ770" t="s">
        <v>3019</v>
      </c>
    </row>
    <row r="771" spans="1:36" x14ac:dyDescent="0.3">
      <c r="A771" t="s">
        <v>753</v>
      </c>
      <c r="B771" s="9">
        <v>27</v>
      </c>
      <c r="C771" t="s">
        <v>36</v>
      </c>
      <c r="D771" s="29" t="s">
        <v>37</v>
      </c>
      <c r="E771">
        <v>51563</v>
      </c>
      <c r="F771" s="13" t="s">
        <v>716</v>
      </c>
      <c r="G771" s="4">
        <v>41183</v>
      </c>
      <c r="H771">
        <v>60</v>
      </c>
      <c r="I771">
        <v>1166</v>
      </c>
      <c r="J771">
        <v>0</v>
      </c>
      <c r="K771">
        <v>48</v>
      </c>
      <c r="L771">
        <v>0</v>
      </c>
      <c r="M771">
        <v>0</v>
      </c>
      <c r="N771">
        <v>36</v>
      </c>
      <c r="O771">
        <v>1214</v>
      </c>
      <c r="P771">
        <v>1250</v>
      </c>
      <c r="Q771">
        <v>1</v>
      </c>
      <c r="R771">
        <v>4</v>
      </c>
      <c r="S771">
        <v>4</v>
      </c>
      <c r="T771">
        <v>10</v>
      </c>
      <c r="U771">
        <v>19</v>
      </c>
      <c r="V771">
        <v>8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 t="s">
        <v>2963</v>
      </c>
      <c r="AD771" t="s">
        <v>716</v>
      </c>
      <c r="AE771">
        <v>3</v>
      </c>
      <c r="AF771" t="s">
        <v>3032</v>
      </c>
      <c r="AG771" t="s">
        <v>2958</v>
      </c>
      <c r="AH771" t="s">
        <v>3018</v>
      </c>
      <c r="AI771">
        <v>10</v>
      </c>
      <c r="AJ771" t="s">
        <v>3020</v>
      </c>
    </row>
    <row r="772" spans="1:36" x14ac:dyDescent="0.3">
      <c r="A772" t="s">
        <v>1858</v>
      </c>
      <c r="B772" s="9">
        <v>36</v>
      </c>
      <c r="C772" t="s">
        <v>29</v>
      </c>
      <c r="D772" s="29" t="s">
        <v>33</v>
      </c>
      <c r="E772">
        <v>42554</v>
      </c>
      <c r="F772" s="13" t="s">
        <v>2963</v>
      </c>
      <c r="G772" s="4">
        <v>41286</v>
      </c>
      <c r="H772">
        <v>93</v>
      </c>
      <c r="I772">
        <v>29</v>
      </c>
      <c r="J772">
        <v>1</v>
      </c>
      <c r="K772">
        <v>11</v>
      </c>
      <c r="L772">
        <v>0</v>
      </c>
      <c r="M772">
        <v>0</v>
      </c>
      <c r="N772">
        <v>0</v>
      </c>
      <c r="O772">
        <v>41</v>
      </c>
      <c r="P772">
        <v>41</v>
      </c>
      <c r="Q772">
        <v>2</v>
      </c>
      <c r="R772">
        <v>2</v>
      </c>
      <c r="S772">
        <v>0</v>
      </c>
      <c r="T772">
        <v>3</v>
      </c>
      <c r="U772">
        <v>7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716</v>
      </c>
      <c r="AD772" t="s">
        <v>716</v>
      </c>
      <c r="AE772">
        <v>2</v>
      </c>
      <c r="AF772" t="s">
        <v>3031</v>
      </c>
      <c r="AG772" t="s">
        <v>2957</v>
      </c>
      <c r="AH772" t="s">
        <v>3016</v>
      </c>
      <c r="AI772">
        <v>1</v>
      </c>
      <c r="AJ772" t="s">
        <v>3023</v>
      </c>
    </row>
    <row r="773" spans="1:36" x14ac:dyDescent="0.3">
      <c r="A773" t="s">
        <v>2715</v>
      </c>
      <c r="B773" s="9">
        <v>31</v>
      </c>
      <c r="C773" t="s">
        <v>29</v>
      </c>
      <c r="D773" s="29" t="s">
        <v>37</v>
      </c>
      <c r="E773">
        <v>39922</v>
      </c>
      <c r="F773" s="13" t="s">
        <v>715</v>
      </c>
      <c r="G773" s="4">
        <v>41319</v>
      </c>
      <c r="H773">
        <v>30</v>
      </c>
      <c r="I773">
        <v>29</v>
      </c>
      <c r="J773">
        <v>12</v>
      </c>
      <c r="K773">
        <v>59</v>
      </c>
      <c r="L773">
        <v>19</v>
      </c>
      <c r="M773">
        <v>1</v>
      </c>
      <c r="N773">
        <v>36</v>
      </c>
      <c r="O773">
        <v>120</v>
      </c>
      <c r="P773">
        <v>156</v>
      </c>
      <c r="Q773">
        <v>2</v>
      </c>
      <c r="R773">
        <v>3</v>
      </c>
      <c r="S773">
        <v>0</v>
      </c>
      <c r="T773">
        <v>4</v>
      </c>
      <c r="U773">
        <v>9</v>
      </c>
      <c r="V773">
        <v>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716</v>
      </c>
      <c r="AD773" t="s">
        <v>716</v>
      </c>
      <c r="AE773">
        <v>2</v>
      </c>
      <c r="AF773" t="s">
        <v>3031</v>
      </c>
      <c r="AG773" t="s">
        <v>2957</v>
      </c>
      <c r="AH773" t="s">
        <v>3016</v>
      </c>
      <c r="AI773">
        <v>2</v>
      </c>
      <c r="AJ773" t="s">
        <v>3022</v>
      </c>
    </row>
    <row r="774" spans="1:36" x14ac:dyDescent="0.3">
      <c r="A774" t="s">
        <v>2088</v>
      </c>
      <c r="B774" s="9">
        <v>30</v>
      </c>
      <c r="C774" t="s">
        <v>39</v>
      </c>
      <c r="D774" s="29" t="s">
        <v>37</v>
      </c>
      <c r="E774">
        <v>42207</v>
      </c>
      <c r="F774" s="13" t="s">
        <v>715</v>
      </c>
      <c r="G774" s="4">
        <v>41365</v>
      </c>
      <c r="H774">
        <v>71</v>
      </c>
      <c r="I774">
        <v>116</v>
      </c>
      <c r="J774">
        <v>11</v>
      </c>
      <c r="K774">
        <v>72</v>
      </c>
      <c r="L774">
        <v>3</v>
      </c>
      <c r="M774">
        <v>17</v>
      </c>
      <c r="N774">
        <v>46</v>
      </c>
      <c r="O774">
        <v>219</v>
      </c>
      <c r="P774">
        <v>265</v>
      </c>
      <c r="Q774">
        <v>4</v>
      </c>
      <c r="R774">
        <v>4</v>
      </c>
      <c r="S774">
        <v>1</v>
      </c>
      <c r="T774">
        <v>5</v>
      </c>
      <c r="U774">
        <v>14</v>
      </c>
      <c r="V774">
        <v>6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 t="s">
        <v>715</v>
      </c>
      <c r="AD774" t="s">
        <v>715</v>
      </c>
      <c r="AE774">
        <v>2</v>
      </c>
      <c r="AF774" t="s">
        <v>3032</v>
      </c>
      <c r="AG774" t="s">
        <v>2957</v>
      </c>
      <c r="AH774" t="s">
        <v>3011</v>
      </c>
      <c r="AI774">
        <v>4</v>
      </c>
      <c r="AJ774" t="s">
        <v>3021</v>
      </c>
    </row>
    <row r="775" spans="1:36" x14ac:dyDescent="0.3">
      <c r="A775" t="s">
        <v>1470</v>
      </c>
      <c r="B775" s="9">
        <v>41</v>
      </c>
      <c r="C775" t="s">
        <v>29</v>
      </c>
      <c r="D775" s="29" t="s">
        <v>37</v>
      </c>
      <c r="E775">
        <v>37971</v>
      </c>
      <c r="F775" s="13" t="s">
        <v>715</v>
      </c>
      <c r="G775" s="4">
        <v>41603</v>
      </c>
      <c r="H775">
        <v>97</v>
      </c>
      <c r="I775">
        <v>5</v>
      </c>
      <c r="J775">
        <v>4</v>
      </c>
      <c r="K775">
        <v>10</v>
      </c>
      <c r="L775">
        <v>2</v>
      </c>
      <c r="M775">
        <v>2</v>
      </c>
      <c r="N775">
        <v>7</v>
      </c>
      <c r="O775">
        <v>23</v>
      </c>
      <c r="P775">
        <v>30</v>
      </c>
      <c r="Q775">
        <v>1</v>
      </c>
      <c r="R775">
        <v>1</v>
      </c>
      <c r="S775">
        <v>0</v>
      </c>
      <c r="T775">
        <v>3</v>
      </c>
      <c r="U775">
        <v>5</v>
      </c>
      <c r="V775">
        <v>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716</v>
      </c>
      <c r="AD775" t="s">
        <v>716</v>
      </c>
      <c r="AE775">
        <v>2</v>
      </c>
      <c r="AF775" t="s">
        <v>3028</v>
      </c>
      <c r="AG775" t="s">
        <v>2957</v>
      </c>
      <c r="AH775" t="s">
        <v>3018</v>
      </c>
      <c r="AI775">
        <v>11</v>
      </c>
      <c r="AJ775" t="s">
        <v>3024</v>
      </c>
    </row>
    <row r="776" spans="1:36" x14ac:dyDescent="0.3">
      <c r="A776" t="s">
        <v>1974</v>
      </c>
      <c r="B776" s="9">
        <v>49</v>
      </c>
      <c r="C776" t="s">
        <v>36</v>
      </c>
      <c r="D776" s="29" t="s">
        <v>37</v>
      </c>
      <c r="E776">
        <v>62745</v>
      </c>
      <c r="F776" s="13" t="s">
        <v>715</v>
      </c>
      <c r="G776" s="4">
        <v>41356</v>
      </c>
      <c r="H776">
        <v>89</v>
      </c>
      <c r="I776">
        <v>562</v>
      </c>
      <c r="J776">
        <v>21</v>
      </c>
      <c r="K776">
        <v>464</v>
      </c>
      <c r="L776">
        <v>28</v>
      </c>
      <c r="M776">
        <v>10</v>
      </c>
      <c r="N776">
        <v>32</v>
      </c>
      <c r="O776">
        <v>1085</v>
      </c>
      <c r="P776">
        <v>1117</v>
      </c>
      <c r="Q776">
        <v>3</v>
      </c>
      <c r="R776">
        <v>7</v>
      </c>
      <c r="S776">
        <v>8</v>
      </c>
      <c r="T776">
        <v>11</v>
      </c>
      <c r="U776">
        <v>29</v>
      </c>
      <c r="V776">
        <v>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716</v>
      </c>
      <c r="AD776" t="s">
        <v>716</v>
      </c>
      <c r="AE776">
        <v>2</v>
      </c>
      <c r="AF776" t="s">
        <v>3028</v>
      </c>
      <c r="AG776" t="s">
        <v>2957</v>
      </c>
      <c r="AH776" t="s">
        <v>3016</v>
      </c>
      <c r="AI776">
        <v>3</v>
      </c>
      <c r="AJ776" t="s">
        <v>3017</v>
      </c>
    </row>
    <row r="777" spans="1:36" x14ac:dyDescent="0.3">
      <c r="A777" t="s">
        <v>1391</v>
      </c>
      <c r="B777" s="9">
        <v>43</v>
      </c>
      <c r="C777" t="s">
        <v>29</v>
      </c>
      <c r="D777" s="29" t="s">
        <v>37</v>
      </c>
      <c r="E777">
        <v>70886</v>
      </c>
      <c r="F777" s="13" t="s">
        <v>715</v>
      </c>
      <c r="G777" s="4">
        <v>41561</v>
      </c>
      <c r="H777">
        <v>65</v>
      </c>
      <c r="I777">
        <v>407</v>
      </c>
      <c r="J777">
        <v>70</v>
      </c>
      <c r="K777">
        <v>239</v>
      </c>
      <c r="L777">
        <v>103</v>
      </c>
      <c r="M777">
        <v>88</v>
      </c>
      <c r="N777">
        <v>53</v>
      </c>
      <c r="O777">
        <v>907</v>
      </c>
      <c r="P777">
        <v>960</v>
      </c>
      <c r="Q777">
        <v>1</v>
      </c>
      <c r="R777">
        <v>5</v>
      </c>
      <c r="S777">
        <v>4</v>
      </c>
      <c r="T777">
        <v>4</v>
      </c>
      <c r="U777">
        <v>14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716</v>
      </c>
      <c r="AD777" t="s">
        <v>716</v>
      </c>
      <c r="AE777">
        <v>2</v>
      </c>
      <c r="AF777" t="s">
        <v>3028</v>
      </c>
      <c r="AG777" t="s">
        <v>2957</v>
      </c>
      <c r="AH777" t="s">
        <v>3018</v>
      </c>
      <c r="AI777">
        <v>10</v>
      </c>
      <c r="AJ777" t="s">
        <v>3020</v>
      </c>
    </row>
    <row r="778" spans="1:36" x14ac:dyDescent="0.3">
      <c r="A778" t="s">
        <v>1862</v>
      </c>
      <c r="B778" s="9">
        <v>41</v>
      </c>
      <c r="C778" t="s">
        <v>29</v>
      </c>
      <c r="D778" s="29" t="s">
        <v>37</v>
      </c>
      <c r="E778">
        <v>51148</v>
      </c>
      <c r="F778" s="13" t="s">
        <v>2963</v>
      </c>
      <c r="G778" s="4">
        <v>41323</v>
      </c>
      <c r="H778">
        <v>38</v>
      </c>
      <c r="I778">
        <v>235</v>
      </c>
      <c r="J778">
        <v>6</v>
      </c>
      <c r="K778">
        <v>45</v>
      </c>
      <c r="L778">
        <v>8</v>
      </c>
      <c r="M778">
        <v>9</v>
      </c>
      <c r="N778">
        <v>12</v>
      </c>
      <c r="O778">
        <v>303</v>
      </c>
      <c r="P778">
        <v>315</v>
      </c>
      <c r="Q778">
        <v>4</v>
      </c>
      <c r="R778">
        <v>5</v>
      </c>
      <c r="S778">
        <v>1</v>
      </c>
      <c r="T778">
        <v>6</v>
      </c>
      <c r="U778">
        <v>16</v>
      </c>
      <c r="V778">
        <v>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716</v>
      </c>
      <c r="AD778" t="s">
        <v>716</v>
      </c>
      <c r="AE778">
        <v>2</v>
      </c>
      <c r="AF778" t="s">
        <v>3028</v>
      </c>
      <c r="AG778" t="s">
        <v>2957</v>
      </c>
      <c r="AH778" t="s">
        <v>3016</v>
      </c>
      <c r="AI778">
        <v>2</v>
      </c>
      <c r="AJ778" t="s">
        <v>3022</v>
      </c>
    </row>
    <row r="779" spans="1:36" x14ac:dyDescent="0.3">
      <c r="A779" t="s">
        <v>1588</v>
      </c>
      <c r="B779" s="9">
        <v>56</v>
      </c>
      <c r="C779" t="s">
        <v>29</v>
      </c>
      <c r="D779" s="29" t="s">
        <v>30</v>
      </c>
      <c r="E779">
        <v>68281</v>
      </c>
      <c r="F779" s="13" t="s">
        <v>716</v>
      </c>
      <c r="G779" s="4">
        <v>41128</v>
      </c>
      <c r="H779">
        <v>31</v>
      </c>
      <c r="I779">
        <v>995</v>
      </c>
      <c r="J779">
        <v>112</v>
      </c>
      <c r="K779">
        <v>417</v>
      </c>
      <c r="L779">
        <v>42</v>
      </c>
      <c r="M779">
        <v>48</v>
      </c>
      <c r="N779">
        <v>41</v>
      </c>
      <c r="O779">
        <v>1614</v>
      </c>
      <c r="P779">
        <v>1655</v>
      </c>
      <c r="Q779">
        <v>1</v>
      </c>
      <c r="R779">
        <v>2</v>
      </c>
      <c r="S779">
        <v>9</v>
      </c>
      <c r="T779">
        <v>13</v>
      </c>
      <c r="U779">
        <v>25</v>
      </c>
      <c r="V779">
        <v>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716</v>
      </c>
      <c r="AD779" t="s">
        <v>715</v>
      </c>
      <c r="AE779">
        <v>3</v>
      </c>
      <c r="AF779" t="s">
        <v>3030</v>
      </c>
      <c r="AG779" t="s">
        <v>2958</v>
      </c>
      <c r="AH779" t="s">
        <v>3014</v>
      </c>
      <c r="AI779">
        <v>8</v>
      </c>
      <c r="AJ779" t="s">
        <v>3026</v>
      </c>
    </row>
    <row r="780" spans="1:36" x14ac:dyDescent="0.3">
      <c r="A780" t="s">
        <v>1763</v>
      </c>
      <c r="B780" s="9">
        <v>55</v>
      </c>
      <c r="C780" t="s">
        <v>29</v>
      </c>
      <c r="D780" s="29" t="s">
        <v>37</v>
      </c>
      <c r="E780">
        <v>35701</v>
      </c>
      <c r="F780" s="13" t="s">
        <v>716</v>
      </c>
      <c r="G780" s="4">
        <v>41352</v>
      </c>
      <c r="H780">
        <v>36</v>
      </c>
      <c r="I780">
        <v>21</v>
      </c>
      <c r="J780">
        <v>1</v>
      </c>
      <c r="K780">
        <v>9</v>
      </c>
      <c r="L780">
        <v>7</v>
      </c>
      <c r="M780">
        <v>3</v>
      </c>
      <c r="N780">
        <v>5</v>
      </c>
      <c r="O780">
        <v>41</v>
      </c>
      <c r="P780">
        <v>46</v>
      </c>
      <c r="Q780">
        <v>1</v>
      </c>
      <c r="R780">
        <v>1</v>
      </c>
      <c r="S780">
        <v>0</v>
      </c>
      <c r="T780">
        <v>3</v>
      </c>
      <c r="U780">
        <v>5</v>
      </c>
      <c r="V780">
        <v>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716</v>
      </c>
      <c r="AD780" t="s">
        <v>716</v>
      </c>
      <c r="AE780">
        <v>2</v>
      </c>
      <c r="AF780" t="s">
        <v>3030</v>
      </c>
      <c r="AG780" t="s">
        <v>2957</v>
      </c>
      <c r="AH780" t="s">
        <v>3016</v>
      </c>
      <c r="AI780">
        <v>3</v>
      </c>
      <c r="AJ780" t="s">
        <v>3017</v>
      </c>
    </row>
    <row r="781" spans="1:36" x14ac:dyDescent="0.3">
      <c r="A781" t="s">
        <v>1776</v>
      </c>
      <c r="B781" s="9">
        <v>50</v>
      </c>
      <c r="C781" t="s">
        <v>29</v>
      </c>
      <c r="D781" s="29" t="s">
        <v>37</v>
      </c>
      <c r="E781">
        <v>42523</v>
      </c>
      <c r="F781" s="13" t="s">
        <v>716</v>
      </c>
      <c r="G781" s="4">
        <v>41752</v>
      </c>
      <c r="H781">
        <v>96</v>
      </c>
      <c r="I781">
        <v>14</v>
      </c>
      <c r="J781">
        <v>36</v>
      </c>
      <c r="K781">
        <v>11</v>
      </c>
      <c r="L781">
        <v>3</v>
      </c>
      <c r="M781">
        <v>26</v>
      </c>
      <c r="N781">
        <v>35</v>
      </c>
      <c r="O781">
        <v>90</v>
      </c>
      <c r="P781">
        <v>125</v>
      </c>
      <c r="Q781">
        <v>1</v>
      </c>
      <c r="R781">
        <v>1</v>
      </c>
      <c r="S781">
        <v>1</v>
      </c>
      <c r="T781">
        <v>4</v>
      </c>
      <c r="U781">
        <v>7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716</v>
      </c>
      <c r="AD781" t="s">
        <v>716</v>
      </c>
      <c r="AE781">
        <v>1</v>
      </c>
      <c r="AF781" t="s">
        <v>3028</v>
      </c>
      <c r="AG781" t="s">
        <v>2956</v>
      </c>
      <c r="AH781" t="s">
        <v>3011</v>
      </c>
      <c r="AI781">
        <v>4</v>
      </c>
      <c r="AJ781" t="s">
        <v>3021</v>
      </c>
    </row>
    <row r="782" spans="1:36" x14ac:dyDescent="0.3">
      <c r="A782" t="s">
        <v>2884</v>
      </c>
      <c r="B782" s="9">
        <v>51</v>
      </c>
      <c r="C782" t="s">
        <v>39</v>
      </c>
      <c r="D782" s="29" t="s">
        <v>33</v>
      </c>
      <c r="E782">
        <v>57288</v>
      </c>
      <c r="F782" s="13" t="s">
        <v>715</v>
      </c>
      <c r="G782" s="4">
        <v>41815</v>
      </c>
      <c r="H782">
        <v>27</v>
      </c>
      <c r="I782">
        <v>527</v>
      </c>
      <c r="J782">
        <v>0</v>
      </c>
      <c r="K782">
        <v>21</v>
      </c>
      <c r="L782">
        <v>0</v>
      </c>
      <c r="M782">
        <v>0</v>
      </c>
      <c r="N782">
        <v>60</v>
      </c>
      <c r="O782">
        <v>548</v>
      </c>
      <c r="P782">
        <v>608</v>
      </c>
      <c r="Q782">
        <v>3</v>
      </c>
      <c r="R782">
        <v>8</v>
      </c>
      <c r="S782">
        <v>1</v>
      </c>
      <c r="T782">
        <v>8</v>
      </c>
      <c r="U782">
        <v>20</v>
      </c>
      <c r="V782">
        <v>6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 t="s">
        <v>715</v>
      </c>
      <c r="AD782" t="s">
        <v>716</v>
      </c>
      <c r="AE782">
        <v>1</v>
      </c>
      <c r="AF782" t="s">
        <v>3030</v>
      </c>
      <c r="AG782" t="s">
        <v>2956</v>
      </c>
      <c r="AH782" t="s">
        <v>3011</v>
      </c>
      <c r="AI782">
        <v>6</v>
      </c>
      <c r="AJ782" t="s">
        <v>3013</v>
      </c>
    </row>
    <row r="783" spans="1:36" x14ac:dyDescent="0.3">
      <c r="A783" t="s">
        <v>2099</v>
      </c>
      <c r="B783" s="9">
        <v>36</v>
      </c>
      <c r="C783" t="s">
        <v>47</v>
      </c>
      <c r="D783" s="29" t="s">
        <v>33</v>
      </c>
      <c r="E783">
        <v>17117</v>
      </c>
      <c r="F783" s="13" t="s">
        <v>715</v>
      </c>
      <c r="G783" s="4">
        <v>41291</v>
      </c>
      <c r="H783">
        <v>96</v>
      </c>
      <c r="I783">
        <v>12</v>
      </c>
      <c r="J783">
        <v>23</v>
      </c>
      <c r="K783">
        <v>38</v>
      </c>
      <c r="L783">
        <v>30</v>
      </c>
      <c r="M783">
        <v>18</v>
      </c>
      <c r="N783">
        <v>7</v>
      </c>
      <c r="O783">
        <v>121</v>
      </c>
      <c r="P783">
        <v>128</v>
      </c>
      <c r="Q783">
        <v>4</v>
      </c>
      <c r="R783">
        <v>3</v>
      </c>
      <c r="S783">
        <v>1</v>
      </c>
      <c r="T783">
        <v>3</v>
      </c>
      <c r="U783">
        <v>11</v>
      </c>
      <c r="V783">
        <v>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716</v>
      </c>
      <c r="AD783" t="s">
        <v>716</v>
      </c>
      <c r="AE783">
        <v>2</v>
      </c>
      <c r="AF783" t="s">
        <v>3031</v>
      </c>
      <c r="AG783" t="s">
        <v>2957</v>
      </c>
      <c r="AH783" t="s">
        <v>3016</v>
      </c>
      <c r="AI783">
        <v>1</v>
      </c>
      <c r="AJ783" t="s">
        <v>3023</v>
      </c>
    </row>
    <row r="784" spans="1:36" x14ac:dyDescent="0.3">
      <c r="A784" t="s">
        <v>1051</v>
      </c>
      <c r="B784" s="9">
        <v>38</v>
      </c>
      <c r="C784" t="s">
        <v>47</v>
      </c>
      <c r="D784" s="29" t="s">
        <v>33</v>
      </c>
      <c r="E784">
        <v>36301</v>
      </c>
      <c r="F784" s="13" t="s">
        <v>715</v>
      </c>
      <c r="G784" s="4">
        <v>41572</v>
      </c>
      <c r="H784">
        <v>53</v>
      </c>
      <c r="I784">
        <v>11</v>
      </c>
      <c r="J784">
        <v>12</v>
      </c>
      <c r="K784">
        <v>35</v>
      </c>
      <c r="L784">
        <v>3</v>
      </c>
      <c r="M784">
        <v>5</v>
      </c>
      <c r="N784">
        <v>12</v>
      </c>
      <c r="O784">
        <v>66</v>
      </c>
      <c r="P784">
        <v>78</v>
      </c>
      <c r="Q784">
        <v>1</v>
      </c>
      <c r="R784">
        <v>3</v>
      </c>
      <c r="S784">
        <v>0</v>
      </c>
      <c r="T784">
        <v>3</v>
      </c>
      <c r="U784">
        <v>7</v>
      </c>
      <c r="V784">
        <v>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716</v>
      </c>
      <c r="AD784" t="s">
        <v>716</v>
      </c>
      <c r="AE784">
        <v>2</v>
      </c>
      <c r="AF784" t="s">
        <v>3031</v>
      </c>
      <c r="AG784" t="s">
        <v>2957</v>
      </c>
      <c r="AH784" t="s">
        <v>3018</v>
      </c>
      <c r="AI784">
        <v>10</v>
      </c>
      <c r="AJ784" t="s">
        <v>3020</v>
      </c>
    </row>
    <row r="785" spans="1:36" x14ac:dyDescent="0.3">
      <c r="A785" t="s">
        <v>2787</v>
      </c>
      <c r="B785" s="9">
        <v>59</v>
      </c>
      <c r="C785" t="s">
        <v>29</v>
      </c>
      <c r="D785" s="29" t="s">
        <v>41</v>
      </c>
      <c r="E785">
        <v>49431</v>
      </c>
      <c r="F785" s="13" t="s">
        <v>715</v>
      </c>
      <c r="G785" s="4">
        <v>41124</v>
      </c>
      <c r="H785">
        <v>9</v>
      </c>
      <c r="I785">
        <v>219</v>
      </c>
      <c r="J785">
        <v>3</v>
      </c>
      <c r="K785">
        <v>100</v>
      </c>
      <c r="L785">
        <v>26</v>
      </c>
      <c r="M785">
        <v>0</v>
      </c>
      <c r="N785">
        <v>17</v>
      </c>
      <c r="O785">
        <v>348</v>
      </c>
      <c r="P785">
        <v>365</v>
      </c>
      <c r="Q785">
        <v>2</v>
      </c>
      <c r="R785">
        <v>7</v>
      </c>
      <c r="S785">
        <v>1</v>
      </c>
      <c r="T785">
        <v>5</v>
      </c>
      <c r="U785">
        <v>15</v>
      </c>
      <c r="V785">
        <v>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716</v>
      </c>
      <c r="AD785" t="s">
        <v>716</v>
      </c>
      <c r="AE785">
        <v>3</v>
      </c>
      <c r="AF785" t="s">
        <v>3030</v>
      </c>
      <c r="AG785" t="s">
        <v>2958</v>
      </c>
      <c r="AH785" t="s">
        <v>3014</v>
      </c>
      <c r="AI785">
        <v>8</v>
      </c>
      <c r="AJ785" t="s">
        <v>3026</v>
      </c>
    </row>
    <row r="786" spans="1:36" x14ac:dyDescent="0.3">
      <c r="A786" t="s">
        <v>2182</v>
      </c>
      <c r="B786" s="9">
        <v>54</v>
      </c>
      <c r="C786" t="s">
        <v>36</v>
      </c>
      <c r="D786" s="29" t="s">
        <v>37</v>
      </c>
      <c r="E786">
        <v>49154</v>
      </c>
      <c r="F786" s="13" t="s">
        <v>2963</v>
      </c>
      <c r="G786" s="4">
        <v>41581</v>
      </c>
      <c r="H786">
        <v>69</v>
      </c>
      <c r="I786">
        <v>206</v>
      </c>
      <c r="J786">
        <v>10</v>
      </c>
      <c r="K786">
        <v>67</v>
      </c>
      <c r="L786">
        <v>30</v>
      </c>
      <c r="M786">
        <v>27</v>
      </c>
      <c r="N786">
        <v>71</v>
      </c>
      <c r="O786">
        <v>340</v>
      </c>
      <c r="P786">
        <v>411</v>
      </c>
      <c r="Q786">
        <v>6</v>
      </c>
      <c r="R786">
        <v>4</v>
      </c>
      <c r="S786">
        <v>1</v>
      </c>
      <c r="T786">
        <v>8</v>
      </c>
      <c r="U786">
        <v>19</v>
      </c>
      <c r="V786">
        <v>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716</v>
      </c>
      <c r="AD786" t="s">
        <v>716</v>
      </c>
      <c r="AE786">
        <v>2</v>
      </c>
      <c r="AF786" t="s">
        <v>3030</v>
      </c>
      <c r="AG786" t="s">
        <v>2957</v>
      </c>
      <c r="AH786" t="s">
        <v>3018</v>
      </c>
      <c r="AI786">
        <v>11</v>
      </c>
      <c r="AJ786" t="s">
        <v>3024</v>
      </c>
    </row>
    <row r="787" spans="1:36" x14ac:dyDescent="0.3">
      <c r="A787" t="s">
        <v>1890</v>
      </c>
      <c r="B787" s="9">
        <v>42</v>
      </c>
      <c r="C787" t="s">
        <v>47</v>
      </c>
      <c r="D787" s="29" t="s">
        <v>37</v>
      </c>
      <c r="E787">
        <v>70932</v>
      </c>
      <c r="F787" s="13" t="s">
        <v>715</v>
      </c>
      <c r="G787" s="4">
        <v>41658</v>
      </c>
      <c r="H787">
        <v>57</v>
      </c>
      <c r="I787">
        <v>200</v>
      </c>
      <c r="J787">
        <v>193</v>
      </c>
      <c r="K787">
        <v>100</v>
      </c>
      <c r="L787">
        <v>46</v>
      </c>
      <c r="M787">
        <v>185</v>
      </c>
      <c r="N787">
        <v>185</v>
      </c>
      <c r="O787">
        <v>724</v>
      </c>
      <c r="P787">
        <v>909</v>
      </c>
      <c r="Q787">
        <v>2</v>
      </c>
      <c r="R787">
        <v>6</v>
      </c>
      <c r="S787">
        <v>2</v>
      </c>
      <c r="T787">
        <v>12</v>
      </c>
      <c r="U787">
        <v>22</v>
      </c>
      <c r="V787">
        <v>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716</v>
      </c>
      <c r="AD787" t="s">
        <v>716</v>
      </c>
      <c r="AE787">
        <v>1</v>
      </c>
      <c r="AF787" t="s">
        <v>3028</v>
      </c>
      <c r="AG787" t="s">
        <v>2956</v>
      </c>
      <c r="AH787" t="s">
        <v>3016</v>
      </c>
      <c r="AI787">
        <v>1</v>
      </c>
      <c r="AJ787" t="s">
        <v>3023</v>
      </c>
    </row>
    <row r="788" spans="1:36" x14ac:dyDescent="0.3">
      <c r="A788" t="s">
        <v>1886</v>
      </c>
      <c r="B788" s="9">
        <v>47</v>
      </c>
      <c r="C788" t="s">
        <v>36</v>
      </c>
      <c r="D788" s="29" t="s">
        <v>41</v>
      </c>
      <c r="E788">
        <v>26642</v>
      </c>
      <c r="F788" s="13" t="s">
        <v>715</v>
      </c>
      <c r="G788" s="4">
        <v>41699</v>
      </c>
      <c r="H788">
        <v>71</v>
      </c>
      <c r="I788">
        <v>13</v>
      </c>
      <c r="J788">
        <v>2</v>
      </c>
      <c r="K788">
        <v>15</v>
      </c>
      <c r="L788">
        <v>2</v>
      </c>
      <c r="M788">
        <v>2</v>
      </c>
      <c r="N788">
        <v>8</v>
      </c>
      <c r="O788">
        <v>34</v>
      </c>
      <c r="P788">
        <v>42</v>
      </c>
      <c r="Q788">
        <v>2</v>
      </c>
      <c r="R788">
        <v>2</v>
      </c>
      <c r="S788">
        <v>0</v>
      </c>
      <c r="T788">
        <v>3</v>
      </c>
      <c r="U788">
        <v>7</v>
      </c>
      <c r="V788">
        <v>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716</v>
      </c>
      <c r="AD788" t="s">
        <v>716</v>
      </c>
      <c r="AE788">
        <v>1</v>
      </c>
      <c r="AF788" t="s">
        <v>3028</v>
      </c>
      <c r="AG788" t="s">
        <v>2956</v>
      </c>
      <c r="AH788" t="s">
        <v>3016</v>
      </c>
      <c r="AI788">
        <v>3</v>
      </c>
      <c r="AJ788" t="s">
        <v>3017</v>
      </c>
    </row>
    <row r="789" spans="1:36" x14ac:dyDescent="0.3">
      <c r="A789" t="s">
        <v>2230</v>
      </c>
      <c r="B789" s="9">
        <v>58</v>
      </c>
      <c r="C789" t="s">
        <v>39</v>
      </c>
      <c r="D789" s="29" t="s">
        <v>37</v>
      </c>
      <c r="E789">
        <v>52973</v>
      </c>
      <c r="F789" s="13" t="s">
        <v>715</v>
      </c>
      <c r="G789" s="4">
        <v>41221</v>
      </c>
      <c r="H789">
        <v>92</v>
      </c>
      <c r="I789">
        <v>856</v>
      </c>
      <c r="J789">
        <v>0</v>
      </c>
      <c r="K789">
        <v>76</v>
      </c>
      <c r="L789">
        <v>12</v>
      </c>
      <c r="M789">
        <v>9</v>
      </c>
      <c r="N789">
        <v>199</v>
      </c>
      <c r="O789">
        <v>953</v>
      </c>
      <c r="P789">
        <v>1152</v>
      </c>
      <c r="Q789">
        <v>7</v>
      </c>
      <c r="R789">
        <v>9</v>
      </c>
      <c r="S789">
        <v>6</v>
      </c>
      <c r="T789">
        <v>9</v>
      </c>
      <c r="U789">
        <v>31</v>
      </c>
      <c r="V789">
        <v>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716</v>
      </c>
      <c r="AD789" t="s">
        <v>716</v>
      </c>
      <c r="AE789">
        <v>3</v>
      </c>
      <c r="AF789" t="s">
        <v>3030</v>
      </c>
      <c r="AG789" t="s">
        <v>2958</v>
      </c>
      <c r="AH789" t="s">
        <v>3018</v>
      </c>
      <c r="AI789">
        <v>11</v>
      </c>
      <c r="AJ789" t="s">
        <v>3024</v>
      </c>
    </row>
    <row r="790" spans="1:36" x14ac:dyDescent="0.3">
      <c r="A790" t="s">
        <v>2473</v>
      </c>
      <c r="B790" s="9">
        <v>62</v>
      </c>
      <c r="C790" t="s">
        <v>29</v>
      </c>
      <c r="D790" s="29" t="s">
        <v>37</v>
      </c>
      <c r="E790">
        <v>35704</v>
      </c>
      <c r="F790" s="13" t="s">
        <v>2963</v>
      </c>
      <c r="G790" s="4">
        <v>41642</v>
      </c>
      <c r="H790">
        <v>54</v>
      </c>
      <c r="I790">
        <v>30</v>
      </c>
      <c r="J790">
        <v>9</v>
      </c>
      <c r="K790">
        <v>12</v>
      </c>
      <c r="L790">
        <v>2</v>
      </c>
      <c r="M790">
        <v>11</v>
      </c>
      <c r="N790">
        <v>30</v>
      </c>
      <c r="O790">
        <v>64</v>
      </c>
      <c r="P790">
        <v>94</v>
      </c>
      <c r="Q790">
        <v>3</v>
      </c>
      <c r="R790">
        <v>2</v>
      </c>
      <c r="S790">
        <v>0</v>
      </c>
      <c r="T790">
        <v>4</v>
      </c>
      <c r="U790">
        <v>9</v>
      </c>
      <c r="V790">
        <v>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716</v>
      </c>
      <c r="AD790" t="s">
        <v>716</v>
      </c>
      <c r="AE790">
        <v>1</v>
      </c>
      <c r="AF790" t="s">
        <v>3029</v>
      </c>
      <c r="AG790" t="s">
        <v>2956</v>
      </c>
      <c r="AH790" t="s">
        <v>3016</v>
      </c>
      <c r="AI790">
        <v>1</v>
      </c>
      <c r="AJ790" t="s">
        <v>3023</v>
      </c>
    </row>
    <row r="791" spans="1:36" x14ac:dyDescent="0.3">
      <c r="A791" t="s">
        <v>2180</v>
      </c>
      <c r="B791" s="9">
        <v>41</v>
      </c>
      <c r="C791" t="s">
        <v>47</v>
      </c>
      <c r="D791" s="29" t="s">
        <v>37</v>
      </c>
      <c r="E791">
        <v>35688</v>
      </c>
      <c r="F791" s="13" t="s">
        <v>2964</v>
      </c>
      <c r="G791" s="4">
        <v>41143</v>
      </c>
      <c r="H791">
        <v>94</v>
      </c>
      <c r="I791">
        <v>73</v>
      </c>
      <c r="J791">
        <v>3</v>
      </c>
      <c r="K791">
        <v>90</v>
      </c>
      <c r="L791">
        <v>12</v>
      </c>
      <c r="M791">
        <v>1</v>
      </c>
      <c r="N791">
        <v>32</v>
      </c>
      <c r="O791">
        <v>179</v>
      </c>
      <c r="P791">
        <v>211</v>
      </c>
      <c r="Q791">
        <v>7</v>
      </c>
      <c r="R791">
        <v>4</v>
      </c>
      <c r="S791">
        <v>1</v>
      </c>
      <c r="T791">
        <v>4</v>
      </c>
      <c r="U791">
        <v>16</v>
      </c>
      <c r="V791">
        <v>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716</v>
      </c>
      <c r="AD791" t="s">
        <v>716</v>
      </c>
      <c r="AE791">
        <v>3</v>
      </c>
      <c r="AF791" t="s">
        <v>3028</v>
      </c>
      <c r="AG791" t="s">
        <v>2958</v>
      </c>
      <c r="AH791" t="s">
        <v>3014</v>
      </c>
      <c r="AI791">
        <v>8</v>
      </c>
      <c r="AJ791" t="s">
        <v>3026</v>
      </c>
    </row>
    <row r="792" spans="1:36" x14ac:dyDescent="0.3">
      <c r="A792" t="s">
        <v>2400</v>
      </c>
      <c r="B792" s="9">
        <v>26</v>
      </c>
      <c r="C792" t="s">
        <v>29</v>
      </c>
      <c r="D792" s="29" t="s">
        <v>30</v>
      </c>
      <c r="E792">
        <v>34176</v>
      </c>
      <c r="F792" s="13" t="s">
        <v>715</v>
      </c>
      <c r="G792" s="4">
        <v>41771</v>
      </c>
      <c r="H792">
        <v>12</v>
      </c>
      <c r="I792">
        <v>5</v>
      </c>
      <c r="J792">
        <v>7</v>
      </c>
      <c r="K792">
        <v>24</v>
      </c>
      <c r="L792">
        <v>19</v>
      </c>
      <c r="M792">
        <v>14</v>
      </c>
      <c r="N792">
        <v>20</v>
      </c>
      <c r="O792">
        <v>69</v>
      </c>
      <c r="P792">
        <v>89</v>
      </c>
      <c r="Q792">
        <v>4</v>
      </c>
      <c r="R792">
        <v>3</v>
      </c>
      <c r="S792">
        <v>0</v>
      </c>
      <c r="T792">
        <v>4</v>
      </c>
      <c r="U792">
        <v>11</v>
      </c>
      <c r="V792">
        <v>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716</v>
      </c>
      <c r="AD792" t="s">
        <v>716</v>
      </c>
      <c r="AE792">
        <v>1</v>
      </c>
      <c r="AF792" t="s">
        <v>3032</v>
      </c>
      <c r="AG792" t="s">
        <v>2956</v>
      </c>
      <c r="AH792" t="s">
        <v>3011</v>
      </c>
      <c r="AI792">
        <v>5</v>
      </c>
      <c r="AJ792" t="s">
        <v>3012</v>
      </c>
    </row>
    <row r="793" spans="1:36" x14ac:dyDescent="0.3">
      <c r="A793" t="s">
        <v>2211</v>
      </c>
      <c r="B793" s="9">
        <v>57</v>
      </c>
      <c r="C793" t="s">
        <v>29</v>
      </c>
      <c r="D793" s="29" t="s">
        <v>37</v>
      </c>
      <c r="E793">
        <v>47743</v>
      </c>
      <c r="F793" s="13" t="s">
        <v>715</v>
      </c>
      <c r="G793" s="4">
        <v>41355</v>
      </c>
      <c r="H793">
        <v>56</v>
      </c>
      <c r="I793">
        <v>198</v>
      </c>
      <c r="J793">
        <v>2</v>
      </c>
      <c r="K793">
        <v>43</v>
      </c>
      <c r="L793">
        <v>0</v>
      </c>
      <c r="M793">
        <v>12</v>
      </c>
      <c r="N793">
        <v>20</v>
      </c>
      <c r="O793">
        <v>255</v>
      </c>
      <c r="P793">
        <v>275</v>
      </c>
      <c r="Q793">
        <v>3</v>
      </c>
      <c r="R793">
        <v>4</v>
      </c>
      <c r="S793">
        <v>1</v>
      </c>
      <c r="T793">
        <v>6</v>
      </c>
      <c r="U793">
        <v>14</v>
      </c>
      <c r="V793">
        <v>6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 t="s">
        <v>715</v>
      </c>
      <c r="AD793" t="s">
        <v>716</v>
      </c>
      <c r="AE793">
        <v>2</v>
      </c>
      <c r="AF793" t="s">
        <v>3030</v>
      </c>
      <c r="AG793" t="s">
        <v>2957</v>
      </c>
      <c r="AH793" t="s">
        <v>3016</v>
      </c>
      <c r="AI793">
        <v>3</v>
      </c>
      <c r="AJ793" t="s">
        <v>3017</v>
      </c>
    </row>
    <row r="794" spans="1:36" x14ac:dyDescent="0.3">
      <c r="A794" t="s">
        <v>2014</v>
      </c>
      <c r="B794" s="9">
        <v>47</v>
      </c>
      <c r="C794" t="s">
        <v>36</v>
      </c>
      <c r="D794" s="29" t="s">
        <v>33</v>
      </c>
      <c r="E794">
        <v>56575</v>
      </c>
      <c r="F794" s="13" t="s">
        <v>2963</v>
      </c>
      <c r="G794" s="4">
        <v>41399</v>
      </c>
      <c r="H794">
        <v>42</v>
      </c>
      <c r="I794">
        <v>421</v>
      </c>
      <c r="J794">
        <v>5</v>
      </c>
      <c r="K794">
        <v>90</v>
      </c>
      <c r="L794">
        <v>0</v>
      </c>
      <c r="M794">
        <v>16</v>
      </c>
      <c r="N794">
        <v>10</v>
      </c>
      <c r="O794">
        <v>532</v>
      </c>
      <c r="P794">
        <v>542</v>
      </c>
      <c r="Q794">
        <v>3</v>
      </c>
      <c r="R794">
        <v>7</v>
      </c>
      <c r="S794">
        <v>3</v>
      </c>
      <c r="T794">
        <v>7</v>
      </c>
      <c r="U794">
        <v>20</v>
      </c>
      <c r="V794">
        <v>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716</v>
      </c>
      <c r="AD794" t="s">
        <v>716</v>
      </c>
      <c r="AE794">
        <v>2</v>
      </c>
      <c r="AF794" t="s">
        <v>3028</v>
      </c>
      <c r="AG794" t="s">
        <v>2957</v>
      </c>
      <c r="AH794" t="s">
        <v>3011</v>
      </c>
      <c r="AI794">
        <v>5</v>
      </c>
      <c r="AJ794" t="s">
        <v>3012</v>
      </c>
    </row>
    <row r="795" spans="1:36" x14ac:dyDescent="0.3">
      <c r="A795" t="s">
        <v>2372</v>
      </c>
      <c r="B795" s="9">
        <v>29</v>
      </c>
      <c r="C795" t="s">
        <v>29</v>
      </c>
      <c r="D795" s="29" t="s">
        <v>30</v>
      </c>
      <c r="E795">
        <v>29760</v>
      </c>
      <c r="F795" s="13" t="s">
        <v>715</v>
      </c>
      <c r="G795" s="4">
        <v>41150</v>
      </c>
      <c r="H795">
        <v>87</v>
      </c>
      <c r="I795">
        <v>64</v>
      </c>
      <c r="J795">
        <v>4</v>
      </c>
      <c r="K795">
        <v>68</v>
      </c>
      <c r="L795">
        <v>7</v>
      </c>
      <c r="M795">
        <v>5</v>
      </c>
      <c r="N795">
        <v>17</v>
      </c>
      <c r="O795">
        <v>148</v>
      </c>
      <c r="P795">
        <v>165</v>
      </c>
      <c r="Q795">
        <v>4</v>
      </c>
      <c r="R795">
        <v>3</v>
      </c>
      <c r="S795">
        <v>1</v>
      </c>
      <c r="T795">
        <v>4</v>
      </c>
      <c r="U795">
        <v>12</v>
      </c>
      <c r="V795">
        <v>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716</v>
      </c>
      <c r="AD795" t="s">
        <v>716</v>
      </c>
      <c r="AE795">
        <v>3</v>
      </c>
      <c r="AF795" t="s">
        <v>3032</v>
      </c>
      <c r="AG795" t="s">
        <v>2958</v>
      </c>
      <c r="AH795" t="s">
        <v>3014</v>
      </c>
      <c r="AI795">
        <v>8</v>
      </c>
      <c r="AJ795" t="s">
        <v>3026</v>
      </c>
    </row>
    <row r="796" spans="1:36" x14ac:dyDescent="0.3">
      <c r="A796" t="s">
        <v>2355</v>
      </c>
      <c r="B796" s="9">
        <v>63</v>
      </c>
      <c r="C796" t="s">
        <v>29</v>
      </c>
      <c r="D796" s="29" t="s">
        <v>37</v>
      </c>
      <c r="E796">
        <v>94642</v>
      </c>
      <c r="F796" s="13" t="s">
        <v>716</v>
      </c>
      <c r="G796" s="4">
        <v>41682</v>
      </c>
      <c r="H796">
        <v>35</v>
      </c>
      <c r="I796">
        <v>879</v>
      </c>
      <c r="J796">
        <v>143</v>
      </c>
      <c r="K796">
        <v>797</v>
      </c>
      <c r="L796">
        <v>106</v>
      </c>
      <c r="M796">
        <v>143</v>
      </c>
      <c r="N796">
        <v>143</v>
      </c>
      <c r="O796">
        <v>2068</v>
      </c>
      <c r="P796">
        <v>2211</v>
      </c>
      <c r="Q796">
        <v>0</v>
      </c>
      <c r="R796">
        <v>5</v>
      </c>
      <c r="S796">
        <v>7</v>
      </c>
      <c r="T796">
        <v>9</v>
      </c>
      <c r="U796">
        <v>21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 t="s">
        <v>2963</v>
      </c>
      <c r="AD796" t="s">
        <v>716</v>
      </c>
      <c r="AE796">
        <v>1</v>
      </c>
      <c r="AF796" t="s">
        <v>3029</v>
      </c>
      <c r="AG796" t="s">
        <v>2956</v>
      </c>
      <c r="AH796" t="s">
        <v>3016</v>
      </c>
      <c r="AI796">
        <v>2</v>
      </c>
      <c r="AJ796" t="s">
        <v>3022</v>
      </c>
    </row>
    <row r="797" spans="1:36" x14ac:dyDescent="0.3">
      <c r="A797" t="s">
        <v>2908</v>
      </c>
      <c r="B797" s="9">
        <v>66</v>
      </c>
      <c r="C797" t="s">
        <v>36</v>
      </c>
      <c r="D797" s="29" t="s">
        <v>33</v>
      </c>
      <c r="E797">
        <v>66375</v>
      </c>
      <c r="F797" s="13" t="s">
        <v>715</v>
      </c>
      <c r="G797" s="4">
        <v>41599</v>
      </c>
      <c r="H797">
        <v>96</v>
      </c>
      <c r="I797">
        <v>712</v>
      </c>
      <c r="J797">
        <v>0</v>
      </c>
      <c r="K797">
        <v>45</v>
      </c>
      <c r="L797">
        <v>0</v>
      </c>
      <c r="M797">
        <v>0</v>
      </c>
      <c r="N797">
        <v>191</v>
      </c>
      <c r="O797">
        <v>757</v>
      </c>
      <c r="P797">
        <v>948</v>
      </c>
      <c r="Q797">
        <v>3</v>
      </c>
      <c r="R797">
        <v>2</v>
      </c>
      <c r="S797">
        <v>4</v>
      </c>
      <c r="T797">
        <v>5</v>
      </c>
      <c r="U797">
        <v>14</v>
      </c>
      <c r="V797">
        <v>7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 t="s">
        <v>715</v>
      </c>
      <c r="AD797" t="s">
        <v>716</v>
      </c>
      <c r="AE797">
        <v>2</v>
      </c>
      <c r="AF797" t="s">
        <v>3029</v>
      </c>
      <c r="AG797" t="s">
        <v>2957</v>
      </c>
      <c r="AH797" t="s">
        <v>3018</v>
      </c>
      <c r="AI797">
        <v>11</v>
      </c>
      <c r="AJ797" t="s">
        <v>3024</v>
      </c>
    </row>
    <row r="798" spans="1:36" x14ac:dyDescent="0.3">
      <c r="A798" t="s">
        <v>2329</v>
      </c>
      <c r="B798" s="9">
        <v>37</v>
      </c>
      <c r="C798" t="s">
        <v>29</v>
      </c>
      <c r="D798" s="29" t="s">
        <v>37</v>
      </c>
      <c r="E798">
        <v>42014</v>
      </c>
      <c r="F798" s="13" t="s">
        <v>715</v>
      </c>
      <c r="G798" s="4">
        <v>41138</v>
      </c>
      <c r="H798">
        <v>56</v>
      </c>
      <c r="I798">
        <v>244</v>
      </c>
      <c r="J798">
        <v>15</v>
      </c>
      <c r="K798">
        <v>108</v>
      </c>
      <c r="L798">
        <v>4</v>
      </c>
      <c r="M798">
        <v>15</v>
      </c>
      <c r="N798">
        <v>50</v>
      </c>
      <c r="O798">
        <v>386</v>
      </c>
      <c r="P798">
        <v>436</v>
      </c>
      <c r="Q798">
        <v>6</v>
      </c>
      <c r="R798">
        <v>7</v>
      </c>
      <c r="S798">
        <v>1</v>
      </c>
      <c r="T798">
        <v>6</v>
      </c>
      <c r="U798">
        <v>20</v>
      </c>
      <c r="V798">
        <v>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716</v>
      </c>
      <c r="AD798" t="s">
        <v>715</v>
      </c>
      <c r="AE798">
        <v>3</v>
      </c>
      <c r="AF798" t="s">
        <v>3031</v>
      </c>
      <c r="AG798" t="s">
        <v>2958</v>
      </c>
      <c r="AH798" t="s">
        <v>3014</v>
      </c>
      <c r="AI798">
        <v>8</v>
      </c>
      <c r="AJ798" t="s">
        <v>3026</v>
      </c>
    </row>
    <row r="799" spans="1:36" x14ac:dyDescent="0.3">
      <c r="A799" t="s">
        <v>1106</v>
      </c>
      <c r="B799" s="9">
        <v>40</v>
      </c>
      <c r="C799" t="s">
        <v>47</v>
      </c>
      <c r="D799" s="29" t="s">
        <v>37</v>
      </c>
      <c r="E799">
        <v>20130</v>
      </c>
      <c r="F799" s="13" t="s">
        <v>716</v>
      </c>
      <c r="G799" s="4">
        <v>41715</v>
      </c>
      <c r="H799">
        <v>99</v>
      </c>
      <c r="I799">
        <v>0</v>
      </c>
      <c r="J799">
        <v>6</v>
      </c>
      <c r="K799">
        <v>3</v>
      </c>
      <c r="L799">
        <v>7</v>
      </c>
      <c r="M799">
        <v>6</v>
      </c>
      <c r="N799">
        <v>12</v>
      </c>
      <c r="O799">
        <v>22</v>
      </c>
      <c r="P799">
        <v>34</v>
      </c>
      <c r="Q799">
        <v>1</v>
      </c>
      <c r="R799">
        <v>1</v>
      </c>
      <c r="S799">
        <v>0</v>
      </c>
      <c r="T799">
        <v>3</v>
      </c>
      <c r="U799">
        <v>5</v>
      </c>
      <c r="V799">
        <v>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716</v>
      </c>
      <c r="AD799" t="s">
        <v>716</v>
      </c>
      <c r="AE799">
        <v>1</v>
      </c>
      <c r="AF799" t="s">
        <v>3031</v>
      </c>
      <c r="AG799" t="s">
        <v>2956</v>
      </c>
      <c r="AH799" t="s">
        <v>3016</v>
      </c>
      <c r="AI799">
        <v>3</v>
      </c>
      <c r="AJ799" t="s">
        <v>3017</v>
      </c>
    </row>
    <row r="800" spans="1:36" x14ac:dyDescent="0.3">
      <c r="A800" t="s">
        <v>952</v>
      </c>
      <c r="B800" s="9">
        <v>44</v>
      </c>
      <c r="C800" t="s">
        <v>39</v>
      </c>
      <c r="D800" s="29" t="s">
        <v>41</v>
      </c>
      <c r="E800">
        <v>55282</v>
      </c>
      <c r="F800" s="13" t="s">
        <v>715</v>
      </c>
      <c r="G800" s="4">
        <v>41621</v>
      </c>
      <c r="H800">
        <v>9</v>
      </c>
      <c r="I800">
        <v>125</v>
      </c>
      <c r="J800">
        <v>6</v>
      </c>
      <c r="K800">
        <v>73</v>
      </c>
      <c r="L800">
        <v>8</v>
      </c>
      <c r="M800">
        <v>4</v>
      </c>
      <c r="N800">
        <v>19</v>
      </c>
      <c r="O800">
        <v>216</v>
      </c>
      <c r="P800">
        <v>235</v>
      </c>
      <c r="Q800">
        <v>1</v>
      </c>
      <c r="R800">
        <v>3</v>
      </c>
      <c r="S800">
        <v>1</v>
      </c>
      <c r="T800">
        <v>6</v>
      </c>
      <c r="U800">
        <v>11</v>
      </c>
      <c r="V800">
        <v>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716</v>
      </c>
      <c r="AD800" t="s">
        <v>716</v>
      </c>
      <c r="AE800">
        <v>2</v>
      </c>
      <c r="AF800" t="s">
        <v>3028</v>
      </c>
      <c r="AG800" t="s">
        <v>2957</v>
      </c>
      <c r="AH800" t="s">
        <v>3018</v>
      </c>
      <c r="AI800">
        <v>12</v>
      </c>
      <c r="AJ800" t="s">
        <v>3019</v>
      </c>
    </row>
    <row r="801" spans="1:36" x14ac:dyDescent="0.3">
      <c r="A801" t="s">
        <v>2886</v>
      </c>
      <c r="B801" s="9">
        <v>61</v>
      </c>
      <c r="C801" t="s">
        <v>39</v>
      </c>
      <c r="D801" s="29" t="s">
        <v>37</v>
      </c>
      <c r="E801">
        <v>54348</v>
      </c>
      <c r="F801" s="13" t="s">
        <v>2963</v>
      </c>
      <c r="G801" s="4">
        <v>41798</v>
      </c>
      <c r="H801">
        <v>51</v>
      </c>
      <c r="I801">
        <v>70</v>
      </c>
      <c r="J801">
        <v>0</v>
      </c>
      <c r="K801">
        <v>16</v>
      </c>
      <c r="L801">
        <v>0</v>
      </c>
      <c r="M801">
        <v>0</v>
      </c>
      <c r="N801">
        <v>4</v>
      </c>
      <c r="O801">
        <v>86</v>
      </c>
      <c r="P801">
        <v>90</v>
      </c>
      <c r="Q801">
        <v>2</v>
      </c>
      <c r="R801">
        <v>2</v>
      </c>
      <c r="S801">
        <v>0</v>
      </c>
      <c r="T801">
        <v>4</v>
      </c>
      <c r="U801">
        <v>8</v>
      </c>
      <c r="V801">
        <v>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716</v>
      </c>
      <c r="AD801" t="s">
        <v>716</v>
      </c>
      <c r="AE801">
        <v>1</v>
      </c>
      <c r="AF801" t="s">
        <v>3029</v>
      </c>
      <c r="AG801" t="s">
        <v>2956</v>
      </c>
      <c r="AH801" t="s">
        <v>3011</v>
      </c>
      <c r="AI801">
        <v>6</v>
      </c>
      <c r="AJ801" t="s">
        <v>3013</v>
      </c>
    </row>
    <row r="802" spans="1:36" x14ac:dyDescent="0.3">
      <c r="A802" t="s">
        <v>1704</v>
      </c>
      <c r="B802" s="9">
        <v>22</v>
      </c>
      <c r="C802" t="s">
        <v>29</v>
      </c>
      <c r="D802" s="29" t="s">
        <v>37</v>
      </c>
      <c r="E802">
        <v>34935</v>
      </c>
      <c r="F802" s="13" t="s">
        <v>716</v>
      </c>
      <c r="G802" s="4">
        <v>41446</v>
      </c>
      <c r="H802">
        <v>71</v>
      </c>
      <c r="I802">
        <v>34</v>
      </c>
      <c r="J802">
        <v>4</v>
      </c>
      <c r="K802">
        <v>66</v>
      </c>
      <c r="L802">
        <v>3</v>
      </c>
      <c r="M802">
        <v>10</v>
      </c>
      <c r="N802">
        <v>20</v>
      </c>
      <c r="O802">
        <v>117</v>
      </c>
      <c r="P802">
        <v>137</v>
      </c>
      <c r="Q802">
        <v>1</v>
      </c>
      <c r="R802">
        <v>2</v>
      </c>
      <c r="S802">
        <v>1</v>
      </c>
      <c r="T802">
        <v>4</v>
      </c>
      <c r="U802">
        <v>8</v>
      </c>
      <c r="V802">
        <v>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716</v>
      </c>
      <c r="AD802" t="s">
        <v>716</v>
      </c>
      <c r="AE802">
        <v>2</v>
      </c>
      <c r="AF802" t="s">
        <v>3032</v>
      </c>
      <c r="AG802" t="s">
        <v>2957</v>
      </c>
      <c r="AH802" t="s">
        <v>3011</v>
      </c>
      <c r="AI802">
        <v>6</v>
      </c>
      <c r="AJ802" t="s">
        <v>3013</v>
      </c>
    </row>
    <row r="803" spans="1:36" x14ac:dyDescent="0.3">
      <c r="A803" t="s">
        <v>2324</v>
      </c>
      <c r="B803" s="9">
        <v>47</v>
      </c>
      <c r="C803" t="s">
        <v>29</v>
      </c>
      <c r="D803" s="29" t="s">
        <v>41</v>
      </c>
      <c r="E803">
        <v>70844</v>
      </c>
      <c r="F803" s="13" t="s">
        <v>2963</v>
      </c>
      <c r="G803" s="4">
        <v>41577</v>
      </c>
      <c r="H803">
        <v>16</v>
      </c>
      <c r="I803">
        <v>129</v>
      </c>
      <c r="J803">
        <v>26</v>
      </c>
      <c r="K803">
        <v>67</v>
      </c>
      <c r="L803">
        <v>3</v>
      </c>
      <c r="M803">
        <v>67</v>
      </c>
      <c r="N803">
        <v>2</v>
      </c>
      <c r="O803">
        <v>292</v>
      </c>
      <c r="P803">
        <v>294</v>
      </c>
      <c r="Q803">
        <v>5</v>
      </c>
      <c r="R803">
        <v>6</v>
      </c>
      <c r="S803">
        <v>1</v>
      </c>
      <c r="T803">
        <v>5</v>
      </c>
      <c r="U803">
        <v>17</v>
      </c>
      <c r="V803">
        <v>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716</v>
      </c>
      <c r="AD803" t="s">
        <v>716</v>
      </c>
      <c r="AE803">
        <v>2</v>
      </c>
      <c r="AF803" t="s">
        <v>3028</v>
      </c>
      <c r="AG803" t="s">
        <v>2957</v>
      </c>
      <c r="AH803" t="s">
        <v>3018</v>
      </c>
      <c r="AI803">
        <v>10</v>
      </c>
      <c r="AJ803" t="s">
        <v>3020</v>
      </c>
    </row>
    <row r="804" spans="1:36" x14ac:dyDescent="0.3">
      <c r="A804" t="s">
        <v>2434</v>
      </c>
      <c r="B804" s="9">
        <v>44</v>
      </c>
      <c r="C804" t="s">
        <v>29</v>
      </c>
      <c r="D804" s="29" t="s">
        <v>37</v>
      </c>
      <c r="E804">
        <v>69016</v>
      </c>
      <c r="F804" s="13" t="s">
        <v>715</v>
      </c>
      <c r="G804" s="4">
        <v>41235</v>
      </c>
      <c r="H804">
        <v>61</v>
      </c>
      <c r="I804">
        <v>726</v>
      </c>
      <c r="J804">
        <v>53</v>
      </c>
      <c r="K804">
        <v>363</v>
      </c>
      <c r="L804">
        <v>123</v>
      </c>
      <c r="M804">
        <v>107</v>
      </c>
      <c r="N804">
        <v>161</v>
      </c>
      <c r="O804">
        <v>1372</v>
      </c>
      <c r="P804">
        <v>1533</v>
      </c>
      <c r="Q804">
        <v>4</v>
      </c>
      <c r="R804">
        <v>8</v>
      </c>
      <c r="S804">
        <v>9</v>
      </c>
      <c r="T804">
        <v>13</v>
      </c>
      <c r="U804">
        <v>34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716</v>
      </c>
      <c r="AD804" t="s">
        <v>716</v>
      </c>
      <c r="AE804">
        <v>3</v>
      </c>
      <c r="AF804" t="s">
        <v>3028</v>
      </c>
      <c r="AG804" t="s">
        <v>2958</v>
      </c>
      <c r="AH804" t="s">
        <v>3018</v>
      </c>
      <c r="AI804">
        <v>11</v>
      </c>
      <c r="AJ804" t="s">
        <v>3024</v>
      </c>
    </row>
    <row r="805" spans="1:36" x14ac:dyDescent="0.3">
      <c r="A805" t="s">
        <v>1979</v>
      </c>
      <c r="B805" s="9">
        <v>42</v>
      </c>
      <c r="C805" t="s">
        <v>36</v>
      </c>
      <c r="D805" s="29" t="s">
        <v>37</v>
      </c>
      <c r="E805">
        <v>57091</v>
      </c>
      <c r="F805" s="13" t="s">
        <v>715</v>
      </c>
      <c r="G805" s="4">
        <v>41236</v>
      </c>
      <c r="H805">
        <v>82</v>
      </c>
      <c r="I805">
        <v>462</v>
      </c>
      <c r="J805">
        <v>0</v>
      </c>
      <c r="K805">
        <v>24</v>
      </c>
      <c r="L805">
        <v>6</v>
      </c>
      <c r="M805">
        <v>0</v>
      </c>
      <c r="N805">
        <v>4</v>
      </c>
      <c r="O805">
        <v>492</v>
      </c>
      <c r="P805">
        <v>496</v>
      </c>
      <c r="Q805">
        <v>2</v>
      </c>
      <c r="R805">
        <v>9</v>
      </c>
      <c r="S805">
        <v>2</v>
      </c>
      <c r="T805">
        <v>5</v>
      </c>
      <c r="U805">
        <v>18</v>
      </c>
      <c r="V805">
        <v>7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 t="s">
        <v>715</v>
      </c>
      <c r="AD805" t="s">
        <v>715</v>
      </c>
      <c r="AE805">
        <v>3</v>
      </c>
      <c r="AF805" t="s">
        <v>3028</v>
      </c>
      <c r="AG805" t="s">
        <v>2958</v>
      </c>
      <c r="AH805" t="s">
        <v>3018</v>
      </c>
      <c r="AI805">
        <v>11</v>
      </c>
      <c r="AJ805" t="s">
        <v>3024</v>
      </c>
    </row>
    <row r="806" spans="1:36" x14ac:dyDescent="0.3">
      <c r="A806" t="s">
        <v>2183</v>
      </c>
      <c r="B806" s="9">
        <v>44</v>
      </c>
      <c r="C806" t="s">
        <v>29</v>
      </c>
      <c r="D806" s="29" t="s">
        <v>41</v>
      </c>
      <c r="E806">
        <v>72967</v>
      </c>
      <c r="F806" s="13" t="s">
        <v>715</v>
      </c>
      <c r="G806" s="4">
        <v>41258</v>
      </c>
      <c r="H806">
        <v>1</v>
      </c>
      <c r="I806">
        <v>158</v>
      </c>
      <c r="J806">
        <v>35</v>
      </c>
      <c r="K806">
        <v>179</v>
      </c>
      <c r="L806">
        <v>0</v>
      </c>
      <c r="M806">
        <v>0</v>
      </c>
      <c r="N806">
        <v>125</v>
      </c>
      <c r="O806">
        <v>372</v>
      </c>
      <c r="P806">
        <v>497</v>
      </c>
      <c r="Q806">
        <v>2</v>
      </c>
      <c r="R806">
        <v>7</v>
      </c>
      <c r="S806">
        <v>2</v>
      </c>
      <c r="T806">
        <v>8</v>
      </c>
      <c r="U806">
        <v>19</v>
      </c>
      <c r="V806">
        <v>5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 t="s">
        <v>715</v>
      </c>
      <c r="AD806" t="s">
        <v>715</v>
      </c>
      <c r="AE806">
        <v>3</v>
      </c>
      <c r="AF806" t="s">
        <v>3028</v>
      </c>
      <c r="AG806" t="s">
        <v>2958</v>
      </c>
      <c r="AH806" t="s">
        <v>3018</v>
      </c>
      <c r="AI806">
        <v>12</v>
      </c>
      <c r="AJ806" t="s">
        <v>3019</v>
      </c>
    </row>
    <row r="807" spans="1:36" x14ac:dyDescent="0.3">
      <c r="A807" t="s">
        <v>1817</v>
      </c>
      <c r="B807" s="9">
        <v>56</v>
      </c>
      <c r="C807" t="s">
        <v>36</v>
      </c>
      <c r="D807" s="29" t="s">
        <v>33</v>
      </c>
      <c r="E807">
        <v>78952</v>
      </c>
      <c r="F807" s="13" t="s">
        <v>715</v>
      </c>
      <c r="G807" s="4">
        <v>41176</v>
      </c>
      <c r="H807">
        <v>11</v>
      </c>
      <c r="I807">
        <v>1170</v>
      </c>
      <c r="J807">
        <v>19</v>
      </c>
      <c r="K807">
        <v>594</v>
      </c>
      <c r="L807">
        <v>99</v>
      </c>
      <c r="M807">
        <v>76</v>
      </c>
      <c r="N807">
        <v>134</v>
      </c>
      <c r="O807">
        <v>1958</v>
      </c>
      <c r="P807">
        <v>2092</v>
      </c>
      <c r="Q807">
        <v>2</v>
      </c>
      <c r="R807">
        <v>2</v>
      </c>
      <c r="S807">
        <v>5</v>
      </c>
      <c r="T807">
        <v>12</v>
      </c>
      <c r="U807">
        <v>21</v>
      </c>
      <c r="V807">
        <v>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716</v>
      </c>
      <c r="AD807" t="s">
        <v>716</v>
      </c>
      <c r="AE807">
        <v>3</v>
      </c>
      <c r="AF807" t="s">
        <v>3030</v>
      </c>
      <c r="AG807" t="s">
        <v>2958</v>
      </c>
      <c r="AH807" t="s">
        <v>3014</v>
      </c>
      <c r="AI807">
        <v>9</v>
      </c>
      <c r="AJ807" t="s">
        <v>3025</v>
      </c>
    </row>
    <row r="808" spans="1:36" x14ac:dyDescent="0.3">
      <c r="A808" t="s">
        <v>2380</v>
      </c>
      <c r="B808" s="9">
        <v>50</v>
      </c>
      <c r="C808" t="s">
        <v>29</v>
      </c>
      <c r="D808" s="29" t="s">
        <v>30</v>
      </c>
      <c r="E808">
        <v>45989</v>
      </c>
      <c r="F808" s="13" t="s">
        <v>715</v>
      </c>
      <c r="G808" s="4">
        <v>41204</v>
      </c>
      <c r="H808">
        <v>97</v>
      </c>
      <c r="I808">
        <v>138</v>
      </c>
      <c r="J808">
        <v>33</v>
      </c>
      <c r="K808">
        <v>87</v>
      </c>
      <c r="L808">
        <v>28</v>
      </c>
      <c r="M808">
        <v>24</v>
      </c>
      <c r="N808">
        <v>12</v>
      </c>
      <c r="O808">
        <v>310</v>
      </c>
      <c r="P808">
        <v>322</v>
      </c>
      <c r="Q808">
        <v>4</v>
      </c>
      <c r="R808">
        <v>3</v>
      </c>
      <c r="S808">
        <v>2</v>
      </c>
      <c r="T808">
        <v>7</v>
      </c>
      <c r="U808">
        <v>16</v>
      </c>
      <c r="V808">
        <v>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716</v>
      </c>
      <c r="AD808" t="s">
        <v>716</v>
      </c>
      <c r="AE808">
        <v>3</v>
      </c>
      <c r="AF808" t="s">
        <v>3028</v>
      </c>
      <c r="AG808" t="s">
        <v>2958</v>
      </c>
      <c r="AH808" t="s">
        <v>3018</v>
      </c>
      <c r="AI808">
        <v>10</v>
      </c>
      <c r="AJ808" t="s">
        <v>3020</v>
      </c>
    </row>
    <row r="809" spans="1:36" x14ac:dyDescent="0.3">
      <c r="A809" t="s">
        <v>2541</v>
      </c>
      <c r="B809" s="9">
        <v>30</v>
      </c>
      <c r="C809" t="s">
        <v>29</v>
      </c>
      <c r="D809" s="29" t="s">
        <v>30</v>
      </c>
      <c r="E809">
        <v>36108</v>
      </c>
      <c r="F809" s="13" t="s">
        <v>715</v>
      </c>
      <c r="G809" s="4">
        <v>41562</v>
      </c>
      <c r="H809">
        <v>68</v>
      </c>
      <c r="I809">
        <v>141</v>
      </c>
      <c r="J809">
        <v>8</v>
      </c>
      <c r="K809">
        <v>129</v>
      </c>
      <c r="L809">
        <v>3</v>
      </c>
      <c r="M809">
        <v>11</v>
      </c>
      <c r="N809">
        <v>47</v>
      </c>
      <c r="O809">
        <v>292</v>
      </c>
      <c r="P809">
        <v>339</v>
      </c>
      <c r="Q809">
        <v>3</v>
      </c>
      <c r="R809">
        <v>7</v>
      </c>
      <c r="S809">
        <v>1</v>
      </c>
      <c r="T809">
        <v>4</v>
      </c>
      <c r="U809">
        <v>15</v>
      </c>
      <c r="V809">
        <v>9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 t="s">
        <v>715</v>
      </c>
      <c r="AD809" t="s">
        <v>716</v>
      </c>
      <c r="AE809">
        <v>2</v>
      </c>
      <c r="AF809" t="s">
        <v>3032</v>
      </c>
      <c r="AG809" t="s">
        <v>2957</v>
      </c>
      <c r="AH809" t="s">
        <v>3018</v>
      </c>
      <c r="AI809">
        <v>10</v>
      </c>
      <c r="AJ809" t="s">
        <v>3020</v>
      </c>
    </row>
    <row r="810" spans="1:36" x14ac:dyDescent="0.3">
      <c r="A810" t="s">
        <v>2808</v>
      </c>
      <c r="B810" s="9">
        <v>63</v>
      </c>
      <c r="C810" t="s">
        <v>39</v>
      </c>
      <c r="D810" s="29" t="s">
        <v>37</v>
      </c>
      <c r="E810">
        <v>67381</v>
      </c>
      <c r="F810" s="13" t="s">
        <v>715</v>
      </c>
      <c r="G810" s="4">
        <v>41289</v>
      </c>
      <c r="H810">
        <v>67</v>
      </c>
      <c r="I810">
        <v>815</v>
      </c>
      <c r="J810">
        <v>8</v>
      </c>
      <c r="K810">
        <v>53</v>
      </c>
      <c r="L810">
        <v>11</v>
      </c>
      <c r="M810">
        <v>0</v>
      </c>
      <c r="N810">
        <v>70</v>
      </c>
      <c r="O810">
        <v>887</v>
      </c>
      <c r="P810">
        <v>957</v>
      </c>
      <c r="Q810">
        <v>4</v>
      </c>
      <c r="R810">
        <v>2</v>
      </c>
      <c r="S810">
        <v>2</v>
      </c>
      <c r="T810">
        <v>9</v>
      </c>
      <c r="U810">
        <v>17</v>
      </c>
      <c r="V810">
        <v>7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 t="s">
        <v>715</v>
      </c>
      <c r="AD810" t="s">
        <v>716</v>
      </c>
      <c r="AE810">
        <v>2</v>
      </c>
      <c r="AF810" t="s">
        <v>3029</v>
      </c>
      <c r="AG810" t="s">
        <v>2957</v>
      </c>
      <c r="AH810" t="s">
        <v>3016</v>
      </c>
      <c r="AI810">
        <v>1</v>
      </c>
      <c r="AJ810" t="s">
        <v>3023</v>
      </c>
    </row>
    <row r="811" spans="1:36" x14ac:dyDescent="0.3">
      <c r="A811" t="s">
        <v>978</v>
      </c>
      <c r="B811" s="9">
        <v>46</v>
      </c>
      <c r="C811" t="s">
        <v>39</v>
      </c>
      <c r="D811" s="29" t="s">
        <v>41</v>
      </c>
      <c r="E811">
        <v>63841</v>
      </c>
      <c r="F811" s="13" t="s">
        <v>715</v>
      </c>
      <c r="G811" s="4">
        <v>41385</v>
      </c>
      <c r="H811">
        <v>64</v>
      </c>
      <c r="I811">
        <v>635</v>
      </c>
      <c r="J811">
        <v>15</v>
      </c>
      <c r="K811">
        <v>100</v>
      </c>
      <c r="L811">
        <v>20</v>
      </c>
      <c r="M811">
        <v>7</v>
      </c>
      <c r="N811">
        <v>131</v>
      </c>
      <c r="O811">
        <v>777</v>
      </c>
      <c r="P811">
        <v>908</v>
      </c>
      <c r="Q811">
        <v>1</v>
      </c>
      <c r="R811">
        <v>9</v>
      </c>
      <c r="S811">
        <v>3</v>
      </c>
      <c r="T811">
        <v>9</v>
      </c>
      <c r="U811">
        <v>22</v>
      </c>
      <c r="V811">
        <v>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716</v>
      </c>
      <c r="AD811" t="s">
        <v>716</v>
      </c>
      <c r="AE811">
        <v>2</v>
      </c>
      <c r="AF811" t="s">
        <v>3028</v>
      </c>
      <c r="AG811" t="s">
        <v>2957</v>
      </c>
      <c r="AH811" t="s">
        <v>3011</v>
      </c>
      <c r="AI811">
        <v>4</v>
      </c>
      <c r="AJ811" t="s">
        <v>3021</v>
      </c>
    </row>
    <row r="812" spans="1:36" x14ac:dyDescent="0.3">
      <c r="A812" t="s">
        <v>1402</v>
      </c>
      <c r="B812" s="9">
        <v>39</v>
      </c>
      <c r="C812" t="s">
        <v>29</v>
      </c>
      <c r="D812" s="29" t="s">
        <v>37</v>
      </c>
      <c r="E812">
        <v>76068</v>
      </c>
      <c r="F812" s="13" t="s">
        <v>715</v>
      </c>
      <c r="G812" s="4">
        <v>41242</v>
      </c>
      <c r="H812">
        <v>67</v>
      </c>
      <c r="I812">
        <v>1115</v>
      </c>
      <c r="J812">
        <v>12</v>
      </c>
      <c r="K812">
        <v>128</v>
      </c>
      <c r="L812">
        <v>33</v>
      </c>
      <c r="M812">
        <v>12</v>
      </c>
      <c r="N812">
        <v>76</v>
      </c>
      <c r="O812">
        <v>1300</v>
      </c>
      <c r="P812">
        <v>1376</v>
      </c>
      <c r="Q812">
        <v>1</v>
      </c>
      <c r="R812">
        <v>2</v>
      </c>
      <c r="S812">
        <v>3</v>
      </c>
      <c r="T812">
        <v>4</v>
      </c>
      <c r="U812">
        <v>10</v>
      </c>
      <c r="V812">
        <v>6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 t="s">
        <v>2963</v>
      </c>
      <c r="AD812" t="s">
        <v>716</v>
      </c>
      <c r="AE812">
        <v>3</v>
      </c>
      <c r="AF812" t="s">
        <v>3031</v>
      </c>
      <c r="AG812" t="s">
        <v>2958</v>
      </c>
      <c r="AH812" t="s">
        <v>3018</v>
      </c>
      <c r="AI812">
        <v>11</v>
      </c>
      <c r="AJ812" t="s">
        <v>3024</v>
      </c>
    </row>
    <row r="813" spans="1:36" x14ac:dyDescent="0.3">
      <c r="A813" t="s">
        <v>2554</v>
      </c>
      <c r="B813" s="9">
        <v>39</v>
      </c>
      <c r="C813" t="s">
        <v>29</v>
      </c>
      <c r="D813" s="29" t="s">
        <v>41</v>
      </c>
      <c r="E813">
        <v>70300</v>
      </c>
      <c r="F813" s="13" t="s">
        <v>715</v>
      </c>
      <c r="G813" s="4">
        <v>41470</v>
      </c>
      <c r="H813">
        <v>89</v>
      </c>
      <c r="I813">
        <v>1045</v>
      </c>
      <c r="J813">
        <v>61</v>
      </c>
      <c r="K813">
        <v>338</v>
      </c>
      <c r="L813">
        <v>60</v>
      </c>
      <c r="M813">
        <v>46</v>
      </c>
      <c r="N813">
        <v>46</v>
      </c>
      <c r="O813">
        <v>1550</v>
      </c>
      <c r="P813">
        <v>1596</v>
      </c>
      <c r="Q813">
        <v>3</v>
      </c>
      <c r="R813">
        <v>5</v>
      </c>
      <c r="S813">
        <v>5</v>
      </c>
      <c r="T813">
        <v>13</v>
      </c>
      <c r="U813">
        <v>26</v>
      </c>
      <c r="V813">
        <v>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716</v>
      </c>
      <c r="AD813" t="s">
        <v>716</v>
      </c>
      <c r="AE813">
        <v>2</v>
      </c>
      <c r="AF813" t="s">
        <v>3031</v>
      </c>
      <c r="AG813" t="s">
        <v>2957</v>
      </c>
      <c r="AH813" t="s">
        <v>3014</v>
      </c>
      <c r="AI813">
        <v>7</v>
      </c>
      <c r="AJ813" t="s">
        <v>3015</v>
      </c>
    </row>
    <row r="814" spans="1:36" x14ac:dyDescent="0.3">
      <c r="A814" t="s">
        <v>2930</v>
      </c>
      <c r="B814" s="9">
        <v>59</v>
      </c>
      <c r="C814" t="s">
        <v>36</v>
      </c>
      <c r="D814" s="29" t="s">
        <v>37</v>
      </c>
      <c r="E814">
        <v>59821</v>
      </c>
      <c r="F814" s="13" t="s">
        <v>715</v>
      </c>
      <c r="G814" s="4">
        <v>41376</v>
      </c>
      <c r="H814">
        <v>11</v>
      </c>
      <c r="I814">
        <v>629</v>
      </c>
      <c r="J814">
        <v>0</v>
      </c>
      <c r="K814">
        <v>70</v>
      </c>
      <c r="L814">
        <v>0</v>
      </c>
      <c r="M814">
        <v>0</v>
      </c>
      <c r="N814">
        <v>35</v>
      </c>
      <c r="O814">
        <v>699</v>
      </c>
      <c r="P814">
        <v>734</v>
      </c>
      <c r="Q814">
        <v>6</v>
      </c>
      <c r="R814">
        <v>11</v>
      </c>
      <c r="S814">
        <v>2</v>
      </c>
      <c r="T814">
        <v>7</v>
      </c>
      <c r="U814">
        <v>26</v>
      </c>
      <c r="V814">
        <v>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716</v>
      </c>
      <c r="AD814" t="s">
        <v>716</v>
      </c>
      <c r="AE814">
        <v>2</v>
      </c>
      <c r="AF814" t="s">
        <v>3030</v>
      </c>
      <c r="AG814" t="s">
        <v>2957</v>
      </c>
      <c r="AH814" t="s">
        <v>3011</v>
      </c>
      <c r="AI814">
        <v>4</v>
      </c>
      <c r="AJ814" t="s">
        <v>3021</v>
      </c>
    </row>
    <row r="815" spans="1:36" x14ac:dyDescent="0.3">
      <c r="A815" t="s">
        <v>1246</v>
      </c>
      <c r="B815" s="9">
        <v>23</v>
      </c>
      <c r="C815" t="s">
        <v>36</v>
      </c>
      <c r="D815" s="29" t="s">
        <v>33</v>
      </c>
      <c r="E815">
        <v>68682</v>
      </c>
      <c r="F815" s="13" t="s">
        <v>716</v>
      </c>
      <c r="G815" s="4">
        <v>41553</v>
      </c>
      <c r="H815">
        <v>56</v>
      </c>
      <c r="I815">
        <v>919</v>
      </c>
      <c r="J815">
        <v>0</v>
      </c>
      <c r="K815">
        <v>505</v>
      </c>
      <c r="L815">
        <v>99</v>
      </c>
      <c r="M815">
        <v>30</v>
      </c>
      <c r="N815">
        <v>45</v>
      </c>
      <c r="O815">
        <v>1553</v>
      </c>
      <c r="P815">
        <v>1598</v>
      </c>
      <c r="Q815">
        <v>1</v>
      </c>
      <c r="R815">
        <v>4</v>
      </c>
      <c r="S815">
        <v>9</v>
      </c>
      <c r="T815">
        <v>10</v>
      </c>
      <c r="U815">
        <v>24</v>
      </c>
      <c r="V815">
        <v>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716</v>
      </c>
      <c r="AD815" t="s">
        <v>716</v>
      </c>
      <c r="AE815">
        <v>2</v>
      </c>
      <c r="AF815" t="s">
        <v>3032</v>
      </c>
      <c r="AG815" t="s">
        <v>2957</v>
      </c>
      <c r="AH815" t="s">
        <v>3018</v>
      </c>
      <c r="AI815">
        <v>10</v>
      </c>
      <c r="AJ815" t="s">
        <v>3020</v>
      </c>
    </row>
    <row r="816" spans="1:36" x14ac:dyDescent="0.3">
      <c r="A816" t="s">
        <v>1120</v>
      </c>
      <c r="B816" s="9">
        <v>59</v>
      </c>
      <c r="C816" t="s">
        <v>47</v>
      </c>
      <c r="D816" s="29" t="s">
        <v>37</v>
      </c>
      <c r="E816">
        <v>72635</v>
      </c>
      <c r="F816" s="13" t="s">
        <v>716</v>
      </c>
      <c r="G816" s="4">
        <v>41428</v>
      </c>
      <c r="H816">
        <v>54</v>
      </c>
      <c r="I816">
        <v>390</v>
      </c>
      <c r="J816">
        <v>22</v>
      </c>
      <c r="K816">
        <v>323</v>
      </c>
      <c r="L816">
        <v>104</v>
      </c>
      <c r="M816">
        <v>35</v>
      </c>
      <c r="N816">
        <v>107</v>
      </c>
      <c r="O816">
        <v>874</v>
      </c>
      <c r="P816">
        <v>981</v>
      </c>
      <c r="Q816">
        <v>1</v>
      </c>
      <c r="R816">
        <v>6</v>
      </c>
      <c r="S816">
        <v>8</v>
      </c>
      <c r="T816">
        <v>6</v>
      </c>
      <c r="U816">
        <v>21</v>
      </c>
      <c r="V816">
        <v>3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 t="s">
        <v>715</v>
      </c>
      <c r="AD816" t="s">
        <v>716</v>
      </c>
      <c r="AE816">
        <v>2</v>
      </c>
      <c r="AF816" t="s">
        <v>3030</v>
      </c>
      <c r="AG816" t="s">
        <v>2957</v>
      </c>
      <c r="AH816" t="s">
        <v>3011</v>
      </c>
      <c r="AI816">
        <v>6</v>
      </c>
      <c r="AJ816" t="s">
        <v>3013</v>
      </c>
    </row>
    <row r="817" spans="1:36" x14ac:dyDescent="0.3">
      <c r="A817" t="s">
        <v>1584</v>
      </c>
      <c r="B817" s="9">
        <v>63</v>
      </c>
      <c r="C817" t="s">
        <v>29</v>
      </c>
      <c r="D817" s="29" t="s">
        <v>30</v>
      </c>
      <c r="E817">
        <v>80872</v>
      </c>
      <c r="F817" s="13" t="s">
        <v>716</v>
      </c>
      <c r="G817" s="4">
        <v>41771</v>
      </c>
      <c r="H817">
        <v>60</v>
      </c>
      <c r="I817">
        <v>483</v>
      </c>
      <c r="J817">
        <v>72</v>
      </c>
      <c r="K817">
        <v>567</v>
      </c>
      <c r="L817">
        <v>94</v>
      </c>
      <c r="M817">
        <v>12</v>
      </c>
      <c r="N817">
        <v>108</v>
      </c>
      <c r="O817">
        <v>1228</v>
      </c>
      <c r="P817">
        <v>1336</v>
      </c>
      <c r="Q817">
        <v>1</v>
      </c>
      <c r="R817">
        <v>4</v>
      </c>
      <c r="S817">
        <v>4</v>
      </c>
      <c r="T817">
        <v>10</v>
      </c>
      <c r="U817">
        <v>19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716</v>
      </c>
      <c r="AD817" t="s">
        <v>716</v>
      </c>
      <c r="AE817">
        <v>1</v>
      </c>
      <c r="AF817" t="s">
        <v>3029</v>
      </c>
      <c r="AG817" t="s">
        <v>2956</v>
      </c>
      <c r="AH817" t="s">
        <v>3011</v>
      </c>
      <c r="AI817">
        <v>5</v>
      </c>
      <c r="AJ817" t="s">
        <v>3012</v>
      </c>
    </row>
    <row r="818" spans="1:36" x14ac:dyDescent="0.3">
      <c r="A818" t="s">
        <v>1446</v>
      </c>
      <c r="B818" s="9">
        <v>45</v>
      </c>
      <c r="C818" t="s">
        <v>29</v>
      </c>
      <c r="D818" s="29" t="s">
        <v>37</v>
      </c>
      <c r="E818">
        <v>14045</v>
      </c>
      <c r="F818" s="13" t="s">
        <v>715</v>
      </c>
      <c r="G818" s="4">
        <v>41665</v>
      </c>
      <c r="H818">
        <v>24</v>
      </c>
      <c r="I818">
        <v>11</v>
      </c>
      <c r="J818">
        <v>0</v>
      </c>
      <c r="K818">
        <v>5</v>
      </c>
      <c r="L818">
        <v>2</v>
      </c>
      <c r="M818">
        <v>1</v>
      </c>
      <c r="N818">
        <v>1</v>
      </c>
      <c r="O818">
        <v>19</v>
      </c>
      <c r="P818">
        <v>20</v>
      </c>
      <c r="Q818">
        <v>1</v>
      </c>
      <c r="R818">
        <v>1</v>
      </c>
      <c r="S818">
        <v>0</v>
      </c>
      <c r="T818">
        <v>3</v>
      </c>
      <c r="U818">
        <v>5</v>
      </c>
      <c r="V818">
        <v>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716</v>
      </c>
      <c r="AD818" t="s">
        <v>716</v>
      </c>
      <c r="AE818">
        <v>1</v>
      </c>
      <c r="AF818" t="s">
        <v>3028</v>
      </c>
      <c r="AG818" t="s">
        <v>2956</v>
      </c>
      <c r="AH818" t="s">
        <v>3016</v>
      </c>
      <c r="AI818">
        <v>1</v>
      </c>
      <c r="AJ818" t="s">
        <v>3023</v>
      </c>
    </row>
    <row r="819" spans="1:36" x14ac:dyDescent="0.3">
      <c r="A819" t="s">
        <v>2311</v>
      </c>
      <c r="B819" s="9">
        <v>42</v>
      </c>
      <c r="C819" t="s">
        <v>29</v>
      </c>
      <c r="D819" s="29" t="s">
        <v>37</v>
      </c>
      <c r="E819">
        <v>56721</v>
      </c>
      <c r="F819" s="13" t="s">
        <v>2963</v>
      </c>
      <c r="G819" s="4">
        <v>41213</v>
      </c>
      <c r="H819">
        <v>64</v>
      </c>
      <c r="I819">
        <v>157</v>
      </c>
      <c r="J819">
        <v>6</v>
      </c>
      <c r="K819">
        <v>39</v>
      </c>
      <c r="L819">
        <v>6</v>
      </c>
      <c r="M819">
        <v>13</v>
      </c>
      <c r="N819">
        <v>75</v>
      </c>
      <c r="O819">
        <v>221</v>
      </c>
      <c r="P819">
        <v>296</v>
      </c>
      <c r="Q819">
        <v>5</v>
      </c>
      <c r="R819">
        <v>4</v>
      </c>
      <c r="S819">
        <v>1</v>
      </c>
      <c r="T819">
        <v>5</v>
      </c>
      <c r="U819">
        <v>15</v>
      </c>
      <c r="V819">
        <v>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716</v>
      </c>
      <c r="AD819" t="s">
        <v>716</v>
      </c>
      <c r="AE819">
        <v>3</v>
      </c>
      <c r="AF819" t="s">
        <v>3028</v>
      </c>
      <c r="AG819" t="s">
        <v>2958</v>
      </c>
      <c r="AH819" t="s">
        <v>3018</v>
      </c>
      <c r="AI819">
        <v>10</v>
      </c>
      <c r="AJ819" t="s">
        <v>3020</v>
      </c>
    </row>
    <row r="820" spans="1:36" x14ac:dyDescent="0.3">
      <c r="A820" t="s">
        <v>2580</v>
      </c>
      <c r="B820" s="9">
        <v>58</v>
      </c>
      <c r="C820" t="s">
        <v>29</v>
      </c>
      <c r="D820" s="29" t="s">
        <v>30</v>
      </c>
      <c r="E820">
        <v>60714</v>
      </c>
      <c r="F820" s="13" t="s">
        <v>716</v>
      </c>
      <c r="G820" s="4">
        <v>41291</v>
      </c>
      <c r="H820">
        <v>56</v>
      </c>
      <c r="I820">
        <v>216</v>
      </c>
      <c r="J820">
        <v>162</v>
      </c>
      <c r="K820">
        <v>224</v>
      </c>
      <c r="L820">
        <v>101</v>
      </c>
      <c r="M820">
        <v>92</v>
      </c>
      <c r="N820">
        <v>162</v>
      </c>
      <c r="O820">
        <v>795</v>
      </c>
      <c r="P820">
        <v>957</v>
      </c>
      <c r="Q820">
        <v>2</v>
      </c>
      <c r="R820">
        <v>7</v>
      </c>
      <c r="S820">
        <v>4</v>
      </c>
      <c r="T820">
        <v>10</v>
      </c>
      <c r="U820">
        <v>23</v>
      </c>
      <c r="V820">
        <v>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716</v>
      </c>
      <c r="AD820" t="s">
        <v>715</v>
      </c>
      <c r="AE820">
        <v>2</v>
      </c>
      <c r="AF820" t="s">
        <v>3030</v>
      </c>
      <c r="AG820" t="s">
        <v>2957</v>
      </c>
      <c r="AH820" t="s">
        <v>3016</v>
      </c>
      <c r="AI820">
        <v>1</v>
      </c>
      <c r="AJ820" t="s">
        <v>3023</v>
      </c>
    </row>
    <row r="821" spans="1:36" x14ac:dyDescent="0.3">
      <c r="A821" t="s">
        <v>2120</v>
      </c>
      <c r="B821" s="9">
        <v>39</v>
      </c>
      <c r="C821" t="s">
        <v>36</v>
      </c>
      <c r="D821" s="29" t="s">
        <v>37</v>
      </c>
      <c r="E821">
        <v>69283</v>
      </c>
      <c r="F821" s="13" t="s">
        <v>715</v>
      </c>
      <c r="G821" s="4">
        <v>41804</v>
      </c>
      <c r="H821">
        <v>41</v>
      </c>
      <c r="I821">
        <v>674</v>
      </c>
      <c r="J821">
        <v>62</v>
      </c>
      <c r="K821">
        <v>134</v>
      </c>
      <c r="L821">
        <v>0</v>
      </c>
      <c r="M821">
        <v>26</v>
      </c>
      <c r="N821">
        <v>8</v>
      </c>
      <c r="O821">
        <v>896</v>
      </c>
      <c r="P821">
        <v>904</v>
      </c>
      <c r="Q821">
        <v>4</v>
      </c>
      <c r="R821">
        <v>7</v>
      </c>
      <c r="S821">
        <v>3</v>
      </c>
      <c r="T821">
        <v>13</v>
      </c>
      <c r="U821">
        <v>27</v>
      </c>
      <c r="V821">
        <v>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716</v>
      </c>
      <c r="AD821" t="s">
        <v>716</v>
      </c>
      <c r="AE821">
        <v>1</v>
      </c>
      <c r="AF821" t="s">
        <v>3031</v>
      </c>
      <c r="AG821" t="s">
        <v>2956</v>
      </c>
      <c r="AH821" t="s">
        <v>3011</v>
      </c>
      <c r="AI821">
        <v>6</v>
      </c>
      <c r="AJ821" t="s">
        <v>3013</v>
      </c>
    </row>
    <row r="822" spans="1:36" x14ac:dyDescent="0.3">
      <c r="A822" t="s">
        <v>2004</v>
      </c>
      <c r="B822" s="9">
        <v>37</v>
      </c>
      <c r="C822" t="s">
        <v>36</v>
      </c>
      <c r="D822" s="29" t="s">
        <v>41</v>
      </c>
      <c r="E822">
        <v>34487</v>
      </c>
      <c r="F822" s="13" t="s">
        <v>2963</v>
      </c>
      <c r="G822" s="4">
        <v>41158</v>
      </c>
      <c r="H822">
        <v>94</v>
      </c>
      <c r="I822">
        <v>19</v>
      </c>
      <c r="J822">
        <v>18</v>
      </c>
      <c r="K822">
        <v>33</v>
      </c>
      <c r="L822">
        <v>24</v>
      </c>
      <c r="M822">
        <v>1</v>
      </c>
      <c r="N822">
        <v>8</v>
      </c>
      <c r="O822">
        <v>95</v>
      </c>
      <c r="P822">
        <v>103</v>
      </c>
      <c r="Q822">
        <v>3</v>
      </c>
      <c r="R822">
        <v>3</v>
      </c>
      <c r="S822">
        <v>0</v>
      </c>
      <c r="T822">
        <v>3</v>
      </c>
      <c r="U822">
        <v>9</v>
      </c>
      <c r="V822">
        <v>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716</v>
      </c>
      <c r="AD822" t="s">
        <v>716</v>
      </c>
      <c r="AE822">
        <v>3</v>
      </c>
      <c r="AF822" t="s">
        <v>3031</v>
      </c>
      <c r="AG822" t="s">
        <v>2958</v>
      </c>
      <c r="AH822" t="s">
        <v>3014</v>
      </c>
      <c r="AI822">
        <v>9</v>
      </c>
      <c r="AJ822" t="s">
        <v>3025</v>
      </c>
    </row>
    <row r="823" spans="1:36" x14ac:dyDescent="0.3">
      <c r="A823" t="s">
        <v>2131</v>
      </c>
      <c r="B823" s="9">
        <v>38</v>
      </c>
      <c r="C823" t="s">
        <v>29</v>
      </c>
      <c r="D823" s="29" t="s">
        <v>41</v>
      </c>
      <c r="E823">
        <v>40780</v>
      </c>
      <c r="F823" s="13" t="s">
        <v>715</v>
      </c>
      <c r="G823" s="4">
        <v>41160</v>
      </c>
      <c r="H823">
        <v>30</v>
      </c>
      <c r="I823">
        <v>229</v>
      </c>
      <c r="J823">
        <v>27</v>
      </c>
      <c r="K823">
        <v>71</v>
      </c>
      <c r="L823">
        <v>13</v>
      </c>
      <c r="M823">
        <v>3</v>
      </c>
      <c r="N823">
        <v>34</v>
      </c>
      <c r="O823">
        <v>343</v>
      </c>
      <c r="P823">
        <v>377</v>
      </c>
      <c r="Q823">
        <v>4</v>
      </c>
      <c r="R823">
        <v>7</v>
      </c>
      <c r="S823">
        <v>1</v>
      </c>
      <c r="T823">
        <v>5</v>
      </c>
      <c r="U823">
        <v>17</v>
      </c>
      <c r="V823">
        <v>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716</v>
      </c>
      <c r="AD823" t="s">
        <v>716</v>
      </c>
      <c r="AE823">
        <v>3</v>
      </c>
      <c r="AF823" t="s">
        <v>3031</v>
      </c>
      <c r="AG823" t="s">
        <v>2958</v>
      </c>
      <c r="AH823" t="s">
        <v>3014</v>
      </c>
      <c r="AI823">
        <v>9</v>
      </c>
      <c r="AJ823" t="s">
        <v>3025</v>
      </c>
    </row>
    <row r="824" spans="1:36" x14ac:dyDescent="0.3">
      <c r="A824" t="s">
        <v>2221</v>
      </c>
      <c r="B824" s="9">
        <v>43</v>
      </c>
      <c r="C824" t="s">
        <v>36</v>
      </c>
      <c r="D824" s="29" t="s">
        <v>37</v>
      </c>
      <c r="E824">
        <v>60585</v>
      </c>
      <c r="F824" s="13" t="s">
        <v>2963</v>
      </c>
      <c r="G824" s="4">
        <v>41449</v>
      </c>
      <c r="H824">
        <v>17</v>
      </c>
      <c r="I824">
        <v>267</v>
      </c>
      <c r="J824">
        <v>42</v>
      </c>
      <c r="K824">
        <v>309</v>
      </c>
      <c r="L824">
        <v>55</v>
      </c>
      <c r="M824">
        <v>42</v>
      </c>
      <c r="N824">
        <v>21</v>
      </c>
      <c r="O824">
        <v>715</v>
      </c>
      <c r="P824">
        <v>736</v>
      </c>
      <c r="Q824">
        <v>10</v>
      </c>
      <c r="R824">
        <v>7</v>
      </c>
      <c r="S824">
        <v>4</v>
      </c>
      <c r="T824">
        <v>9</v>
      </c>
      <c r="U824">
        <v>30</v>
      </c>
      <c r="V824">
        <v>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716</v>
      </c>
      <c r="AD824" t="s">
        <v>715</v>
      </c>
      <c r="AE824">
        <v>2</v>
      </c>
      <c r="AF824" t="s">
        <v>3028</v>
      </c>
      <c r="AG824" t="s">
        <v>2957</v>
      </c>
      <c r="AH824" t="s">
        <v>3011</v>
      </c>
      <c r="AI824">
        <v>6</v>
      </c>
      <c r="AJ824" t="s">
        <v>3013</v>
      </c>
    </row>
    <row r="825" spans="1:36" x14ac:dyDescent="0.3">
      <c r="A825" t="s">
        <v>1499</v>
      </c>
      <c r="B825" s="9">
        <v>64</v>
      </c>
      <c r="C825" t="s">
        <v>29</v>
      </c>
      <c r="D825" s="29" t="s">
        <v>30</v>
      </c>
      <c r="E825">
        <v>16813</v>
      </c>
      <c r="F825" s="13" t="s">
        <v>716</v>
      </c>
      <c r="G825" s="4">
        <v>41474</v>
      </c>
      <c r="H825">
        <v>49</v>
      </c>
      <c r="I825">
        <v>4</v>
      </c>
      <c r="J825">
        <v>8</v>
      </c>
      <c r="K825">
        <v>11</v>
      </c>
      <c r="L825">
        <v>12</v>
      </c>
      <c r="M825">
        <v>2</v>
      </c>
      <c r="N825">
        <v>13</v>
      </c>
      <c r="O825">
        <v>37</v>
      </c>
      <c r="P825">
        <v>50</v>
      </c>
      <c r="Q825">
        <v>1</v>
      </c>
      <c r="R825">
        <v>2</v>
      </c>
      <c r="S825">
        <v>0</v>
      </c>
      <c r="T825">
        <v>3</v>
      </c>
      <c r="U825">
        <v>6</v>
      </c>
      <c r="V825">
        <v>7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 t="s">
        <v>715</v>
      </c>
      <c r="AD825" t="s">
        <v>716</v>
      </c>
      <c r="AE825">
        <v>2</v>
      </c>
      <c r="AF825" t="s">
        <v>3029</v>
      </c>
      <c r="AG825" t="s">
        <v>2957</v>
      </c>
      <c r="AH825" t="s">
        <v>3014</v>
      </c>
      <c r="AI825">
        <v>7</v>
      </c>
      <c r="AJ825" t="s">
        <v>3015</v>
      </c>
    </row>
    <row r="826" spans="1:36" x14ac:dyDescent="0.3">
      <c r="A826" t="s">
        <v>2470</v>
      </c>
      <c r="B826" s="9">
        <v>56</v>
      </c>
      <c r="C826" t="s">
        <v>29</v>
      </c>
      <c r="D826" s="29" t="s">
        <v>37</v>
      </c>
      <c r="E826">
        <v>48192</v>
      </c>
      <c r="F826" s="13" t="s">
        <v>716</v>
      </c>
      <c r="G826" s="4">
        <v>41370</v>
      </c>
      <c r="H826">
        <v>76</v>
      </c>
      <c r="I826">
        <v>1039</v>
      </c>
      <c r="J826">
        <v>43</v>
      </c>
      <c r="K826">
        <v>204</v>
      </c>
      <c r="L826">
        <v>153</v>
      </c>
      <c r="M826">
        <v>58</v>
      </c>
      <c r="N826">
        <v>29</v>
      </c>
      <c r="O826">
        <v>1497</v>
      </c>
      <c r="P826">
        <v>1526</v>
      </c>
      <c r="Q826">
        <v>3</v>
      </c>
      <c r="R826">
        <v>2</v>
      </c>
      <c r="S826">
        <v>8</v>
      </c>
      <c r="T826">
        <v>12</v>
      </c>
      <c r="U826">
        <v>25</v>
      </c>
      <c r="V826">
        <v>8</v>
      </c>
      <c r="W826">
        <v>0</v>
      </c>
      <c r="X826">
        <v>1</v>
      </c>
      <c r="Y826">
        <v>1</v>
      </c>
      <c r="Z826">
        <v>0</v>
      </c>
      <c r="AA826">
        <v>1</v>
      </c>
      <c r="AB826">
        <v>0</v>
      </c>
      <c r="AC826" t="s">
        <v>2964</v>
      </c>
      <c r="AD826" t="s">
        <v>715</v>
      </c>
      <c r="AE826">
        <v>2</v>
      </c>
      <c r="AF826" t="s">
        <v>3030</v>
      </c>
      <c r="AG826" t="s">
        <v>2957</v>
      </c>
      <c r="AH826" t="s">
        <v>3011</v>
      </c>
      <c r="AI826">
        <v>4</v>
      </c>
      <c r="AJ826" t="s">
        <v>3021</v>
      </c>
    </row>
    <row r="827" spans="1:36" x14ac:dyDescent="0.3">
      <c r="A827" t="s">
        <v>2445</v>
      </c>
      <c r="B827" s="9">
        <v>39</v>
      </c>
      <c r="C827" t="s">
        <v>29</v>
      </c>
      <c r="D827" s="29" t="s">
        <v>33</v>
      </c>
      <c r="E827">
        <v>55914</v>
      </c>
      <c r="F827" s="13" t="s">
        <v>715</v>
      </c>
      <c r="G827" s="4">
        <v>41393</v>
      </c>
      <c r="H827">
        <v>32</v>
      </c>
      <c r="I827">
        <v>384</v>
      </c>
      <c r="J827">
        <v>60</v>
      </c>
      <c r="K827">
        <v>364</v>
      </c>
      <c r="L827">
        <v>119</v>
      </c>
      <c r="M827">
        <v>101</v>
      </c>
      <c r="N827">
        <v>232</v>
      </c>
      <c r="O827">
        <v>1028</v>
      </c>
      <c r="P827">
        <v>1260</v>
      </c>
      <c r="Q827">
        <v>4</v>
      </c>
      <c r="R827">
        <v>11</v>
      </c>
      <c r="S827">
        <v>6</v>
      </c>
      <c r="T827">
        <v>8</v>
      </c>
      <c r="U827">
        <v>29</v>
      </c>
      <c r="V827">
        <v>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716</v>
      </c>
      <c r="AD827" t="s">
        <v>716</v>
      </c>
      <c r="AE827">
        <v>2</v>
      </c>
      <c r="AF827" t="s">
        <v>3031</v>
      </c>
      <c r="AG827" t="s">
        <v>2957</v>
      </c>
      <c r="AH827" t="s">
        <v>3011</v>
      </c>
      <c r="AI827">
        <v>4</v>
      </c>
      <c r="AJ827" t="s">
        <v>3021</v>
      </c>
    </row>
    <row r="828" spans="1:36" x14ac:dyDescent="0.3">
      <c r="A828" t="s">
        <v>2127</v>
      </c>
      <c r="B828" s="9">
        <v>38</v>
      </c>
      <c r="C828" t="s">
        <v>36</v>
      </c>
      <c r="D828" s="29" t="s">
        <v>37</v>
      </c>
      <c r="E828">
        <v>55424</v>
      </c>
      <c r="F828" s="13" t="s">
        <v>715</v>
      </c>
      <c r="G828" s="4">
        <v>41238</v>
      </c>
      <c r="H828">
        <v>6</v>
      </c>
      <c r="I828">
        <v>462</v>
      </c>
      <c r="J828">
        <v>61</v>
      </c>
      <c r="K828">
        <v>184</v>
      </c>
      <c r="L828">
        <v>10</v>
      </c>
      <c r="M828">
        <v>53</v>
      </c>
      <c r="N828">
        <v>107</v>
      </c>
      <c r="O828">
        <v>770</v>
      </c>
      <c r="P828">
        <v>877</v>
      </c>
      <c r="Q828">
        <v>4</v>
      </c>
      <c r="R828">
        <v>7</v>
      </c>
      <c r="S828">
        <v>5</v>
      </c>
      <c r="T828">
        <v>9</v>
      </c>
      <c r="U828">
        <v>25</v>
      </c>
      <c r="V828">
        <v>6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 t="s">
        <v>715</v>
      </c>
      <c r="AD828" t="s">
        <v>715</v>
      </c>
      <c r="AE828">
        <v>3</v>
      </c>
      <c r="AF828" t="s">
        <v>3031</v>
      </c>
      <c r="AG828" t="s">
        <v>2958</v>
      </c>
      <c r="AH828" t="s">
        <v>3018</v>
      </c>
      <c r="AI828">
        <v>11</v>
      </c>
      <c r="AJ828" t="s">
        <v>3024</v>
      </c>
    </row>
    <row r="829" spans="1:36" x14ac:dyDescent="0.3">
      <c r="A829" t="s">
        <v>940</v>
      </c>
      <c r="B829" s="9">
        <v>27</v>
      </c>
      <c r="C829" t="s">
        <v>29</v>
      </c>
      <c r="D829" s="29" t="s">
        <v>37</v>
      </c>
      <c r="E829">
        <v>25545</v>
      </c>
      <c r="F829" s="13" t="s">
        <v>715</v>
      </c>
      <c r="G829" s="4">
        <v>41160</v>
      </c>
      <c r="H829">
        <v>35</v>
      </c>
      <c r="I829">
        <v>32</v>
      </c>
      <c r="J829">
        <v>1</v>
      </c>
      <c r="K829">
        <v>64</v>
      </c>
      <c r="L829">
        <v>16</v>
      </c>
      <c r="M829">
        <v>12</v>
      </c>
      <c r="N829">
        <v>85</v>
      </c>
      <c r="O829">
        <v>125</v>
      </c>
      <c r="P829">
        <v>210</v>
      </c>
      <c r="Q829">
        <v>3</v>
      </c>
      <c r="R829">
        <v>2</v>
      </c>
      <c r="S829">
        <v>2</v>
      </c>
      <c r="T829">
        <v>3</v>
      </c>
      <c r="U829">
        <v>10</v>
      </c>
      <c r="V829">
        <v>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716</v>
      </c>
      <c r="AD829" t="s">
        <v>715</v>
      </c>
      <c r="AE829">
        <v>3</v>
      </c>
      <c r="AF829" t="s">
        <v>3032</v>
      </c>
      <c r="AG829" t="s">
        <v>2958</v>
      </c>
      <c r="AH829" t="s">
        <v>3014</v>
      </c>
      <c r="AI829">
        <v>9</v>
      </c>
      <c r="AJ829" t="s">
        <v>3025</v>
      </c>
    </row>
    <row r="830" spans="1:36" x14ac:dyDescent="0.3">
      <c r="A830" t="s">
        <v>1574</v>
      </c>
      <c r="B830" s="9">
        <v>64</v>
      </c>
      <c r="C830" t="s">
        <v>29</v>
      </c>
      <c r="D830" s="29" t="s">
        <v>41</v>
      </c>
      <c r="E830">
        <v>82460</v>
      </c>
      <c r="F830" s="13" t="s">
        <v>716</v>
      </c>
      <c r="G830" s="4">
        <v>41610</v>
      </c>
      <c r="H830">
        <v>78</v>
      </c>
      <c r="I830">
        <v>255</v>
      </c>
      <c r="J830">
        <v>47</v>
      </c>
      <c r="K830">
        <v>573</v>
      </c>
      <c r="L830">
        <v>52</v>
      </c>
      <c r="M830">
        <v>32</v>
      </c>
      <c r="N830">
        <v>15</v>
      </c>
      <c r="O830">
        <v>959</v>
      </c>
      <c r="P830">
        <v>974</v>
      </c>
      <c r="Q830">
        <v>1</v>
      </c>
      <c r="R830">
        <v>5</v>
      </c>
      <c r="S830">
        <v>3</v>
      </c>
      <c r="T830">
        <v>6</v>
      </c>
      <c r="U830">
        <v>15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716</v>
      </c>
      <c r="AD830" t="s">
        <v>716</v>
      </c>
      <c r="AE830">
        <v>2</v>
      </c>
      <c r="AF830" t="s">
        <v>3029</v>
      </c>
      <c r="AG830" t="s">
        <v>2957</v>
      </c>
      <c r="AH830" t="s">
        <v>3018</v>
      </c>
      <c r="AI830">
        <v>12</v>
      </c>
      <c r="AJ830" t="s">
        <v>3019</v>
      </c>
    </row>
    <row r="831" spans="1:36" x14ac:dyDescent="0.3">
      <c r="A831" t="s">
        <v>2634</v>
      </c>
      <c r="B831" s="9">
        <v>44</v>
      </c>
      <c r="C831" t="s">
        <v>29</v>
      </c>
      <c r="D831" s="29" t="s">
        <v>30</v>
      </c>
      <c r="E831">
        <v>76467</v>
      </c>
      <c r="F831" s="13" t="s">
        <v>715</v>
      </c>
      <c r="G831" s="4">
        <v>41138</v>
      </c>
      <c r="H831">
        <v>44</v>
      </c>
      <c r="I831">
        <v>676</v>
      </c>
      <c r="J831">
        <v>161</v>
      </c>
      <c r="K831">
        <v>426</v>
      </c>
      <c r="L831">
        <v>210</v>
      </c>
      <c r="M831">
        <v>44</v>
      </c>
      <c r="N831">
        <v>58</v>
      </c>
      <c r="O831">
        <v>1517</v>
      </c>
      <c r="P831">
        <v>1575</v>
      </c>
      <c r="Q831">
        <v>2</v>
      </c>
      <c r="R831">
        <v>2</v>
      </c>
      <c r="S831">
        <v>5</v>
      </c>
      <c r="T831">
        <v>5</v>
      </c>
      <c r="U831">
        <v>14</v>
      </c>
      <c r="V831">
        <v>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716</v>
      </c>
      <c r="AD831" t="s">
        <v>715</v>
      </c>
      <c r="AE831">
        <v>3</v>
      </c>
      <c r="AF831" t="s">
        <v>3028</v>
      </c>
      <c r="AG831" t="s">
        <v>2958</v>
      </c>
      <c r="AH831" t="s">
        <v>3014</v>
      </c>
      <c r="AI831">
        <v>8</v>
      </c>
      <c r="AJ831" t="s">
        <v>3026</v>
      </c>
    </row>
    <row r="832" spans="1:36" x14ac:dyDescent="0.3">
      <c r="A832" t="s">
        <v>1465</v>
      </c>
      <c r="B832" s="9">
        <v>62</v>
      </c>
      <c r="C832" t="s">
        <v>29</v>
      </c>
      <c r="D832" s="29" t="s">
        <v>30</v>
      </c>
      <c r="E832">
        <v>62307</v>
      </c>
      <c r="F832" s="13" t="s">
        <v>715</v>
      </c>
      <c r="G832" s="4">
        <v>41687</v>
      </c>
      <c r="H832">
        <v>94</v>
      </c>
      <c r="I832">
        <v>87</v>
      </c>
      <c r="J832">
        <v>13</v>
      </c>
      <c r="K832">
        <v>34</v>
      </c>
      <c r="L832">
        <v>10</v>
      </c>
      <c r="M832">
        <v>6</v>
      </c>
      <c r="N832">
        <v>10</v>
      </c>
      <c r="O832">
        <v>150</v>
      </c>
      <c r="P832">
        <v>160</v>
      </c>
      <c r="Q832">
        <v>1</v>
      </c>
      <c r="R832">
        <v>4</v>
      </c>
      <c r="S832">
        <v>0</v>
      </c>
      <c r="T832">
        <v>4</v>
      </c>
      <c r="U832">
        <v>9</v>
      </c>
      <c r="V832">
        <v>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716</v>
      </c>
      <c r="AD832" t="s">
        <v>716</v>
      </c>
      <c r="AE832">
        <v>1</v>
      </c>
      <c r="AF832" t="s">
        <v>3029</v>
      </c>
      <c r="AG832" t="s">
        <v>2956</v>
      </c>
      <c r="AH832" t="s">
        <v>3016</v>
      </c>
      <c r="AI832">
        <v>2</v>
      </c>
      <c r="AJ832" t="s">
        <v>3022</v>
      </c>
    </row>
    <row r="833" spans="1:36" x14ac:dyDescent="0.3">
      <c r="A833" t="s">
        <v>2488</v>
      </c>
      <c r="B833" s="9">
        <v>62</v>
      </c>
      <c r="C833" t="s">
        <v>29</v>
      </c>
      <c r="D833" s="29" t="s">
        <v>30</v>
      </c>
      <c r="E833">
        <v>40887</v>
      </c>
      <c r="F833" s="13" t="s">
        <v>2963</v>
      </c>
      <c r="G833" s="4">
        <v>41400</v>
      </c>
      <c r="H833">
        <v>32</v>
      </c>
      <c r="I833">
        <v>50</v>
      </c>
      <c r="J833">
        <v>4</v>
      </c>
      <c r="K833">
        <v>44</v>
      </c>
      <c r="L833">
        <v>10</v>
      </c>
      <c r="M833">
        <v>10</v>
      </c>
      <c r="N833">
        <v>43</v>
      </c>
      <c r="O833">
        <v>118</v>
      </c>
      <c r="P833">
        <v>161</v>
      </c>
      <c r="Q833">
        <v>3</v>
      </c>
      <c r="R833">
        <v>3</v>
      </c>
      <c r="S833">
        <v>1</v>
      </c>
      <c r="T833">
        <v>3</v>
      </c>
      <c r="U833">
        <v>10</v>
      </c>
      <c r="V833">
        <v>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716</v>
      </c>
      <c r="AD833" t="s">
        <v>715</v>
      </c>
      <c r="AE833">
        <v>2</v>
      </c>
      <c r="AF833" t="s">
        <v>3029</v>
      </c>
      <c r="AG833" t="s">
        <v>2957</v>
      </c>
      <c r="AH833" t="s">
        <v>3011</v>
      </c>
      <c r="AI833">
        <v>5</v>
      </c>
      <c r="AJ833" t="s">
        <v>3012</v>
      </c>
    </row>
    <row r="834" spans="1:36" x14ac:dyDescent="0.3">
      <c r="A834" t="s">
        <v>1340</v>
      </c>
      <c r="B834" s="9">
        <v>31</v>
      </c>
      <c r="C834" t="s">
        <v>29</v>
      </c>
      <c r="D834" s="29" t="s">
        <v>37</v>
      </c>
      <c r="E834">
        <v>25271</v>
      </c>
      <c r="F834" s="13" t="s">
        <v>715</v>
      </c>
      <c r="G834" s="4">
        <v>41248</v>
      </c>
      <c r="H834">
        <v>45</v>
      </c>
      <c r="I834">
        <v>10</v>
      </c>
      <c r="J834">
        <v>1</v>
      </c>
      <c r="K834">
        <v>18</v>
      </c>
      <c r="L834">
        <v>10</v>
      </c>
      <c r="M834">
        <v>4</v>
      </c>
      <c r="N834">
        <v>7</v>
      </c>
      <c r="O834">
        <v>43</v>
      </c>
      <c r="P834">
        <v>50</v>
      </c>
      <c r="Q834">
        <v>1</v>
      </c>
      <c r="R834">
        <v>1</v>
      </c>
      <c r="S834">
        <v>1</v>
      </c>
      <c r="T834">
        <v>2</v>
      </c>
      <c r="U834">
        <v>5</v>
      </c>
      <c r="V834">
        <v>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716</v>
      </c>
      <c r="AD834" t="s">
        <v>716</v>
      </c>
      <c r="AE834">
        <v>3</v>
      </c>
      <c r="AF834" t="s">
        <v>3031</v>
      </c>
      <c r="AG834" t="s">
        <v>2958</v>
      </c>
      <c r="AH834" t="s">
        <v>3018</v>
      </c>
      <c r="AI834">
        <v>12</v>
      </c>
      <c r="AJ834" t="s">
        <v>3019</v>
      </c>
    </row>
    <row r="835" spans="1:36" x14ac:dyDescent="0.3">
      <c r="A835" t="s">
        <v>2144</v>
      </c>
      <c r="B835" s="9">
        <v>24</v>
      </c>
      <c r="C835" t="s">
        <v>39</v>
      </c>
      <c r="D835" s="29" t="s">
        <v>30</v>
      </c>
      <c r="E835">
        <v>91172</v>
      </c>
      <c r="F835" s="13" t="s">
        <v>716</v>
      </c>
      <c r="G835" s="4">
        <v>41360</v>
      </c>
      <c r="H835">
        <v>94</v>
      </c>
      <c r="I835">
        <v>162</v>
      </c>
      <c r="J835">
        <v>28</v>
      </c>
      <c r="K835">
        <v>818</v>
      </c>
      <c r="L835">
        <v>0</v>
      </c>
      <c r="M835">
        <v>28</v>
      </c>
      <c r="N835">
        <v>56</v>
      </c>
      <c r="O835">
        <v>1036</v>
      </c>
      <c r="P835">
        <v>1092</v>
      </c>
      <c r="Q835">
        <v>0</v>
      </c>
      <c r="R835">
        <v>4</v>
      </c>
      <c r="S835">
        <v>3</v>
      </c>
      <c r="T835">
        <v>7</v>
      </c>
      <c r="U835">
        <v>14</v>
      </c>
      <c r="V835">
        <v>3</v>
      </c>
      <c r="W835">
        <v>0</v>
      </c>
      <c r="X835">
        <v>1</v>
      </c>
      <c r="Y835">
        <v>1</v>
      </c>
      <c r="Z835">
        <v>1</v>
      </c>
      <c r="AA835">
        <v>0</v>
      </c>
      <c r="AB835">
        <v>1</v>
      </c>
      <c r="AC835" t="s">
        <v>2965</v>
      </c>
      <c r="AD835" t="s">
        <v>715</v>
      </c>
      <c r="AE835">
        <v>2</v>
      </c>
      <c r="AF835" t="s">
        <v>3032</v>
      </c>
      <c r="AG835" t="s">
        <v>2957</v>
      </c>
      <c r="AH835" t="s">
        <v>3016</v>
      </c>
      <c r="AI835">
        <v>3</v>
      </c>
      <c r="AJ835" t="s">
        <v>3017</v>
      </c>
    </row>
    <row r="836" spans="1:36" x14ac:dyDescent="0.3">
      <c r="A836" t="s">
        <v>2666</v>
      </c>
      <c r="B836" s="9">
        <v>52</v>
      </c>
      <c r="C836" t="s">
        <v>29</v>
      </c>
      <c r="D836" s="29" t="s">
        <v>33</v>
      </c>
      <c r="E836">
        <v>75072</v>
      </c>
      <c r="F836" s="13" t="s">
        <v>715</v>
      </c>
      <c r="G836" s="4">
        <v>41297</v>
      </c>
      <c r="H836">
        <v>83</v>
      </c>
      <c r="I836">
        <v>583</v>
      </c>
      <c r="J836">
        <v>34</v>
      </c>
      <c r="K836">
        <v>309</v>
      </c>
      <c r="L836">
        <v>0</v>
      </c>
      <c r="M836">
        <v>22</v>
      </c>
      <c r="N836">
        <v>125</v>
      </c>
      <c r="O836">
        <v>948</v>
      </c>
      <c r="P836">
        <v>1073</v>
      </c>
      <c r="Q836">
        <v>2</v>
      </c>
      <c r="R836">
        <v>5</v>
      </c>
      <c r="S836">
        <v>4</v>
      </c>
      <c r="T836">
        <v>8</v>
      </c>
      <c r="U836">
        <v>19</v>
      </c>
      <c r="V836">
        <v>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t="s">
        <v>716</v>
      </c>
      <c r="AD836" t="s">
        <v>716</v>
      </c>
      <c r="AE836">
        <v>2</v>
      </c>
      <c r="AF836" t="s">
        <v>3030</v>
      </c>
      <c r="AG836" t="s">
        <v>2957</v>
      </c>
      <c r="AH836" t="s">
        <v>3016</v>
      </c>
      <c r="AI836">
        <v>1</v>
      </c>
      <c r="AJ836" t="s">
        <v>3023</v>
      </c>
    </row>
    <row r="837" spans="1:36" x14ac:dyDescent="0.3">
      <c r="A837" t="s">
        <v>1795</v>
      </c>
      <c r="B837" s="9">
        <v>43</v>
      </c>
      <c r="C837" t="s">
        <v>39</v>
      </c>
      <c r="D837" s="29" t="s">
        <v>30</v>
      </c>
      <c r="E837">
        <v>39763</v>
      </c>
      <c r="F837" s="13" t="s">
        <v>715</v>
      </c>
      <c r="G837" s="4">
        <v>41490</v>
      </c>
      <c r="H837">
        <v>9</v>
      </c>
      <c r="I837">
        <v>80</v>
      </c>
      <c r="J837">
        <v>1</v>
      </c>
      <c r="K837">
        <v>60</v>
      </c>
      <c r="L837">
        <v>4</v>
      </c>
      <c r="M837">
        <v>6</v>
      </c>
      <c r="N837">
        <v>16</v>
      </c>
      <c r="O837">
        <v>151</v>
      </c>
      <c r="P837">
        <v>167</v>
      </c>
      <c r="Q837">
        <v>2</v>
      </c>
      <c r="R837">
        <v>5</v>
      </c>
      <c r="S837">
        <v>1</v>
      </c>
      <c r="T837">
        <v>2</v>
      </c>
      <c r="U837">
        <v>10</v>
      </c>
      <c r="V837">
        <v>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716</v>
      </c>
      <c r="AD837" t="s">
        <v>715</v>
      </c>
      <c r="AE837">
        <v>2</v>
      </c>
      <c r="AF837" t="s">
        <v>3028</v>
      </c>
      <c r="AG837" t="s">
        <v>2957</v>
      </c>
      <c r="AH837" t="s">
        <v>3014</v>
      </c>
      <c r="AI837">
        <v>8</v>
      </c>
      <c r="AJ837" t="s">
        <v>3026</v>
      </c>
    </row>
    <row r="838" spans="1:36" x14ac:dyDescent="0.3">
      <c r="A838" t="s">
        <v>739</v>
      </c>
      <c r="B838" s="9">
        <v>44</v>
      </c>
      <c r="C838" t="s">
        <v>29</v>
      </c>
      <c r="D838" s="29" t="s">
        <v>33</v>
      </c>
      <c r="E838">
        <v>38200</v>
      </c>
      <c r="F838" s="13" t="s">
        <v>2963</v>
      </c>
      <c r="G838" s="4">
        <v>41250</v>
      </c>
      <c r="H838">
        <v>19</v>
      </c>
      <c r="I838">
        <v>12</v>
      </c>
      <c r="J838">
        <v>0</v>
      </c>
      <c r="K838">
        <v>4</v>
      </c>
      <c r="L838">
        <v>0</v>
      </c>
      <c r="M838">
        <v>0</v>
      </c>
      <c r="N838">
        <v>1</v>
      </c>
      <c r="O838">
        <v>16</v>
      </c>
      <c r="P838">
        <v>17</v>
      </c>
      <c r="Q838">
        <v>1</v>
      </c>
      <c r="R838">
        <v>1</v>
      </c>
      <c r="S838">
        <v>0</v>
      </c>
      <c r="T838">
        <v>2</v>
      </c>
      <c r="U838">
        <v>4</v>
      </c>
      <c r="V838">
        <v>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716</v>
      </c>
      <c r="AD838" t="s">
        <v>716</v>
      </c>
      <c r="AE838">
        <v>3</v>
      </c>
      <c r="AF838" t="s">
        <v>3028</v>
      </c>
      <c r="AG838" t="s">
        <v>2958</v>
      </c>
      <c r="AH838" t="s">
        <v>3018</v>
      </c>
      <c r="AI838">
        <v>12</v>
      </c>
      <c r="AJ838" t="s">
        <v>3019</v>
      </c>
    </row>
    <row r="839" spans="1:36" x14ac:dyDescent="0.3">
      <c r="A839" t="s">
        <v>2902</v>
      </c>
      <c r="B839" s="9">
        <v>46</v>
      </c>
      <c r="C839" t="s">
        <v>36</v>
      </c>
      <c r="D839" s="29" t="s">
        <v>37</v>
      </c>
      <c r="E839">
        <v>38443</v>
      </c>
      <c r="F839" s="13" t="s">
        <v>2963</v>
      </c>
      <c r="G839" s="4">
        <v>41666</v>
      </c>
      <c r="H839">
        <v>58</v>
      </c>
      <c r="I839">
        <v>32</v>
      </c>
      <c r="J839">
        <v>0</v>
      </c>
      <c r="K839">
        <v>5</v>
      </c>
      <c r="L839">
        <v>0</v>
      </c>
      <c r="M839">
        <v>0</v>
      </c>
      <c r="N839">
        <v>1</v>
      </c>
      <c r="O839">
        <v>37</v>
      </c>
      <c r="P839">
        <v>38</v>
      </c>
      <c r="Q839">
        <v>2</v>
      </c>
      <c r="R839">
        <v>1</v>
      </c>
      <c r="S839">
        <v>0</v>
      </c>
      <c r="T839">
        <v>3</v>
      </c>
      <c r="U839">
        <v>6</v>
      </c>
      <c r="V839">
        <v>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716</v>
      </c>
      <c r="AD839" t="s">
        <v>716</v>
      </c>
      <c r="AE839">
        <v>1</v>
      </c>
      <c r="AF839" t="s">
        <v>3028</v>
      </c>
      <c r="AG839" t="s">
        <v>2956</v>
      </c>
      <c r="AH839" t="s">
        <v>3016</v>
      </c>
      <c r="AI839">
        <v>1</v>
      </c>
      <c r="AJ839" t="s">
        <v>3023</v>
      </c>
    </row>
    <row r="840" spans="1:36" x14ac:dyDescent="0.3">
      <c r="A840" t="s">
        <v>1561</v>
      </c>
      <c r="B840" s="9">
        <v>49</v>
      </c>
      <c r="C840" t="s">
        <v>29</v>
      </c>
      <c r="D840" s="29" t="s">
        <v>30</v>
      </c>
      <c r="E840">
        <v>66294</v>
      </c>
      <c r="F840" s="13" t="s">
        <v>716</v>
      </c>
      <c r="G840" s="4">
        <v>41715</v>
      </c>
      <c r="H840">
        <v>68</v>
      </c>
      <c r="I840">
        <v>251</v>
      </c>
      <c r="J840">
        <v>108</v>
      </c>
      <c r="K840">
        <v>334</v>
      </c>
      <c r="L840">
        <v>65</v>
      </c>
      <c r="M840">
        <v>92</v>
      </c>
      <c r="N840">
        <v>117</v>
      </c>
      <c r="O840">
        <v>850</v>
      </c>
      <c r="P840">
        <v>967</v>
      </c>
      <c r="Q840">
        <v>1</v>
      </c>
      <c r="R840">
        <v>4</v>
      </c>
      <c r="S840">
        <v>3</v>
      </c>
      <c r="T840">
        <v>5</v>
      </c>
      <c r="U840">
        <v>13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716</v>
      </c>
      <c r="AD840" t="s">
        <v>716</v>
      </c>
      <c r="AE840">
        <v>1</v>
      </c>
      <c r="AF840" t="s">
        <v>3028</v>
      </c>
      <c r="AG840" t="s">
        <v>2956</v>
      </c>
      <c r="AH840" t="s">
        <v>3016</v>
      </c>
      <c r="AI840">
        <v>3</v>
      </c>
      <c r="AJ840" t="s">
        <v>3017</v>
      </c>
    </row>
    <row r="841" spans="1:36" x14ac:dyDescent="0.3">
      <c r="A841" t="s">
        <v>2720</v>
      </c>
      <c r="B841" s="9">
        <v>54</v>
      </c>
      <c r="C841" t="s">
        <v>29</v>
      </c>
      <c r="D841" s="29" t="s">
        <v>33</v>
      </c>
      <c r="E841">
        <v>19740</v>
      </c>
      <c r="F841" s="13" t="s">
        <v>715</v>
      </c>
      <c r="G841" s="4">
        <v>41357</v>
      </c>
      <c r="H841">
        <v>65</v>
      </c>
      <c r="I841">
        <v>7</v>
      </c>
      <c r="J841">
        <v>11</v>
      </c>
      <c r="K841">
        <v>3</v>
      </c>
      <c r="L841">
        <v>10</v>
      </c>
      <c r="M841">
        <v>4</v>
      </c>
      <c r="N841">
        <v>20</v>
      </c>
      <c r="O841">
        <v>35</v>
      </c>
      <c r="P841">
        <v>55</v>
      </c>
      <c r="Q841">
        <v>2</v>
      </c>
      <c r="R841">
        <v>1</v>
      </c>
      <c r="S841">
        <v>1</v>
      </c>
      <c r="T841">
        <v>3</v>
      </c>
      <c r="U841">
        <v>7</v>
      </c>
      <c r="V841">
        <v>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716</v>
      </c>
      <c r="AD841" t="s">
        <v>716</v>
      </c>
      <c r="AE841">
        <v>2</v>
      </c>
      <c r="AF841" t="s">
        <v>3030</v>
      </c>
      <c r="AG841" t="s">
        <v>2957</v>
      </c>
      <c r="AH841" t="s">
        <v>3016</v>
      </c>
      <c r="AI841">
        <v>3</v>
      </c>
      <c r="AJ841" t="s">
        <v>3017</v>
      </c>
    </row>
    <row r="842" spans="1:36" x14ac:dyDescent="0.3">
      <c r="A842" t="s">
        <v>2507</v>
      </c>
      <c r="B842" s="9">
        <v>33</v>
      </c>
      <c r="C842" t="s">
        <v>29</v>
      </c>
      <c r="D842" s="29" t="s">
        <v>33</v>
      </c>
      <c r="E842">
        <v>31089</v>
      </c>
      <c r="F842" s="13" t="s">
        <v>715</v>
      </c>
      <c r="G842" s="4">
        <v>41138</v>
      </c>
      <c r="H842">
        <v>57</v>
      </c>
      <c r="I842">
        <v>31</v>
      </c>
      <c r="J842">
        <v>3</v>
      </c>
      <c r="K842">
        <v>31</v>
      </c>
      <c r="L842">
        <v>2</v>
      </c>
      <c r="M842">
        <v>8</v>
      </c>
      <c r="N842">
        <v>4</v>
      </c>
      <c r="O842">
        <v>75</v>
      </c>
      <c r="P842">
        <v>79</v>
      </c>
      <c r="Q842">
        <v>3</v>
      </c>
      <c r="R842">
        <v>3</v>
      </c>
      <c r="S842">
        <v>0</v>
      </c>
      <c r="T842">
        <v>4</v>
      </c>
      <c r="U842">
        <v>10</v>
      </c>
      <c r="V842">
        <v>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716</v>
      </c>
      <c r="AD842" t="s">
        <v>716</v>
      </c>
      <c r="AE842">
        <v>3</v>
      </c>
      <c r="AF842" t="s">
        <v>3031</v>
      </c>
      <c r="AG842" t="s">
        <v>2958</v>
      </c>
      <c r="AH842" t="s">
        <v>3014</v>
      </c>
      <c r="AI842">
        <v>8</v>
      </c>
      <c r="AJ842" t="s">
        <v>3026</v>
      </c>
    </row>
    <row r="843" spans="1:36" x14ac:dyDescent="0.3">
      <c r="A843" t="s">
        <v>1794</v>
      </c>
      <c r="B843" s="9">
        <v>45</v>
      </c>
      <c r="C843" t="s">
        <v>39</v>
      </c>
      <c r="D843" s="29" t="s">
        <v>33</v>
      </c>
      <c r="E843">
        <v>41021</v>
      </c>
      <c r="F843" s="13" t="s">
        <v>715</v>
      </c>
      <c r="G843" s="4">
        <v>41273</v>
      </c>
      <c r="H843">
        <v>12</v>
      </c>
      <c r="I843">
        <v>14</v>
      </c>
      <c r="J843">
        <v>7</v>
      </c>
      <c r="K843">
        <v>9</v>
      </c>
      <c r="L843">
        <v>6</v>
      </c>
      <c r="M843">
        <v>16</v>
      </c>
      <c r="N843">
        <v>12</v>
      </c>
      <c r="O843">
        <v>52</v>
      </c>
      <c r="P843">
        <v>64</v>
      </c>
      <c r="Q843">
        <v>2</v>
      </c>
      <c r="R843">
        <v>2</v>
      </c>
      <c r="S843">
        <v>0</v>
      </c>
      <c r="T843">
        <v>3</v>
      </c>
      <c r="U843">
        <v>7</v>
      </c>
      <c r="V843">
        <v>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716</v>
      </c>
      <c r="AD843" t="s">
        <v>715</v>
      </c>
      <c r="AE843">
        <v>3</v>
      </c>
      <c r="AF843" t="s">
        <v>3028</v>
      </c>
      <c r="AG843" t="s">
        <v>2958</v>
      </c>
      <c r="AH843" t="s">
        <v>3018</v>
      </c>
      <c r="AI843">
        <v>12</v>
      </c>
      <c r="AJ843" t="s">
        <v>3019</v>
      </c>
    </row>
    <row r="844" spans="1:36" x14ac:dyDescent="0.3">
      <c r="A844" t="s">
        <v>1870</v>
      </c>
      <c r="B844" s="9">
        <v>60</v>
      </c>
      <c r="C844" t="s">
        <v>39</v>
      </c>
      <c r="D844" s="29" t="s">
        <v>33</v>
      </c>
      <c r="E844">
        <v>60033</v>
      </c>
      <c r="F844" s="13" t="s">
        <v>715</v>
      </c>
      <c r="G844" s="4">
        <v>41727</v>
      </c>
      <c r="H844">
        <v>28</v>
      </c>
      <c r="I844">
        <v>62</v>
      </c>
      <c r="J844">
        <v>1</v>
      </c>
      <c r="K844">
        <v>57</v>
      </c>
      <c r="L844">
        <v>19</v>
      </c>
      <c r="M844">
        <v>11</v>
      </c>
      <c r="N844">
        <v>48</v>
      </c>
      <c r="O844">
        <v>150</v>
      </c>
      <c r="P844">
        <v>198</v>
      </c>
      <c r="Q844">
        <v>2</v>
      </c>
      <c r="R844">
        <v>2</v>
      </c>
      <c r="S844">
        <v>1</v>
      </c>
      <c r="T844">
        <v>5</v>
      </c>
      <c r="U844">
        <v>10</v>
      </c>
      <c r="V844">
        <v>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716</v>
      </c>
      <c r="AD844" t="s">
        <v>716</v>
      </c>
      <c r="AE844">
        <v>1</v>
      </c>
      <c r="AF844" t="s">
        <v>3030</v>
      </c>
      <c r="AG844" t="s">
        <v>2956</v>
      </c>
      <c r="AH844" t="s">
        <v>3016</v>
      </c>
      <c r="AI844">
        <v>3</v>
      </c>
      <c r="AJ844" t="s">
        <v>3017</v>
      </c>
    </row>
    <row r="845" spans="1:36" x14ac:dyDescent="0.3">
      <c r="A845" t="s">
        <v>1973</v>
      </c>
      <c r="B845" s="9">
        <v>26</v>
      </c>
      <c r="C845" t="s">
        <v>47</v>
      </c>
      <c r="D845" s="29" t="s">
        <v>37</v>
      </c>
      <c r="E845">
        <v>16248</v>
      </c>
      <c r="F845" s="13" t="s">
        <v>715</v>
      </c>
      <c r="G845" s="4">
        <v>41769</v>
      </c>
      <c r="H845">
        <v>77</v>
      </c>
      <c r="I845">
        <v>12</v>
      </c>
      <c r="J845">
        <v>11</v>
      </c>
      <c r="K845">
        <v>10</v>
      </c>
      <c r="L845">
        <v>3</v>
      </c>
      <c r="M845">
        <v>12</v>
      </c>
      <c r="N845">
        <v>9</v>
      </c>
      <c r="O845">
        <v>48</v>
      </c>
      <c r="P845">
        <v>57</v>
      </c>
      <c r="Q845">
        <v>3</v>
      </c>
      <c r="R845">
        <v>2</v>
      </c>
      <c r="S845">
        <v>1</v>
      </c>
      <c r="T845">
        <v>3</v>
      </c>
      <c r="U845">
        <v>9</v>
      </c>
      <c r="V845">
        <v>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716</v>
      </c>
      <c r="AD845" t="s">
        <v>716</v>
      </c>
      <c r="AE845">
        <v>1</v>
      </c>
      <c r="AF845" t="s">
        <v>3032</v>
      </c>
      <c r="AG845" t="s">
        <v>2956</v>
      </c>
      <c r="AH845" t="s">
        <v>3011</v>
      </c>
      <c r="AI845">
        <v>5</v>
      </c>
      <c r="AJ845" t="s">
        <v>3012</v>
      </c>
    </row>
    <row r="846" spans="1:36" x14ac:dyDescent="0.3">
      <c r="A846" t="s">
        <v>1617</v>
      </c>
      <c r="B846" s="9">
        <v>62</v>
      </c>
      <c r="C846" t="s">
        <v>29</v>
      </c>
      <c r="D846" s="29" t="s">
        <v>33</v>
      </c>
      <c r="E846">
        <v>83844</v>
      </c>
      <c r="F846" s="13" t="s">
        <v>716</v>
      </c>
      <c r="G846" s="4">
        <v>41406</v>
      </c>
      <c r="H846">
        <v>57</v>
      </c>
      <c r="I846">
        <v>901</v>
      </c>
      <c r="J846">
        <v>31</v>
      </c>
      <c r="K846">
        <v>345</v>
      </c>
      <c r="L846">
        <v>75</v>
      </c>
      <c r="M846">
        <v>31</v>
      </c>
      <c r="N846">
        <v>191</v>
      </c>
      <c r="O846">
        <v>1383</v>
      </c>
      <c r="P846">
        <v>1574</v>
      </c>
      <c r="Q846">
        <v>1</v>
      </c>
      <c r="R846">
        <v>4</v>
      </c>
      <c r="S846">
        <v>4</v>
      </c>
      <c r="T846">
        <v>11</v>
      </c>
      <c r="U846">
        <v>20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 t="s">
        <v>715</v>
      </c>
      <c r="AD846" t="s">
        <v>716</v>
      </c>
      <c r="AE846">
        <v>2</v>
      </c>
      <c r="AF846" t="s">
        <v>3029</v>
      </c>
      <c r="AG846" t="s">
        <v>2957</v>
      </c>
      <c r="AH846" t="s">
        <v>3011</v>
      </c>
      <c r="AI846">
        <v>5</v>
      </c>
      <c r="AJ846" t="s">
        <v>3012</v>
      </c>
    </row>
    <row r="847" spans="1:36" x14ac:dyDescent="0.3">
      <c r="A847" t="s">
        <v>2933</v>
      </c>
      <c r="B847" s="9">
        <v>59</v>
      </c>
      <c r="C847" t="s">
        <v>39</v>
      </c>
      <c r="D847" s="29" t="s">
        <v>37</v>
      </c>
      <c r="E847">
        <v>38452</v>
      </c>
      <c r="F847" s="13" t="s">
        <v>2963</v>
      </c>
      <c r="G847" s="4">
        <v>41728</v>
      </c>
      <c r="H847">
        <v>62</v>
      </c>
      <c r="I847">
        <v>56</v>
      </c>
      <c r="J847">
        <v>0</v>
      </c>
      <c r="K847">
        <v>14</v>
      </c>
      <c r="L847">
        <v>0</v>
      </c>
      <c r="M847">
        <v>0</v>
      </c>
      <c r="N847">
        <v>2</v>
      </c>
      <c r="O847">
        <v>70</v>
      </c>
      <c r="P847">
        <v>72</v>
      </c>
      <c r="Q847">
        <v>3</v>
      </c>
      <c r="R847">
        <v>3</v>
      </c>
      <c r="S847">
        <v>0</v>
      </c>
      <c r="T847">
        <v>3</v>
      </c>
      <c r="U847">
        <v>9</v>
      </c>
      <c r="V847">
        <v>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716</v>
      </c>
      <c r="AD847" t="s">
        <v>716</v>
      </c>
      <c r="AE847">
        <v>1</v>
      </c>
      <c r="AF847" t="s">
        <v>3030</v>
      </c>
      <c r="AG847" t="s">
        <v>2956</v>
      </c>
      <c r="AH847" t="s">
        <v>3016</v>
      </c>
      <c r="AI847">
        <v>3</v>
      </c>
      <c r="AJ847" t="s">
        <v>3017</v>
      </c>
    </row>
    <row r="848" spans="1:36" x14ac:dyDescent="0.3">
      <c r="A848" t="s">
        <v>2049</v>
      </c>
      <c r="B848" s="9">
        <v>45</v>
      </c>
      <c r="C848" t="s">
        <v>36</v>
      </c>
      <c r="D848" s="29" t="s">
        <v>33</v>
      </c>
      <c r="E848">
        <v>42731</v>
      </c>
      <c r="F848" s="13" t="s">
        <v>715</v>
      </c>
      <c r="G848" s="4">
        <v>41568</v>
      </c>
      <c r="H848">
        <v>64</v>
      </c>
      <c r="I848">
        <v>159</v>
      </c>
      <c r="J848">
        <v>2</v>
      </c>
      <c r="K848">
        <v>51</v>
      </c>
      <c r="L848">
        <v>6</v>
      </c>
      <c r="M848">
        <v>2</v>
      </c>
      <c r="N848">
        <v>24</v>
      </c>
      <c r="O848">
        <v>220</v>
      </c>
      <c r="P848">
        <v>244</v>
      </c>
      <c r="Q848">
        <v>3</v>
      </c>
      <c r="R848">
        <v>4</v>
      </c>
      <c r="S848">
        <v>1</v>
      </c>
      <c r="T848">
        <v>5</v>
      </c>
      <c r="U848">
        <v>13</v>
      </c>
      <c r="V848">
        <v>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716</v>
      </c>
      <c r="AD848" t="s">
        <v>716</v>
      </c>
      <c r="AE848">
        <v>2</v>
      </c>
      <c r="AF848" t="s">
        <v>3028</v>
      </c>
      <c r="AG848" t="s">
        <v>2957</v>
      </c>
      <c r="AH848" t="s">
        <v>3018</v>
      </c>
      <c r="AI848">
        <v>10</v>
      </c>
      <c r="AJ848" t="s">
        <v>3020</v>
      </c>
    </row>
    <row r="849" spans="1:36" x14ac:dyDescent="0.3">
      <c r="A849" t="s">
        <v>2055</v>
      </c>
      <c r="B849" s="9">
        <v>53</v>
      </c>
      <c r="C849" t="s">
        <v>36</v>
      </c>
      <c r="D849" s="29" t="s">
        <v>33</v>
      </c>
      <c r="E849">
        <v>63342</v>
      </c>
      <c r="F849" s="13" t="s">
        <v>715</v>
      </c>
      <c r="G849" s="4">
        <v>41198</v>
      </c>
      <c r="H849">
        <v>48</v>
      </c>
      <c r="I849">
        <v>918</v>
      </c>
      <c r="J849">
        <v>21</v>
      </c>
      <c r="K849">
        <v>118</v>
      </c>
      <c r="L849">
        <v>13</v>
      </c>
      <c r="M849">
        <v>10</v>
      </c>
      <c r="N849">
        <v>21</v>
      </c>
      <c r="O849">
        <v>1080</v>
      </c>
      <c r="P849">
        <v>1101</v>
      </c>
      <c r="Q849">
        <v>3</v>
      </c>
      <c r="R849">
        <v>8</v>
      </c>
      <c r="S849">
        <v>3</v>
      </c>
      <c r="T849">
        <v>5</v>
      </c>
      <c r="U849">
        <v>19</v>
      </c>
      <c r="V849">
        <v>6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 t="s">
        <v>715</v>
      </c>
      <c r="AD849" t="s">
        <v>715</v>
      </c>
      <c r="AE849">
        <v>3</v>
      </c>
      <c r="AF849" t="s">
        <v>3030</v>
      </c>
      <c r="AG849" t="s">
        <v>2958</v>
      </c>
      <c r="AH849" t="s">
        <v>3018</v>
      </c>
      <c r="AI849">
        <v>10</v>
      </c>
      <c r="AJ849" t="s">
        <v>3020</v>
      </c>
    </row>
    <row r="850" spans="1:36" x14ac:dyDescent="0.3">
      <c r="A850" t="s">
        <v>2736</v>
      </c>
      <c r="B850" s="9">
        <v>65</v>
      </c>
      <c r="C850" t="s">
        <v>29</v>
      </c>
      <c r="D850" s="29" t="s">
        <v>41</v>
      </c>
      <c r="E850">
        <v>49160</v>
      </c>
      <c r="F850" s="13" t="s">
        <v>715</v>
      </c>
      <c r="G850" s="4">
        <v>41567</v>
      </c>
      <c r="H850">
        <v>29</v>
      </c>
      <c r="I850">
        <v>122</v>
      </c>
      <c r="J850">
        <v>21</v>
      </c>
      <c r="K850">
        <v>43</v>
      </c>
      <c r="L850">
        <v>25</v>
      </c>
      <c r="M850">
        <v>10</v>
      </c>
      <c r="N850">
        <v>15</v>
      </c>
      <c r="O850">
        <v>221</v>
      </c>
      <c r="P850">
        <v>236</v>
      </c>
      <c r="Q850">
        <v>2</v>
      </c>
      <c r="R850">
        <v>3</v>
      </c>
      <c r="S850">
        <v>1</v>
      </c>
      <c r="T850">
        <v>6</v>
      </c>
      <c r="U850">
        <v>12</v>
      </c>
      <c r="V850">
        <v>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716</v>
      </c>
      <c r="AD850" t="s">
        <v>716</v>
      </c>
      <c r="AE850">
        <v>2</v>
      </c>
      <c r="AF850" t="s">
        <v>3029</v>
      </c>
      <c r="AG850" t="s">
        <v>2957</v>
      </c>
      <c r="AH850" t="s">
        <v>3018</v>
      </c>
      <c r="AI850">
        <v>10</v>
      </c>
      <c r="AJ850" t="s">
        <v>3020</v>
      </c>
    </row>
    <row r="851" spans="1:36" x14ac:dyDescent="0.3">
      <c r="A851" t="s">
        <v>1947</v>
      </c>
      <c r="B851" s="9">
        <v>59</v>
      </c>
      <c r="C851" t="s">
        <v>36</v>
      </c>
      <c r="D851" s="29" t="s">
        <v>30</v>
      </c>
      <c r="E851">
        <v>49667</v>
      </c>
      <c r="F851" s="13" t="s">
        <v>716</v>
      </c>
      <c r="G851" s="4">
        <v>41141</v>
      </c>
      <c r="H851">
        <v>35</v>
      </c>
      <c r="I851">
        <v>1181</v>
      </c>
      <c r="J851">
        <v>26</v>
      </c>
      <c r="K851">
        <v>120</v>
      </c>
      <c r="L851">
        <v>17</v>
      </c>
      <c r="M851">
        <v>13</v>
      </c>
      <c r="N851">
        <v>39</v>
      </c>
      <c r="O851">
        <v>1357</v>
      </c>
      <c r="P851">
        <v>1396</v>
      </c>
      <c r="Q851">
        <v>2</v>
      </c>
      <c r="R851">
        <v>5</v>
      </c>
      <c r="S851">
        <v>10</v>
      </c>
      <c r="T851">
        <v>5</v>
      </c>
      <c r="U851">
        <v>22</v>
      </c>
      <c r="V851">
        <v>8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 t="s">
        <v>715</v>
      </c>
      <c r="AD851" t="s">
        <v>715</v>
      </c>
      <c r="AE851">
        <v>3</v>
      </c>
      <c r="AF851" t="s">
        <v>3030</v>
      </c>
      <c r="AG851" t="s">
        <v>2958</v>
      </c>
      <c r="AH851" t="s">
        <v>3014</v>
      </c>
      <c r="AI851">
        <v>8</v>
      </c>
      <c r="AJ851" t="s">
        <v>3026</v>
      </c>
    </row>
    <row r="852" spans="1:36" x14ac:dyDescent="0.3">
      <c r="A852" t="s">
        <v>2354</v>
      </c>
      <c r="B852" s="9">
        <v>64</v>
      </c>
      <c r="C852" t="s">
        <v>29</v>
      </c>
      <c r="D852" s="29" t="s">
        <v>33</v>
      </c>
      <c r="E852">
        <v>48070</v>
      </c>
      <c r="F852" s="13" t="s">
        <v>715</v>
      </c>
      <c r="G852" s="4">
        <v>41287</v>
      </c>
      <c r="H852">
        <v>33</v>
      </c>
      <c r="I852">
        <v>373</v>
      </c>
      <c r="J852">
        <v>14</v>
      </c>
      <c r="K852">
        <v>83</v>
      </c>
      <c r="L852">
        <v>6</v>
      </c>
      <c r="M852">
        <v>9</v>
      </c>
      <c r="N852">
        <v>19</v>
      </c>
      <c r="O852">
        <v>485</v>
      </c>
      <c r="P852">
        <v>504</v>
      </c>
      <c r="Q852">
        <v>3</v>
      </c>
      <c r="R852">
        <v>8</v>
      </c>
      <c r="S852">
        <v>2</v>
      </c>
      <c r="T852">
        <v>6</v>
      </c>
      <c r="U852">
        <v>19</v>
      </c>
      <c r="V852">
        <v>7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716</v>
      </c>
      <c r="AD852" t="s">
        <v>716</v>
      </c>
      <c r="AE852">
        <v>2</v>
      </c>
      <c r="AF852" t="s">
        <v>3029</v>
      </c>
      <c r="AG852" t="s">
        <v>2957</v>
      </c>
      <c r="AH852" t="s">
        <v>3016</v>
      </c>
      <c r="AI852">
        <v>1</v>
      </c>
      <c r="AJ852" t="s">
        <v>3023</v>
      </c>
    </row>
    <row r="853" spans="1:36" x14ac:dyDescent="0.3">
      <c r="A853" t="s">
        <v>2224</v>
      </c>
      <c r="B853" s="9">
        <v>41</v>
      </c>
      <c r="C853" t="s">
        <v>39</v>
      </c>
      <c r="D853" s="29" t="s">
        <v>37</v>
      </c>
      <c r="E853">
        <v>54108</v>
      </c>
      <c r="F853" s="13" t="s">
        <v>2963</v>
      </c>
      <c r="G853" s="4">
        <v>41218</v>
      </c>
      <c r="H853">
        <v>74</v>
      </c>
      <c r="I853">
        <v>539</v>
      </c>
      <c r="J853">
        <v>6</v>
      </c>
      <c r="K853">
        <v>91</v>
      </c>
      <c r="L853">
        <v>8</v>
      </c>
      <c r="M853">
        <v>6</v>
      </c>
      <c r="N853">
        <v>97</v>
      </c>
      <c r="O853">
        <v>650</v>
      </c>
      <c r="P853">
        <v>747</v>
      </c>
      <c r="Q853">
        <v>13</v>
      </c>
      <c r="R853">
        <v>8</v>
      </c>
      <c r="S853">
        <v>2</v>
      </c>
      <c r="T853">
        <v>9</v>
      </c>
      <c r="U853">
        <v>32</v>
      </c>
      <c r="V853">
        <v>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716</v>
      </c>
      <c r="AD853" t="s">
        <v>716</v>
      </c>
      <c r="AE853">
        <v>3</v>
      </c>
      <c r="AF853" t="s">
        <v>3028</v>
      </c>
      <c r="AG853" t="s">
        <v>2958</v>
      </c>
      <c r="AH853" t="s">
        <v>3018</v>
      </c>
      <c r="AI853">
        <v>11</v>
      </c>
      <c r="AJ853" t="s">
        <v>3024</v>
      </c>
    </row>
    <row r="854" spans="1:36" x14ac:dyDescent="0.3">
      <c r="A854" t="s">
        <v>2741</v>
      </c>
      <c r="B854" s="9">
        <v>51</v>
      </c>
      <c r="C854" t="s">
        <v>29</v>
      </c>
      <c r="D854" s="29" t="s">
        <v>33</v>
      </c>
      <c r="E854">
        <v>77226</v>
      </c>
      <c r="F854" s="13" t="s">
        <v>715</v>
      </c>
      <c r="G854" s="4">
        <v>41698</v>
      </c>
      <c r="H854">
        <v>29</v>
      </c>
      <c r="I854">
        <v>631</v>
      </c>
      <c r="J854">
        <v>43</v>
      </c>
      <c r="K854">
        <v>239</v>
      </c>
      <c r="L854">
        <v>128</v>
      </c>
      <c r="M854">
        <v>76</v>
      </c>
      <c r="N854">
        <v>21</v>
      </c>
      <c r="O854">
        <v>1117</v>
      </c>
      <c r="P854">
        <v>1138</v>
      </c>
      <c r="Q854">
        <v>2</v>
      </c>
      <c r="R854">
        <v>6</v>
      </c>
      <c r="S854">
        <v>8</v>
      </c>
      <c r="T854">
        <v>12</v>
      </c>
      <c r="U854">
        <v>28</v>
      </c>
      <c r="V854">
        <v>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716</v>
      </c>
      <c r="AD854" t="s">
        <v>716</v>
      </c>
      <c r="AE854">
        <v>1</v>
      </c>
      <c r="AF854" t="s">
        <v>3030</v>
      </c>
      <c r="AG854" t="s">
        <v>2956</v>
      </c>
      <c r="AH854" t="s">
        <v>3016</v>
      </c>
      <c r="AI854">
        <v>2</v>
      </c>
      <c r="AJ854" t="s">
        <v>3022</v>
      </c>
    </row>
    <row r="855" spans="1:36" x14ac:dyDescent="0.3">
      <c r="A855" t="s">
        <v>2411</v>
      </c>
      <c r="B855" s="9">
        <v>42</v>
      </c>
      <c r="C855" t="s">
        <v>29</v>
      </c>
      <c r="D855" s="29" t="s">
        <v>37</v>
      </c>
      <c r="E855">
        <v>62710</v>
      </c>
      <c r="F855" s="13" t="s">
        <v>715</v>
      </c>
      <c r="G855" s="4">
        <v>41417</v>
      </c>
      <c r="H855">
        <v>53</v>
      </c>
      <c r="I855">
        <v>441</v>
      </c>
      <c r="J855">
        <v>35</v>
      </c>
      <c r="K855">
        <v>83</v>
      </c>
      <c r="L855">
        <v>7</v>
      </c>
      <c r="M855">
        <v>29</v>
      </c>
      <c r="N855">
        <v>11</v>
      </c>
      <c r="O855">
        <v>595</v>
      </c>
      <c r="P855">
        <v>606</v>
      </c>
      <c r="Q855">
        <v>4</v>
      </c>
      <c r="R855">
        <v>4</v>
      </c>
      <c r="S855">
        <v>2</v>
      </c>
      <c r="T855">
        <v>12</v>
      </c>
      <c r="U855">
        <v>22</v>
      </c>
      <c r="V855">
        <v>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716</v>
      </c>
      <c r="AD855" t="s">
        <v>716</v>
      </c>
      <c r="AE855">
        <v>2</v>
      </c>
      <c r="AF855" t="s">
        <v>3028</v>
      </c>
      <c r="AG855" t="s">
        <v>2957</v>
      </c>
      <c r="AH855" t="s">
        <v>3011</v>
      </c>
      <c r="AI855">
        <v>5</v>
      </c>
      <c r="AJ855" t="s">
        <v>3012</v>
      </c>
    </row>
    <row r="856" spans="1:36" x14ac:dyDescent="0.3">
      <c r="A856" t="s">
        <v>2558</v>
      </c>
      <c r="B856" s="9">
        <v>44</v>
      </c>
      <c r="C856" t="s">
        <v>29</v>
      </c>
      <c r="D856" s="29" t="s">
        <v>37</v>
      </c>
      <c r="E856">
        <v>63684</v>
      </c>
      <c r="F856" s="13" t="s">
        <v>715</v>
      </c>
      <c r="G856" s="4">
        <v>41239</v>
      </c>
      <c r="H856">
        <v>61</v>
      </c>
      <c r="I856">
        <v>575</v>
      </c>
      <c r="J856">
        <v>80</v>
      </c>
      <c r="K856">
        <v>428</v>
      </c>
      <c r="L856">
        <v>208</v>
      </c>
      <c r="M856">
        <v>93</v>
      </c>
      <c r="N856">
        <v>80</v>
      </c>
      <c r="O856">
        <v>1384</v>
      </c>
      <c r="P856">
        <v>1464</v>
      </c>
      <c r="Q856">
        <v>3</v>
      </c>
      <c r="R856">
        <v>8</v>
      </c>
      <c r="S856">
        <v>4</v>
      </c>
      <c r="T856">
        <v>8</v>
      </c>
      <c r="U856">
        <v>23</v>
      </c>
      <c r="V856">
        <v>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716</v>
      </c>
      <c r="AD856" t="s">
        <v>716</v>
      </c>
      <c r="AE856">
        <v>3</v>
      </c>
      <c r="AF856" t="s">
        <v>3028</v>
      </c>
      <c r="AG856" t="s">
        <v>2958</v>
      </c>
      <c r="AH856" t="s">
        <v>3018</v>
      </c>
      <c r="AI856">
        <v>11</v>
      </c>
      <c r="AJ856" t="s">
        <v>3024</v>
      </c>
    </row>
    <row r="857" spans="1:36" x14ac:dyDescent="0.3">
      <c r="A857" t="s">
        <v>1867</v>
      </c>
      <c r="B857" s="9">
        <v>56</v>
      </c>
      <c r="C857" t="s">
        <v>39</v>
      </c>
      <c r="D857" s="29" t="s">
        <v>37</v>
      </c>
      <c r="E857">
        <v>51412</v>
      </c>
      <c r="F857" s="13" t="s">
        <v>715</v>
      </c>
      <c r="G857" s="4">
        <v>41639</v>
      </c>
      <c r="H857">
        <v>42</v>
      </c>
      <c r="I857">
        <v>140</v>
      </c>
      <c r="J857">
        <v>3</v>
      </c>
      <c r="K857">
        <v>29</v>
      </c>
      <c r="L857">
        <v>4</v>
      </c>
      <c r="M857">
        <v>5</v>
      </c>
      <c r="N857">
        <v>14</v>
      </c>
      <c r="O857">
        <v>181</v>
      </c>
      <c r="P857">
        <v>195</v>
      </c>
      <c r="Q857">
        <v>2</v>
      </c>
      <c r="R857">
        <v>3</v>
      </c>
      <c r="S857">
        <v>2</v>
      </c>
      <c r="T857">
        <v>4</v>
      </c>
      <c r="U857">
        <v>11</v>
      </c>
      <c r="V857">
        <v>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716</v>
      </c>
      <c r="AD857" t="s">
        <v>716</v>
      </c>
      <c r="AE857">
        <v>2</v>
      </c>
      <c r="AF857" t="s">
        <v>3030</v>
      </c>
      <c r="AG857" t="s">
        <v>2957</v>
      </c>
      <c r="AH857" t="s">
        <v>3018</v>
      </c>
      <c r="AI857">
        <v>12</v>
      </c>
      <c r="AJ857" t="s">
        <v>3019</v>
      </c>
    </row>
    <row r="858" spans="1:36" x14ac:dyDescent="0.3">
      <c r="A858" t="s">
        <v>1041</v>
      </c>
      <c r="B858" s="9">
        <v>45</v>
      </c>
      <c r="C858" t="s">
        <v>39</v>
      </c>
      <c r="D858" s="29" t="s">
        <v>37</v>
      </c>
      <c r="E858">
        <v>43142</v>
      </c>
      <c r="F858" s="13" t="s">
        <v>2963</v>
      </c>
      <c r="G858" s="4">
        <v>41688</v>
      </c>
      <c r="H858">
        <v>84</v>
      </c>
      <c r="I858">
        <v>5</v>
      </c>
      <c r="J858">
        <v>1</v>
      </c>
      <c r="K858">
        <v>7</v>
      </c>
      <c r="L858">
        <v>2</v>
      </c>
      <c r="M858">
        <v>1</v>
      </c>
      <c r="N858">
        <v>4</v>
      </c>
      <c r="O858">
        <v>16</v>
      </c>
      <c r="P858">
        <v>20</v>
      </c>
      <c r="Q858">
        <v>1</v>
      </c>
      <c r="R858">
        <v>1</v>
      </c>
      <c r="S858">
        <v>0</v>
      </c>
      <c r="T858">
        <v>2</v>
      </c>
      <c r="U858">
        <v>4</v>
      </c>
      <c r="V858">
        <v>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716</v>
      </c>
      <c r="AD858" t="s">
        <v>716</v>
      </c>
      <c r="AE858">
        <v>1</v>
      </c>
      <c r="AF858" t="s">
        <v>3028</v>
      </c>
      <c r="AG858" t="s">
        <v>2956</v>
      </c>
      <c r="AH858" t="s">
        <v>3016</v>
      </c>
      <c r="AI858">
        <v>2</v>
      </c>
      <c r="AJ858" t="s">
        <v>3022</v>
      </c>
    </row>
    <row r="859" spans="1:36" x14ac:dyDescent="0.3">
      <c r="A859" t="s">
        <v>1086</v>
      </c>
      <c r="B859" s="9">
        <v>54</v>
      </c>
      <c r="C859" t="s">
        <v>47</v>
      </c>
      <c r="D859" s="29" t="s">
        <v>41</v>
      </c>
      <c r="E859">
        <v>87305</v>
      </c>
      <c r="F859" s="13" t="s">
        <v>716</v>
      </c>
      <c r="G859" s="4">
        <v>41175</v>
      </c>
      <c r="H859">
        <v>19</v>
      </c>
      <c r="I859">
        <v>345</v>
      </c>
      <c r="J859">
        <v>25</v>
      </c>
      <c r="K859">
        <v>501</v>
      </c>
      <c r="L859">
        <v>63</v>
      </c>
      <c r="M859">
        <v>138</v>
      </c>
      <c r="N859">
        <v>80</v>
      </c>
      <c r="O859">
        <v>1072</v>
      </c>
      <c r="P859">
        <v>1152</v>
      </c>
      <c r="Q859">
        <v>1</v>
      </c>
      <c r="R859">
        <v>5</v>
      </c>
      <c r="S859">
        <v>3</v>
      </c>
      <c r="T859">
        <v>8</v>
      </c>
      <c r="U859">
        <v>17</v>
      </c>
      <c r="V859">
        <v>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 t="s">
        <v>715</v>
      </c>
      <c r="AD859" t="s">
        <v>715</v>
      </c>
      <c r="AE859">
        <v>3</v>
      </c>
      <c r="AF859" t="s">
        <v>3030</v>
      </c>
      <c r="AG859" t="s">
        <v>2958</v>
      </c>
      <c r="AH859" t="s">
        <v>3014</v>
      </c>
      <c r="AI859">
        <v>9</v>
      </c>
      <c r="AJ859" t="s">
        <v>3025</v>
      </c>
    </row>
    <row r="860" spans="1:36" x14ac:dyDescent="0.3">
      <c r="A860" t="s">
        <v>2516</v>
      </c>
      <c r="B860" s="9">
        <v>38</v>
      </c>
      <c r="C860" t="s">
        <v>29</v>
      </c>
      <c r="D860" s="29" t="s">
        <v>33</v>
      </c>
      <c r="E860">
        <v>21675</v>
      </c>
      <c r="F860" s="13" t="s">
        <v>715</v>
      </c>
      <c r="G860" s="4">
        <v>41801</v>
      </c>
      <c r="H860">
        <v>55</v>
      </c>
      <c r="I860">
        <v>4</v>
      </c>
      <c r="J860">
        <v>0</v>
      </c>
      <c r="K860">
        <v>16</v>
      </c>
      <c r="L860">
        <v>17</v>
      </c>
      <c r="M860">
        <v>4</v>
      </c>
      <c r="N860">
        <v>4</v>
      </c>
      <c r="O860">
        <v>41</v>
      </c>
      <c r="P860">
        <v>45</v>
      </c>
      <c r="Q860">
        <v>3</v>
      </c>
      <c r="R860">
        <v>4</v>
      </c>
      <c r="S860">
        <v>0</v>
      </c>
      <c r="T860">
        <v>3</v>
      </c>
      <c r="U860">
        <v>10</v>
      </c>
      <c r="V860">
        <v>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716</v>
      </c>
      <c r="AD860" t="s">
        <v>716</v>
      </c>
      <c r="AE860">
        <v>1</v>
      </c>
      <c r="AF860" t="s">
        <v>3031</v>
      </c>
      <c r="AG860" t="s">
        <v>2956</v>
      </c>
      <c r="AH860" t="s">
        <v>3011</v>
      </c>
      <c r="AI860">
        <v>6</v>
      </c>
      <c r="AJ860" t="s">
        <v>3013</v>
      </c>
    </row>
    <row r="861" spans="1:36" x14ac:dyDescent="0.3">
      <c r="A861" t="s">
        <v>1854</v>
      </c>
      <c r="B861" s="9">
        <v>27</v>
      </c>
      <c r="C861" t="s">
        <v>47</v>
      </c>
      <c r="D861" s="29" t="s">
        <v>30</v>
      </c>
      <c r="E861">
        <v>15038</v>
      </c>
      <c r="F861" s="13" t="s">
        <v>715</v>
      </c>
      <c r="G861" s="4">
        <v>41303</v>
      </c>
      <c r="H861">
        <v>93</v>
      </c>
      <c r="I861">
        <v>4</v>
      </c>
      <c r="J861">
        <v>8</v>
      </c>
      <c r="K861">
        <v>11</v>
      </c>
      <c r="L861">
        <v>19</v>
      </c>
      <c r="M861">
        <v>12</v>
      </c>
      <c r="N861">
        <v>26</v>
      </c>
      <c r="O861">
        <v>54</v>
      </c>
      <c r="P861">
        <v>80</v>
      </c>
      <c r="Q861">
        <v>2</v>
      </c>
      <c r="R861">
        <v>2</v>
      </c>
      <c r="S861">
        <v>1</v>
      </c>
      <c r="T861">
        <v>2</v>
      </c>
      <c r="U861">
        <v>7</v>
      </c>
      <c r="V861">
        <v>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716</v>
      </c>
      <c r="AD861" t="s">
        <v>716</v>
      </c>
      <c r="AE861">
        <v>2</v>
      </c>
      <c r="AF861" t="s">
        <v>3032</v>
      </c>
      <c r="AG861" t="s">
        <v>2957</v>
      </c>
      <c r="AH861" t="s">
        <v>3016</v>
      </c>
      <c r="AI861">
        <v>1</v>
      </c>
      <c r="AJ861" t="s">
        <v>3023</v>
      </c>
    </row>
    <row r="862" spans="1:36" x14ac:dyDescent="0.3">
      <c r="A862" t="s">
        <v>2652</v>
      </c>
      <c r="B862" s="9">
        <v>36</v>
      </c>
      <c r="C862" t="s">
        <v>29</v>
      </c>
      <c r="D862" s="29" t="s">
        <v>30</v>
      </c>
      <c r="E862">
        <v>38557</v>
      </c>
      <c r="F862" s="13" t="s">
        <v>715</v>
      </c>
      <c r="G862" s="4">
        <v>41262</v>
      </c>
      <c r="H862">
        <v>17</v>
      </c>
      <c r="I862">
        <v>76</v>
      </c>
      <c r="J862">
        <v>3</v>
      </c>
      <c r="K862">
        <v>31</v>
      </c>
      <c r="L862">
        <v>4</v>
      </c>
      <c r="M862">
        <v>4</v>
      </c>
      <c r="N862">
        <v>27</v>
      </c>
      <c r="O862">
        <v>118</v>
      </c>
      <c r="P862">
        <v>145</v>
      </c>
      <c r="Q862">
        <v>2</v>
      </c>
      <c r="R862">
        <v>3</v>
      </c>
      <c r="S862">
        <v>1</v>
      </c>
      <c r="T862">
        <v>3</v>
      </c>
      <c r="U862">
        <v>9</v>
      </c>
      <c r="V862">
        <v>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716</v>
      </c>
      <c r="AD862" t="s">
        <v>716</v>
      </c>
      <c r="AE862">
        <v>3</v>
      </c>
      <c r="AF862" t="s">
        <v>3031</v>
      </c>
      <c r="AG862" t="s">
        <v>2958</v>
      </c>
      <c r="AH862" t="s">
        <v>3018</v>
      </c>
      <c r="AI862">
        <v>12</v>
      </c>
      <c r="AJ862" t="s">
        <v>3019</v>
      </c>
    </row>
    <row r="863" spans="1:36" x14ac:dyDescent="0.3">
      <c r="A863" t="s">
        <v>2800</v>
      </c>
      <c r="B863" s="9">
        <v>52</v>
      </c>
      <c r="C863" t="s">
        <v>36</v>
      </c>
      <c r="D863" s="29" t="s">
        <v>30</v>
      </c>
      <c r="E863">
        <v>52597</v>
      </c>
      <c r="F863" s="13" t="s">
        <v>715</v>
      </c>
      <c r="G863" s="4">
        <v>41766</v>
      </c>
      <c r="H863">
        <v>69</v>
      </c>
      <c r="I863">
        <v>492</v>
      </c>
      <c r="J863">
        <v>0</v>
      </c>
      <c r="K863">
        <v>37</v>
      </c>
      <c r="L863">
        <v>7</v>
      </c>
      <c r="M863">
        <v>0</v>
      </c>
      <c r="N863">
        <v>42</v>
      </c>
      <c r="O863">
        <v>536</v>
      </c>
      <c r="P863">
        <v>578</v>
      </c>
      <c r="Q863">
        <v>3</v>
      </c>
      <c r="R863">
        <v>6</v>
      </c>
      <c r="S863">
        <v>3</v>
      </c>
      <c r="T863">
        <v>8</v>
      </c>
      <c r="U863">
        <v>20</v>
      </c>
      <c r="V863">
        <v>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716</v>
      </c>
      <c r="AD863" t="s">
        <v>716</v>
      </c>
      <c r="AE863">
        <v>1</v>
      </c>
      <c r="AF863" t="s">
        <v>3030</v>
      </c>
      <c r="AG863" t="s">
        <v>2956</v>
      </c>
      <c r="AH863" t="s">
        <v>3011</v>
      </c>
      <c r="AI863">
        <v>5</v>
      </c>
      <c r="AJ863" t="s">
        <v>3012</v>
      </c>
    </row>
    <row r="864" spans="1:36" x14ac:dyDescent="0.3">
      <c r="A864" t="s">
        <v>2675</v>
      </c>
      <c r="B864" s="9">
        <v>38</v>
      </c>
      <c r="C864" t="s">
        <v>29</v>
      </c>
      <c r="D864" s="29" t="s">
        <v>37</v>
      </c>
      <c r="E864">
        <v>13624</v>
      </c>
      <c r="F864" s="13" t="s">
        <v>715</v>
      </c>
      <c r="G864" s="4">
        <v>41294</v>
      </c>
      <c r="H864">
        <v>93</v>
      </c>
      <c r="I864">
        <v>10</v>
      </c>
      <c r="J864">
        <v>2</v>
      </c>
      <c r="K864">
        <v>15</v>
      </c>
      <c r="L864">
        <v>2</v>
      </c>
      <c r="M864">
        <v>1</v>
      </c>
      <c r="N864">
        <v>6</v>
      </c>
      <c r="O864">
        <v>30</v>
      </c>
      <c r="P864">
        <v>36</v>
      </c>
      <c r="Q864">
        <v>2</v>
      </c>
      <c r="R864">
        <v>2</v>
      </c>
      <c r="S864">
        <v>0</v>
      </c>
      <c r="T864">
        <v>3</v>
      </c>
      <c r="U864">
        <v>7</v>
      </c>
      <c r="V864">
        <v>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716</v>
      </c>
      <c r="AD864" t="s">
        <v>716</v>
      </c>
      <c r="AE864">
        <v>2</v>
      </c>
      <c r="AF864" t="s">
        <v>3031</v>
      </c>
      <c r="AG864" t="s">
        <v>2957</v>
      </c>
      <c r="AH864" t="s">
        <v>3016</v>
      </c>
      <c r="AI864">
        <v>1</v>
      </c>
      <c r="AJ864" t="s">
        <v>3023</v>
      </c>
    </row>
    <row r="865" spans="1:36" x14ac:dyDescent="0.3">
      <c r="A865" t="s">
        <v>1204</v>
      </c>
      <c r="B865" s="9">
        <v>40</v>
      </c>
      <c r="C865" t="s">
        <v>39</v>
      </c>
      <c r="D865" s="29" t="s">
        <v>37</v>
      </c>
      <c r="E865">
        <v>63206</v>
      </c>
      <c r="F865" s="13" t="s">
        <v>716</v>
      </c>
      <c r="G865" s="4">
        <v>41718</v>
      </c>
      <c r="H865">
        <v>65</v>
      </c>
      <c r="I865">
        <v>750</v>
      </c>
      <c r="J865">
        <v>8</v>
      </c>
      <c r="K865">
        <v>125</v>
      </c>
      <c r="L865">
        <v>11</v>
      </c>
      <c r="M865">
        <v>8</v>
      </c>
      <c r="N865">
        <v>26</v>
      </c>
      <c r="O865">
        <v>902</v>
      </c>
      <c r="P865">
        <v>928</v>
      </c>
      <c r="Q865">
        <v>1</v>
      </c>
      <c r="R865">
        <v>4</v>
      </c>
      <c r="S865">
        <v>3</v>
      </c>
      <c r="T865">
        <v>6</v>
      </c>
      <c r="U865">
        <v>14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 t="s">
        <v>715</v>
      </c>
      <c r="AD865" t="s">
        <v>716</v>
      </c>
      <c r="AE865">
        <v>1</v>
      </c>
      <c r="AF865" t="s">
        <v>3031</v>
      </c>
      <c r="AG865" t="s">
        <v>2956</v>
      </c>
      <c r="AH865" t="s">
        <v>3016</v>
      </c>
      <c r="AI865">
        <v>3</v>
      </c>
      <c r="AJ865" t="s">
        <v>3017</v>
      </c>
    </row>
    <row r="866" spans="1:36" x14ac:dyDescent="0.3">
      <c r="A866" t="s">
        <v>1989</v>
      </c>
      <c r="B866" s="9">
        <v>42</v>
      </c>
      <c r="C866" t="s">
        <v>36</v>
      </c>
      <c r="D866" s="29" t="s">
        <v>30</v>
      </c>
      <c r="E866">
        <v>27213</v>
      </c>
      <c r="F866" s="13" t="s">
        <v>715</v>
      </c>
      <c r="G866" s="4">
        <v>41151</v>
      </c>
      <c r="H866">
        <v>19</v>
      </c>
      <c r="I866">
        <v>19</v>
      </c>
      <c r="J866">
        <v>3</v>
      </c>
      <c r="K866">
        <v>26</v>
      </c>
      <c r="L866">
        <v>10</v>
      </c>
      <c r="M866">
        <v>9</v>
      </c>
      <c r="N866">
        <v>3</v>
      </c>
      <c r="O866">
        <v>67</v>
      </c>
      <c r="P866">
        <v>70</v>
      </c>
      <c r="Q866">
        <v>3</v>
      </c>
      <c r="R866">
        <v>2</v>
      </c>
      <c r="S866">
        <v>0</v>
      </c>
      <c r="T866">
        <v>4</v>
      </c>
      <c r="U866">
        <v>9</v>
      </c>
      <c r="V866">
        <v>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716</v>
      </c>
      <c r="AD866" t="s">
        <v>715</v>
      </c>
      <c r="AE866">
        <v>3</v>
      </c>
      <c r="AF866" t="s">
        <v>3028</v>
      </c>
      <c r="AG866" t="s">
        <v>2958</v>
      </c>
      <c r="AH866" t="s">
        <v>3014</v>
      </c>
      <c r="AI866">
        <v>8</v>
      </c>
      <c r="AJ866" t="s">
        <v>3026</v>
      </c>
    </row>
    <row r="867" spans="1:36" x14ac:dyDescent="0.3">
      <c r="A867" t="s">
        <v>2559</v>
      </c>
      <c r="B867" s="9">
        <v>28</v>
      </c>
      <c r="C867" t="s">
        <v>29</v>
      </c>
      <c r="D867" s="29" t="s">
        <v>30</v>
      </c>
      <c r="E867">
        <v>39146</v>
      </c>
      <c r="F867" s="13" t="s">
        <v>715</v>
      </c>
      <c r="G867" s="4">
        <v>41319</v>
      </c>
      <c r="H867">
        <v>1</v>
      </c>
      <c r="I867">
        <v>94</v>
      </c>
      <c r="J867">
        <v>1</v>
      </c>
      <c r="K867">
        <v>33</v>
      </c>
      <c r="L867">
        <v>13</v>
      </c>
      <c r="M867">
        <v>12</v>
      </c>
      <c r="N867">
        <v>12</v>
      </c>
      <c r="O867">
        <v>153</v>
      </c>
      <c r="P867">
        <v>165</v>
      </c>
      <c r="Q867">
        <v>3</v>
      </c>
      <c r="R867">
        <v>4</v>
      </c>
      <c r="S867">
        <v>0</v>
      </c>
      <c r="T867">
        <v>4</v>
      </c>
      <c r="U867">
        <v>11</v>
      </c>
      <c r="V867">
        <v>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716</v>
      </c>
      <c r="AD867" t="s">
        <v>716</v>
      </c>
      <c r="AE867">
        <v>2</v>
      </c>
      <c r="AF867" t="s">
        <v>3032</v>
      </c>
      <c r="AG867" t="s">
        <v>2957</v>
      </c>
      <c r="AH867" t="s">
        <v>3016</v>
      </c>
      <c r="AI867">
        <v>2</v>
      </c>
      <c r="AJ867" t="s">
        <v>3022</v>
      </c>
    </row>
    <row r="868" spans="1:36" x14ac:dyDescent="0.3">
      <c r="A868" t="s">
        <v>1138</v>
      </c>
      <c r="B868" s="9">
        <v>19</v>
      </c>
      <c r="C868" t="s">
        <v>47</v>
      </c>
      <c r="D868" s="29" t="s">
        <v>30</v>
      </c>
      <c r="E868">
        <v>80617</v>
      </c>
      <c r="F868" s="13" t="s">
        <v>716</v>
      </c>
      <c r="G868" s="4">
        <v>41194</v>
      </c>
      <c r="H868">
        <v>42</v>
      </c>
      <c r="I868">
        <v>594</v>
      </c>
      <c r="J868">
        <v>51</v>
      </c>
      <c r="K868">
        <v>631</v>
      </c>
      <c r="L868">
        <v>72</v>
      </c>
      <c r="M868">
        <v>55</v>
      </c>
      <c r="N868">
        <v>32</v>
      </c>
      <c r="O868">
        <v>1403</v>
      </c>
      <c r="P868">
        <v>1435</v>
      </c>
      <c r="Q868">
        <v>1</v>
      </c>
      <c r="R868">
        <v>4</v>
      </c>
      <c r="S868">
        <v>6</v>
      </c>
      <c r="T868">
        <v>8</v>
      </c>
      <c r="U868">
        <v>19</v>
      </c>
      <c r="V868">
        <v>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716</v>
      </c>
      <c r="AD868" t="s">
        <v>716</v>
      </c>
      <c r="AE868">
        <v>3</v>
      </c>
      <c r="AF868" t="s">
        <v>3033</v>
      </c>
      <c r="AG868" t="s">
        <v>2958</v>
      </c>
      <c r="AH868" t="s">
        <v>3018</v>
      </c>
      <c r="AI868">
        <v>10</v>
      </c>
      <c r="AJ868" t="s">
        <v>3020</v>
      </c>
    </row>
    <row r="869" spans="1:36" x14ac:dyDescent="0.3">
      <c r="A869" t="s">
        <v>1998</v>
      </c>
      <c r="B869" s="9">
        <v>37</v>
      </c>
      <c r="C869" t="s">
        <v>47</v>
      </c>
      <c r="D869" s="29" t="s">
        <v>33</v>
      </c>
      <c r="E869">
        <v>25315</v>
      </c>
      <c r="F869" s="13" t="s">
        <v>715</v>
      </c>
      <c r="G869" s="4">
        <v>41585</v>
      </c>
      <c r="H869">
        <v>46</v>
      </c>
      <c r="I869">
        <v>1</v>
      </c>
      <c r="J869">
        <v>9</v>
      </c>
      <c r="K869">
        <v>8</v>
      </c>
      <c r="L869">
        <v>11</v>
      </c>
      <c r="M869">
        <v>3</v>
      </c>
      <c r="N869">
        <v>22</v>
      </c>
      <c r="O869">
        <v>32</v>
      </c>
      <c r="P869">
        <v>54</v>
      </c>
      <c r="Q869">
        <v>3</v>
      </c>
      <c r="R869">
        <v>3</v>
      </c>
      <c r="S869">
        <v>0</v>
      </c>
      <c r="T869">
        <v>3</v>
      </c>
      <c r="U869">
        <v>9</v>
      </c>
      <c r="V869">
        <v>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716</v>
      </c>
      <c r="AD869" t="s">
        <v>716</v>
      </c>
      <c r="AE869">
        <v>2</v>
      </c>
      <c r="AF869" t="s">
        <v>3031</v>
      </c>
      <c r="AG869" t="s">
        <v>2957</v>
      </c>
      <c r="AH869" t="s">
        <v>3018</v>
      </c>
      <c r="AI869">
        <v>11</v>
      </c>
      <c r="AJ869" t="s">
        <v>3024</v>
      </c>
    </row>
    <row r="870" spans="1:36" x14ac:dyDescent="0.3">
      <c r="A870" t="s">
        <v>1684</v>
      </c>
      <c r="B870" s="9">
        <v>45</v>
      </c>
      <c r="C870" t="s">
        <v>29</v>
      </c>
      <c r="D870" s="29" t="s">
        <v>37</v>
      </c>
      <c r="E870">
        <v>80952</v>
      </c>
      <c r="F870" s="13" t="s">
        <v>716</v>
      </c>
      <c r="G870" s="4">
        <v>41333</v>
      </c>
      <c r="H870">
        <v>20</v>
      </c>
      <c r="I870">
        <v>778</v>
      </c>
      <c r="J870">
        <v>178</v>
      </c>
      <c r="K870">
        <v>689</v>
      </c>
      <c r="L870">
        <v>41</v>
      </c>
      <c r="M870">
        <v>27</v>
      </c>
      <c r="N870">
        <v>44</v>
      </c>
      <c r="O870">
        <v>1713</v>
      </c>
      <c r="P870">
        <v>1757</v>
      </c>
      <c r="Q870">
        <v>1</v>
      </c>
      <c r="R870">
        <v>8</v>
      </c>
      <c r="S870">
        <v>5</v>
      </c>
      <c r="T870">
        <v>11</v>
      </c>
      <c r="U870">
        <v>25</v>
      </c>
      <c r="V870">
        <v>8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1</v>
      </c>
      <c r="AC870" t="s">
        <v>2964</v>
      </c>
      <c r="AD870" t="s">
        <v>715</v>
      </c>
      <c r="AE870">
        <v>2</v>
      </c>
      <c r="AF870" t="s">
        <v>3028</v>
      </c>
      <c r="AG870" t="s">
        <v>2957</v>
      </c>
      <c r="AH870" t="s">
        <v>3016</v>
      </c>
      <c r="AI870">
        <v>2</v>
      </c>
      <c r="AJ870" t="s">
        <v>3022</v>
      </c>
    </row>
    <row r="871" spans="1:36" x14ac:dyDescent="0.3">
      <c r="A871" t="s">
        <v>1859</v>
      </c>
      <c r="B871" s="9">
        <v>36</v>
      </c>
      <c r="C871" t="s">
        <v>47</v>
      </c>
      <c r="D871" s="29" t="s">
        <v>37</v>
      </c>
      <c r="E871">
        <v>36550</v>
      </c>
      <c r="F871" s="13" t="s">
        <v>715</v>
      </c>
      <c r="G871" s="4">
        <v>41324</v>
      </c>
      <c r="H871">
        <v>74</v>
      </c>
      <c r="I871">
        <v>47</v>
      </c>
      <c r="J871">
        <v>90</v>
      </c>
      <c r="K871">
        <v>94</v>
      </c>
      <c r="L871">
        <v>123</v>
      </c>
      <c r="M871">
        <v>103</v>
      </c>
      <c r="N871">
        <v>120</v>
      </c>
      <c r="O871">
        <v>457</v>
      </c>
      <c r="P871">
        <v>577</v>
      </c>
      <c r="Q871">
        <v>5</v>
      </c>
      <c r="R871">
        <v>9</v>
      </c>
      <c r="S871">
        <v>1</v>
      </c>
      <c r="T871">
        <v>5</v>
      </c>
      <c r="U871">
        <v>20</v>
      </c>
      <c r="V871">
        <v>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716</v>
      </c>
      <c r="AD871" t="s">
        <v>716</v>
      </c>
      <c r="AE871">
        <v>2</v>
      </c>
      <c r="AF871" t="s">
        <v>3031</v>
      </c>
      <c r="AG871" t="s">
        <v>2957</v>
      </c>
      <c r="AH871" t="s">
        <v>3016</v>
      </c>
      <c r="AI871">
        <v>2</v>
      </c>
      <c r="AJ871" t="s">
        <v>3022</v>
      </c>
    </row>
    <row r="872" spans="1:36" x14ac:dyDescent="0.3">
      <c r="A872" t="s">
        <v>2518</v>
      </c>
      <c r="B872" s="9">
        <v>43</v>
      </c>
      <c r="C872" t="s">
        <v>29</v>
      </c>
      <c r="D872" s="29" t="s">
        <v>30</v>
      </c>
      <c r="E872">
        <v>55239</v>
      </c>
      <c r="F872" s="13" t="s">
        <v>715</v>
      </c>
      <c r="G872" s="4">
        <v>41469</v>
      </c>
      <c r="H872">
        <v>59</v>
      </c>
      <c r="I872">
        <v>371</v>
      </c>
      <c r="J872">
        <v>17</v>
      </c>
      <c r="K872">
        <v>238</v>
      </c>
      <c r="L872">
        <v>23</v>
      </c>
      <c r="M872">
        <v>24</v>
      </c>
      <c r="N872">
        <v>106</v>
      </c>
      <c r="O872">
        <v>673</v>
      </c>
      <c r="P872">
        <v>779</v>
      </c>
      <c r="Q872">
        <v>3</v>
      </c>
      <c r="R872">
        <v>7</v>
      </c>
      <c r="S872">
        <v>5</v>
      </c>
      <c r="T872">
        <v>11</v>
      </c>
      <c r="U872">
        <v>26</v>
      </c>
      <c r="V872">
        <v>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t="s">
        <v>716</v>
      </c>
      <c r="AD872" t="s">
        <v>716</v>
      </c>
      <c r="AE872">
        <v>2</v>
      </c>
      <c r="AF872" t="s">
        <v>3028</v>
      </c>
      <c r="AG872" t="s">
        <v>2957</v>
      </c>
      <c r="AH872" t="s">
        <v>3014</v>
      </c>
      <c r="AI872">
        <v>7</v>
      </c>
      <c r="AJ872" t="s">
        <v>3015</v>
      </c>
    </row>
    <row r="873" spans="1:36" x14ac:dyDescent="0.3">
      <c r="A873" t="s">
        <v>2840</v>
      </c>
      <c r="B873" s="9">
        <v>41</v>
      </c>
      <c r="C873" t="s">
        <v>29</v>
      </c>
      <c r="D873" s="29" t="s">
        <v>71</v>
      </c>
      <c r="E873">
        <v>60208</v>
      </c>
      <c r="F873" s="13" t="s">
        <v>2963</v>
      </c>
      <c r="G873" s="4">
        <v>41189</v>
      </c>
      <c r="H873">
        <v>13</v>
      </c>
      <c r="I873">
        <v>488</v>
      </c>
      <c r="J873">
        <v>23</v>
      </c>
      <c r="K873">
        <v>71</v>
      </c>
      <c r="L873">
        <v>15</v>
      </c>
      <c r="M873">
        <v>0</v>
      </c>
      <c r="N873">
        <v>59</v>
      </c>
      <c r="O873">
        <v>597</v>
      </c>
      <c r="P873">
        <v>656</v>
      </c>
      <c r="Q873">
        <v>11</v>
      </c>
      <c r="R873">
        <v>8</v>
      </c>
      <c r="S873">
        <v>3</v>
      </c>
      <c r="T873">
        <v>7</v>
      </c>
      <c r="U873">
        <v>29</v>
      </c>
      <c r="V873">
        <v>7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 t="s">
        <v>715</v>
      </c>
      <c r="AD873" t="s">
        <v>715</v>
      </c>
      <c r="AE873">
        <v>3</v>
      </c>
      <c r="AF873" t="s">
        <v>3028</v>
      </c>
      <c r="AG873" t="s">
        <v>2958</v>
      </c>
      <c r="AH873" t="s">
        <v>3018</v>
      </c>
      <c r="AI873">
        <v>10</v>
      </c>
      <c r="AJ873" t="s">
        <v>3020</v>
      </c>
    </row>
    <row r="874" spans="1:36" x14ac:dyDescent="0.3">
      <c r="A874" t="s">
        <v>2514</v>
      </c>
      <c r="B874" s="9">
        <v>40</v>
      </c>
      <c r="C874" t="s">
        <v>29</v>
      </c>
      <c r="D874" s="29" t="s">
        <v>37</v>
      </c>
      <c r="E874">
        <v>40049</v>
      </c>
      <c r="F874" s="13" t="s">
        <v>715</v>
      </c>
      <c r="G874" s="4">
        <v>41242</v>
      </c>
      <c r="H874">
        <v>61</v>
      </c>
      <c r="I874">
        <v>91</v>
      </c>
      <c r="J874">
        <v>65</v>
      </c>
      <c r="K874">
        <v>52</v>
      </c>
      <c r="L874">
        <v>10</v>
      </c>
      <c r="M874">
        <v>44</v>
      </c>
      <c r="N874">
        <v>28</v>
      </c>
      <c r="O874">
        <v>262</v>
      </c>
      <c r="P874">
        <v>290</v>
      </c>
      <c r="Q874">
        <v>3</v>
      </c>
      <c r="R874">
        <v>3</v>
      </c>
      <c r="S874">
        <v>2</v>
      </c>
      <c r="T874">
        <v>6</v>
      </c>
      <c r="U874">
        <v>14</v>
      </c>
      <c r="V874">
        <v>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716</v>
      </c>
      <c r="AD874" t="s">
        <v>716</v>
      </c>
      <c r="AE874">
        <v>3</v>
      </c>
      <c r="AF874" t="s">
        <v>3031</v>
      </c>
      <c r="AG874" t="s">
        <v>2958</v>
      </c>
      <c r="AH874" t="s">
        <v>3018</v>
      </c>
      <c r="AI874">
        <v>11</v>
      </c>
      <c r="AJ874" t="s">
        <v>3024</v>
      </c>
    </row>
    <row r="875" spans="1:36" x14ac:dyDescent="0.3">
      <c r="A875" t="s">
        <v>1210</v>
      </c>
      <c r="B875" s="9">
        <v>28</v>
      </c>
      <c r="C875" t="s">
        <v>39</v>
      </c>
      <c r="D875" s="29" t="s">
        <v>37</v>
      </c>
      <c r="E875">
        <v>80141</v>
      </c>
      <c r="F875" s="13" t="s">
        <v>716</v>
      </c>
      <c r="G875" s="4">
        <v>41285</v>
      </c>
      <c r="H875">
        <v>20</v>
      </c>
      <c r="I875">
        <v>1184</v>
      </c>
      <c r="J875">
        <v>102</v>
      </c>
      <c r="K875">
        <v>673</v>
      </c>
      <c r="L875">
        <v>52</v>
      </c>
      <c r="M875">
        <v>40</v>
      </c>
      <c r="N875">
        <v>40</v>
      </c>
      <c r="O875">
        <v>2051</v>
      </c>
      <c r="P875">
        <v>2091</v>
      </c>
      <c r="Q875">
        <v>1</v>
      </c>
      <c r="R875">
        <v>7</v>
      </c>
      <c r="S875">
        <v>4</v>
      </c>
      <c r="T875">
        <v>10</v>
      </c>
      <c r="U875">
        <v>22</v>
      </c>
      <c r="V875">
        <v>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 t="s">
        <v>715</v>
      </c>
      <c r="AD875" t="s">
        <v>715</v>
      </c>
      <c r="AE875">
        <v>2</v>
      </c>
      <c r="AF875" t="s">
        <v>3032</v>
      </c>
      <c r="AG875" t="s">
        <v>2957</v>
      </c>
      <c r="AH875" t="s">
        <v>3016</v>
      </c>
      <c r="AI875">
        <v>1</v>
      </c>
      <c r="AJ875" t="s">
        <v>3023</v>
      </c>
    </row>
    <row r="876" spans="1:36" x14ac:dyDescent="0.3">
      <c r="A876" t="s">
        <v>2778</v>
      </c>
      <c r="B876" s="9">
        <v>49</v>
      </c>
      <c r="C876" t="s">
        <v>29</v>
      </c>
      <c r="D876" s="29" t="s">
        <v>41</v>
      </c>
      <c r="E876">
        <v>30630</v>
      </c>
      <c r="F876" s="13" t="s">
        <v>2963</v>
      </c>
      <c r="G876" s="4">
        <v>41666</v>
      </c>
      <c r="H876">
        <v>67</v>
      </c>
      <c r="I876">
        <v>27</v>
      </c>
      <c r="J876">
        <v>1</v>
      </c>
      <c r="K876">
        <v>12</v>
      </c>
      <c r="L876">
        <v>2</v>
      </c>
      <c r="M876">
        <v>0</v>
      </c>
      <c r="N876">
        <v>10</v>
      </c>
      <c r="O876">
        <v>42</v>
      </c>
      <c r="P876">
        <v>52</v>
      </c>
      <c r="Q876">
        <v>2</v>
      </c>
      <c r="R876">
        <v>2</v>
      </c>
      <c r="S876">
        <v>0</v>
      </c>
      <c r="T876">
        <v>3</v>
      </c>
      <c r="U876">
        <v>7</v>
      </c>
      <c r="V876">
        <v>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716</v>
      </c>
      <c r="AD876" t="s">
        <v>716</v>
      </c>
      <c r="AE876">
        <v>1</v>
      </c>
      <c r="AF876" t="s">
        <v>3028</v>
      </c>
      <c r="AG876" t="s">
        <v>2956</v>
      </c>
      <c r="AH876" t="s">
        <v>3016</v>
      </c>
      <c r="AI876">
        <v>1</v>
      </c>
      <c r="AJ876" t="s">
        <v>3023</v>
      </c>
    </row>
    <row r="877" spans="1:36" x14ac:dyDescent="0.3">
      <c r="A877" t="s">
        <v>2716</v>
      </c>
      <c r="B877" s="9">
        <v>60</v>
      </c>
      <c r="C877" t="s">
        <v>29</v>
      </c>
      <c r="D877" s="29" t="s">
        <v>33</v>
      </c>
      <c r="E877">
        <v>39898</v>
      </c>
      <c r="F877" s="13" t="s">
        <v>715</v>
      </c>
      <c r="G877" s="4">
        <v>41317</v>
      </c>
      <c r="H877">
        <v>20</v>
      </c>
      <c r="I877">
        <v>69</v>
      </c>
      <c r="J877">
        <v>8</v>
      </c>
      <c r="K877">
        <v>26</v>
      </c>
      <c r="L877">
        <v>12</v>
      </c>
      <c r="M877">
        <v>7</v>
      </c>
      <c r="N877">
        <v>12</v>
      </c>
      <c r="O877">
        <v>122</v>
      </c>
      <c r="P877">
        <v>134</v>
      </c>
      <c r="Q877">
        <v>2</v>
      </c>
      <c r="R877">
        <v>3</v>
      </c>
      <c r="S877">
        <v>0</v>
      </c>
      <c r="T877">
        <v>4</v>
      </c>
      <c r="U877">
        <v>9</v>
      </c>
      <c r="V877">
        <v>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716</v>
      </c>
      <c r="AD877" t="s">
        <v>716</v>
      </c>
      <c r="AE877">
        <v>2</v>
      </c>
      <c r="AF877" t="s">
        <v>3030</v>
      </c>
      <c r="AG877" t="s">
        <v>2957</v>
      </c>
      <c r="AH877" t="s">
        <v>3016</v>
      </c>
      <c r="AI877">
        <v>2</v>
      </c>
      <c r="AJ877" t="s">
        <v>3022</v>
      </c>
    </row>
    <row r="878" spans="1:36" x14ac:dyDescent="0.3">
      <c r="A878" t="s">
        <v>1647</v>
      </c>
      <c r="B878" s="9">
        <v>31</v>
      </c>
      <c r="C878" t="s">
        <v>29</v>
      </c>
      <c r="D878" s="29" t="s">
        <v>33</v>
      </c>
      <c r="E878">
        <v>78687</v>
      </c>
      <c r="F878" s="13" t="s">
        <v>716</v>
      </c>
      <c r="G878" s="4">
        <v>41130</v>
      </c>
      <c r="H878">
        <v>13</v>
      </c>
      <c r="I878">
        <v>817</v>
      </c>
      <c r="J878">
        <v>185</v>
      </c>
      <c r="K878">
        <v>687</v>
      </c>
      <c r="L878">
        <v>145</v>
      </c>
      <c r="M878">
        <v>55</v>
      </c>
      <c r="N878">
        <v>241</v>
      </c>
      <c r="O878">
        <v>1889</v>
      </c>
      <c r="P878">
        <v>2130</v>
      </c>
      <c r="Q878">
        <v>1</v>
      </c>
      <c r="R878">
        <v>4</v>
      </c>
      <c r="S878">
        <v>6</v>
      </c>
      <c r="T878">
        <v>8</v>
      </c>
      <c r="U878">
        <v>19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 t="s">
        <v>715</v>
      </c>
      <c r="AD878" t="s">
        <v>715</v>
      </c>
      <c r="AE878">
        <v>3</v>
      </c>
      <c r="AF878" t="s">
        <v>3031</v>
      </c>
      <c r="AG878" t="s">
        <v>2958</v>
      </c>
      <c r="AH878" t="s">
        <v>3014</v>
      </c>
      <c r="AI878">
        <v>8</v>
      </c>
      <c r="AJ878" t="s">
        <v>3026</v>
      </c>
    </row>
    <row r="879" spans="1:36" x14ac:dyDescent="0.3">
      <c r="A879" t="s">
        <v>1363</v>
      </c>
      <c r="B879" s="9">
        <v>36</v>
      </c>
      <c r="C879" t="s">
        <v>29</v>
      </c>
      <c r="D879" s="29" t="s">
        <v>30</v>
      </c>
      <c r="E879">
        <v>28647</v>
      </c>
      <c r="F879" s="13" t="s">
        <v>715</v>
      </c>
      <c r="G879" s="4">
        <v>41507</v>
      </c>
      <c r="H879">
        <v>54</v>
      </c>
      <c r="I879">
        <v>19</v>
      </c>
      <c r="J879">
        <v>8</v>
      </c>
      <c r="K879">
        <v>29</v>
      </c>
      <c r="L879">
        <v>0</v>
      </c>
      <c r="M879">
        <v>12</v>
      </c>
      <c r="N879">
        <v>26</v>
      </c>
      <c r="O879">
        <v>68</v>
      </c>
      <c r="P879">
        <v>94</v>
      </c>
      <c r="Q879">
        <v>1</v>
      </c>
      <c r="R879">
        <v>2</v>
      </c>
      <c r="S879">
        <v>2</v>
      </c>
      <c r="T879">
        <v>2</v>
      </c>
      <c r="U879">
        <v>7</v>
      </c>
      <c r="V879">
        <v>7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 t="s">
        <v>715</v>
      </c>
      <c r="AD879" t="s">
        <v>715</v>
      </c>
      <c r="AE879">
        <v>2</v>
      </c>
      <c r="AF879" t="s">
        <v>3031</v>
      </c>
      <c r="AG879" t="s">
        <v>2957</v>
      </c>
      <c r="AH879" t="s">
        <v>3014</v>
      </c>
      <c r="AI879">
        <v>8</v>
      </c>
      <c r="AJ879" t="s">
        <v>3026</v>
      </c>
    </row>
    <row r="880" spans="1:36" x14ac:dyDescent="0.3">
      <c r="A880" t="s">
        <v>1779</v>
      </c>
      <c r="B880" s="9">
        <v>30</v>
      </c>
      <c r="C880" t="s">
        <v>36</v>
      </c>
      <c r="D880" s="29" t="s">
        <v>30</v>
      </c>
      <c r="E880">
        <v>39684</v>
      </c>
      <c r="F880" s="13" t="s">
        <v>715</v>
      </c>
      <c r="G880" s="4">
        <v>41194</v>
      </c>
      <c r="H880">
        <v>41</v>
      </c>
      <c r="I880">
        <v>19</v>
      </c>
      <c r="J880">
        <v>0</v>
      </c>
      <c r="K880">
        <v>35</v>
      </c>
      <c r="L880">
        <v>6</v>
      </c>
      <c r="M880">
        <v>4</v>
      </c>
      <c r="N880">
        <v>17</v>
      </c>
      <c r="O880">
        <v>64</v>
      </c>
      <c r="P880">
        <v>81</v>
      </c>
      <c r="Q880">
        <v>2</v>
      </c>
      <c r="R880">
        <v>2</v>
      </c>
      <c r="S880">
        <v>1</v>
      </c>
      <c r="T880">
        <v>2</v>
      </c>
      <c r="U880">
        <v>7</v>
      </c>
      <c r="V880">
        <v>7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716</v>
      </c>
      <c r="AD880" t="s">
        <v>715</v>
      </c>
      <c r="AE880">
        <v>3</v>
      </c>
      <c r="AF880" t="s">
        <v>3032</v>
      </c>
      <c r="AG880" t="s">
        <v>2958</v>
      </c>
      <c r="AH880" t="s">
        <v>3018</v>
      </c>
      <c r="AI880">
        <v>10</v>
      </c>
      <c r="AJ880" t="s">
        <v>3020</v>
      </c>
    </row>
    <row r="881" spans="1:36" x14ac:dyDescent="0.3">
      <c r="A881" t="s">
        <v>1167</v>
      </c>
      <c r="B881" s="9">
        <v>70</v>
      </c>
      <c r="C881" t="s">
        <v>39</v>
      </c>
      <c r="D881" s="29" t="s">
        <v>37</v>
      </c>
      <c r="E881">
        <v>80184</v>
      </c>
      <c r="F881" s="13" t="s">
        <v>716</v>
      </c>
      <c r="G881" s="4">
        <v>41699</v>
      </c>
      <c r="H881">
        <v>19</v>
      </c>
      <c r="I881">
        <v>1035</v>
      </c>
      <c r="J881">
        <v>134</v>
      </c>
      <c r="K881">
        <v>670</v>
      </c>
      <c r="L881">
        <v>25</v>
      </c>
      <c r="M881">
        <v>38</v>
      </c>
      <c r="N881">
        <v>0</v>
      </c>
      <c r="O881">
        <v>1902</v>
      </c>
      <c r="P881">
        <v>1902</v>
      </c>
      <c r="Q881">
        <v>1</v>
      </c>
      <c r="R881">
        <v>6</v>
      </c>
      <c r="S881">
        <v>3</v>
      </c>
      <c r="T881">
        <v>10</v>
      </c>
      <c r="U881">
        <v>20</v>
      </c>
      <c r="V881">
        <v>3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1</v>
      </c>
      <c r="AC881" t="s">
        <v>2963</v>
      </c>
      <c r="AD881" t="s">
        <v>716</v>
      </c>
      <c r="AE881">
        <v>1</v>
      </c>
      <c r="AF881" t="s">
        <v>3029</v>
      </c>
      <c r="AG881" t="s">
        <v>2956</v>
      </c>
      <c r="AH881" t="s">
        <v>3016</v>
      </c>
      <c r="AI881">
        <v>3</v>
      </c>
      <c r="AJ881" t="s">
        <v>3017</v>
      </c>
    </row>
    <row r="882" spans="1:36" x14ac:dyDescent="0.3">
      <c r="A882" t="s">
        <v>833</v>
      </c>
      <c r="B882" s="9">
        <v>55</v>
      </c>
      <c r="C882" t="s">
        <v>29</v>
      </c>
      <c r="D882" s="29" t="s">
        <v>41</v>
      </c>
      <c r="E882">
        <v>52332</v>
      </c>
      <c r="F882" s="13" t="s">
        <v>716</v>
      </c>
      <c r="G882" s="4">
        <v>41514</v>
      </c>
      <c r="H882">
        <v>63</v>
      </c>
      <c r="I882">
        <v>212</v>
      </c>
      <c r="J882">
        <v>5</v>
      </c>
      <c r="K882">
        <v>33</v>
      </c>
      <c r="L882">
        <v>7</v>
      </c>
      <c r="M882">
        <v>0</v>
      </c>
      <c r="N882">
        <v>2</v>
      </c>
      <c r="O882">
        <v>257</v>
      </c>
      <c r="P882">
        <v>259</v>
      </c>
      <c r="Q882">
        <v>1</v>
      </c>
      <c r="R882">
        <v>3</v>
      </c>
      <c r="S882">
        <v>2</v>
      </c>
      <c r="T882">
        <v>6</v>
      </c>
      <c r="U882">
        <v>12</v>
      </c>
      <c r="V882">
        <v>4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 t="s">
        <v>715</v>
      </c>
      <c r="AD882" t="s">
        <v>716</v>
      </c>
      <c r="AE882">
        <v>2</v>
      </c>
      <c r="AF882" t="s">
        <v>3030</v>
      </c>
      <c r="AG882" t="s">
        <v>2957</v>
      </c>
      <c r="AH882" t="s">
        <v>3014</v>
      </c>
      <c r="AI882">
        <v>8</v>
      </c>
      <c r="AJ882" t="s">
        <v>3026</v>
      </c>
    </row>
    <row r="883" spans="1:36" x14ac:dyDescent="0.3">
      <c r="A883" t="s">
        <v>2640</v>
      </c>
      <c r="B883" s="9">
        <v>55</v>
      </c>
      <c r="C883" t="s">
        <v>29</v>
      </c>
      <c r="D883" s="29" t="s">
        <v>37</v>
      </c>
      <c r="E883">
        <v>61180</v>
      </c>
      <c r="F883" s="13" t="s">
        <v>715</v>
      </c>
      <c r="G883" s="4">
        <v>41752</v>
      </c>
      <c r="H883">
        <v>70</v>
      </c>
      <c r="I883">
        <v>403</v>
      </c>
      <c r="J883">
        <v>24</v>
      </c>
      <c r="K883">
        <v>29</v>
      </c>
      <c r="L883">
        <v>6</v>
      </c>
      <c r="M883">
        <v>24</v>
      </c>
      <c r="N883">
        <v>218</v>
      </c>
      <c r="O883">
        <v>486</v>
      </c>
      <c r="P883">
        <v>704</v>
      </c>
      <c r="Q883">
        <v>2</v>
      </c>
      <c r="R883">
        <v>5</v>
      </c>
      <c r="S883">
        <v>5</v>
      </c>
      <c r="T883">
        <v>6</v>
      </c>
      <c r="U883">
        <v>18</v>
      </c>
      <c r="V883">
        <v>3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 t="s">
        <v>715</v>
      </c>
      <c r="AD883" t="s">
        <v>716</v>
      </c>
      <c r="AE883">
        <v>1</v>
      </c>
      <c r="AF883" t="s">
        <v>3030</v>
      </c>
      <c r="AG883" t="s">
        <v>2956</v>
      </c>
      <c r="AH883" t="s">
        <v>3011</v>
      </c>
      <c r="AI883">
        <v>4</v>
      </c>
      <c r="AJ883" t="s">
        <v>3021</v>
      </c>
    </row>
    <row r="884" spans="1:36" x14ac:dyDescent="0.3">
      <c r="A884" t="s">
        <v>2877</v>
      </c>
      <c r="B884" s="9">
        <v>42</v>
      </c>
      <c r="C884" t="s">
        <v>29</v>
      </c>
      <c r="D884" s="29" t="s">
        <v>30</v>
      </c>
      <c r="E884">
        <v>44503</v>
      </c>
      <c r="F884" s="13" t="s">
        <v>2963</v>
      </c>
      <c r="G884" s="4">
        <v>41745</v>
      </c>
      <c r="H884">
        <v>83</v>
      </c>
      <c r="I884">
        <v>31</v>
      </c>
      <c r="J884">
        <v>1</v>
      </c>
      <c r="K884">
        <v>8</v>
      </c>
      <c r="L884">
        <v>0</v>
      </c>
      <c r="M884">
        <v>0</v>
      </c>
      <c r="N884">
        <v>8</v>
      </c>
      <c r="O884">
        <v>40</v>
      </c>
      <c r="P884">
        <v>48</v>
      </c>
      <c r="Q884">
        <v>2</v>
      </c>
      <c r="R884">
        <v>2</v>
      </c>
      <c r="S884">
        <v>0</v>
      </c>
      <c r="T884">
        <v>3</v>
      </c>
      <c r="U884">
        <v>7</v>
      </c>
      <c r="V884">
        <v>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716</v>
      </c>
      <c r="AD884" t="s">
        <v>716</v>
      </c>
      <c r="AE884">
        <v>1</v>
      </c>
      <c r="AF884" t="s">
        <v>3028</v>
      </c>
      <c r="AG884" t="s">
        <v>2956</v>
      </c>
      <c r="AH884" t="s">
        <v>3011</v>
      </c>
      <c r="AI884">
        <v>4</v>
      </c>
      <c r="AJ884" t="s">
        <v>3021</v>
      </c>
    </row>
    <row r="885" spans="1:36" x14ac:dyDescent="0.3">
      <c r="A885" t="s">
        <v>1248</v>
      </c>
      <c r="B885" s="9">
        <v>53</v>
      </c>
      <c r="C885" t="s">
        <v>36</v>
      </c>
      <c r="D885" s="29" t="s">
        <v>30</v>
      </c>
      <c r="E885">
        <v>84865</v>
      </c>
      <c r="F885" s="13" t="s">
        <v>716</v>
      </c>
      <c r="G885" s="4">
        <v>41403</v>
      </c>
      <c r="H885">
        <v>1</v>
      </c>
      <c r="I885">
        <v>1248</v>
      </c>
      <c r="J885">
        <v>16</v>
      </c>
      <c r="K885">
        <v>349</v>
      </c>
      <c r="L885">
        <v>43</v>
      </c>
      <c r="M885">
        <v>16</v>
      </c>
      <c r="N885">
        <v>16</v>
      </c>
      <c r="O885">
        <v>1672</v>
      </c>
      <c r="P885">
        <v>1688</v>
      </c>
      <c r="Q885">
        <v>1</v>
      </c>
      <c r="R885">
        <v>2</v>
      </c>
      <c r="S885">
        <v>4</v>
      </c>
      <c r="T885">
        <v>9</v>
      </c>
      <c r="U885">
        <v>16</v>
      </c>
      <c r="V885">
        <v>4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1</v>
      </c>
      <c r="AC885" t="s">
        <v>2965</v>
      </c>
      <c r="AD885" t="s">
        <v>715</v>
      </c>
      <c r="AE885">
        <v>2</v>
      </c>
      <c r="AF885" t="s">
        <v>3030</v>
      </c>
      <c r="AG885" t="s">
        <v>2957</v>
      </c>
      <c r="AH885" t="s">
        <v>3011</v>
      </c>
      <c r="AI885">
        <v>5</v>
      </c>
      <c r="AJ885" t="s">
        <v>3012</v>
      </c>
    </row>
    <row r="886" spans="1:36" x14ac:dyDescent="0.3">
      <c r="A886" t="s">
        <v>838</v>
      </c>
      <c r="B886" s="9">
        <v>28</v>
      </c>
      <c r="C886" t="s">
        <v>36</v>
      </c>
      <c r="D886" s="29" t="s">
        <v>33</v>
      </c>
      <c r="E886">
        <v>34320</v>
      </c>
      <c r="F886" s="13" t="s">
        <v>715</v>
      </c>
      <c r="G886" s="4">
        <v>41686</v>
      </c>
      <c r="H886">
        <v>66</v>
      </c>
      <c r="I886">
        <v>4</v>
      </c>
      <c r="J886">
        <v>1</v>
      </c>
      <c r="K886">
        <v>9</v>
      </c>
      <c r="L886">
        <v>3</v>
      </c>
      <c r="M886">
        <v>0</v>
      </c>
      <c r="N886">
        <v>0</v>
      </c>
      <c r="O886">
        <v>17</v>
      </c>
      <c r="P886">
        <v>17</v>
      </c>
      <c r="Q886">
        <v>1</v>
      </c>
      <c r="R886">
        <v>1</v>
      </c>
      <c r="S886">
        <v>0</v>
      </c>
      <c r="T886">
        <v>2</v>
      </c>
      <c r="U886">
        <v>4</v>
      </c>
      <c r="V886">
        <v>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716</v>
      </c>
      <c r="AD886" t="s">
        <v>716</v>
      </c>
      <c r="AE886">
        <v>1</v>
      </c>
      <c r="AF886" t="s">
        <v>3032</v>
      </c>
      <c r="AG886" t="s">
        <v>2956</v>
      </c>
      <c r="AH886" t="s">
        <v>3016</v>
      </c>
      <c r="AI886">
        <v>2</v>
      </c>
      <c r="AJ886" t="s">
        <v>3022</v>
      </c>
    </row>
    <row r="887" spans="1:36" x14ac:dyDescent="0.3">
      <c r="A887" t="s">
        <v>2197</v>
      </c>
      <c r="B887" s="9">
        <v>59</v>
      </c>
      <c r="C887" t="s">
        <v>39</v>
      </c>
      <c r="D887" s="29" t="s">
        <v>37</v>
      </c>
      <c r="E887">
        <v>52750</v>
      </c>
      <c r="F887" s="13" t="s">
        <v>715</v>
      </c>
      <c r="G887" s="4">
        <v>41309</v>
      </c>
      <c r="H887">
        <v>72</v>
      </c>
      <c r="I887">
        <v>393</v>
      </c>
      <c r="J887">
        <v>0</v>
      </c>
      <c r="K887">
        <v>239</v>
      </c>
      <c r="L887">
        <v>90</v>
      </c>
      <c r="M887">
        <v>69</v>
      </c>
      <c r="N887">
        <v>69</v>
      </c>
      <c r="O887">
        <v>791</v>
      </c>
      <c r="P887">
        <v>860</v>
      </c>
      <c r="Q887">
        <v>6</v>
      </c>
      <c r="R887">
        <v>5</v>
      </c>
      <c r="S887">
        <v>7</v>
      </c>
      <c r="T887">
        <v>9</v>
      </c>
      <c r="U887">
        <v>27</v>
      </c>
      <c r="V887">
        <v>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716</v>
      </c>
      <c r="AD887" t="s">
        <v>716</v>
      </c>
      <c r="AE887">
        <v>2</v>
      </c>
      <c r="AF887" t="s">
        <v>3030</v>
      </c>
      <c r="AG887" t="s">
        <v>2957</v>
      </c>
      <c r="AH887" t="s">
        <v>3016</v>
      </c>
      <c r="AI887">
        <v>2</v>
      </c>
      <c r="AJ887" t="s">
        <v>3022</v>
      </c>
    </row>
    <row r="888" spans="1:36" x14ac:dyDescent="0.3">
      <c r="A888" t="s">
        <v>1876</v>
      </c>
      <c r="B888" s="9">
        <v>26</v>
      </c>
      <c r="C888" t="s">
        <v>47</v>
      </c>
      <c r="D888" s="29" t="s">
        <v>37</v>
      </c>
      <c r="E888">
        <v>23331</v>
      </c>
      <c r="F888" s="13" t="s">
        <v>715</v>
      </c>
      <c r="G888" s="4">
        <v>41156</v>
      </c>
      <c r="H888">
        <v>92</v>
      </c>
      <c r="I888">
        <v>5</v>
      </c>
      <c r="J888">
        <v>36</v>
      </c>
      <c r="K888">
        <v>7</v>
      </c>
      <c r="L888">
        <v>0</v>
      </c>
      <c r="M888">
        <v>10</v>
      </c>
      <c r="N888">
        <v>45</v>
      </c>
      <c r="O888">
        <v>58</v>
      </c>
      <c r="P888">
        <v>103</v>
      </c>
      <c r="Q888">
        <v>2</v>
      </c>
      <c r="R888">
        <v>3</v>
      </c>
      <c r="S888">
        <v>0</v>
      </c>
      <c r="T888">
        <v>3</v>
      </c>
      <c r="U888">
        <v>8</v>
      </c>
      <c r="V888">
        <v>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716</v>
      </c>
      <c r="AD888" t="s">
        <v>716</v>
      </c>
      <c r="AE888">
        <v>3</v>
      </c>
      <c r="AF888" t="s">
        <v>3032</v>
      </c>
      <c r="AG888" t="s">
        <v>2958</v>
      </c>
      <c r="AH888" t="s">
        <v>3014</v>
      </c>
      <c r="AI888">
        <v>9</v>
      </c>
      <c r="AJ888" t="s">
        <v>3025</v>
      </c>
    </row>
    <row r="889" spans="1:36" x14ac:dyDescent="0.3">
      <c r="A889" t="s">
        <v>1621</v>
      </c>
      <c r="B889" s="9">
        <v>41</v>
      </c>
      <c r="C889" t="s">
        <v>29</v>
      </c>
      <c r="D889" s="29" t="s">
        <v>33</v>
      </c>
      <c r="E889">
        <v>73926</v>
      </c>
      <c r="F889" s="13" t="s">
        <v>716</v>
      </c>
      <c r="G889" s="4">
        <v>41335</v>
      </c>
      <c r="H889">
        <v>54</v>
      </c>
      <c r="I889">
        <v>627</v>
      </c>
      <c r="J889">
        <v>91</v>
      </c>
      <c r="K889">
        <v>597</v>
      </c>
      <c r="L889">
        <v>159</v>
      </c>
      <c r="M889">
        <v>91</v>
      </c>
      <c r="N889">
        <v>15</v>
      </c>
      <c r="O889">
        <v>1565</v>
      </c>
      <c r="P889">
        <v>1580</v>
      </c>
      <c r="Q889">
        <v>1</v>
      </c>
      <c r="R889">
        <v>6</v>
      </c>
      <c r="S889">
        <v>5</v>
      </c>
      <c r="T889">
        <v>12</v>
      </c>
      <c r="U889">
        <v>24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716</v>
      </c>
      <c r="AD889" t="s">
        <v>716</v>
      </c>
      <c r="AE889">
        <v>2</v>
      </c>
      <c r="AF889" t="s">
        <v>3028</v>
      </c>
      <c r="AG889" t="s">
        <v>2957</v>
      </c>
      <c r="AH889" t="s">
        <v>3016</v>
      </c>
      <c r="AI889">
        <v>3</v>
      </c>
      <c r="AJ889" t="s">
        <v>3017</v>
      </c>
    </row>
    <row r="890" spans="1:36" x14ac:dyDescent="0.3">
      <c r="A890" t="s">
        <v>1562</v>
      </c>
      <c r="B890" s="9">
        <v>60</v>
      </c>
      <c r="C890" t="s">
        <v>29</v>
      </c>
      <c r="D890" s="29" t="s">
        <v>41</v>
      </c>
      <c r="E890">
        <v>76773</v>
      </c>
      <c r="F890" s="13" t="s">
        <v>716</v>
      </c>
      <c r="G890" s="4">
        <v>41330</v>
      </c>
      <c r="H890">
        <v>79</v>
      </c>
      <c r="I890">
        <v>516</v>
      </c>
      <c r="J890">
        <v>56</v>
      </c>
      <c r="K890">
        <v>449</v>
      </c>
      <c r="L890">
        <v>86</v>
      </c>
      <c r="M890">
        <v>33</v>
      </c>
      <c r="N890">
        <v>16</v>
      </c>
      <c r="O890">
        <v>1140</v>
      </c>
      <c r="P890">
        <v>1156</v>
      </c>
      <c r="Q890">
        <v>1</v>
      </c>
      <c r="R890">
        <v>2</v>
      </c>
      <c r="S890">
        <v>2</v>
      </c>
      <c r="T890">
        <v>11</v>
      </c>
      <c r="U890">
        <v>16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716</v>
      </c>
      <c r="AD890" t="s">
        <v>716</v>
      </c>
      <c r="AE890">
        <v>2</v>
      </c>
      <c r="AF890" t="s">
        <v>3030</v>
      </c>
      <c r="AG890" t="s">
        <v>2957</v>
      </c>
      <c r="AH890" t="s">
        <v>3016</v>
      </c>
      <c r="AI890">
        <v>2</v>
      </c>
      <c r="AJ890" t="s">
        <v>3022</v>
      </c>
    </row>
    <row r="891" spans="1:36" x14ac:dyDescent="0.3">
      <c r="A891" t="s">
        <v>2805</v>
      </c>
      <c r="B891" s="9">
        <v>56</v>
      </c>
      <c r="C891" t="s">
        <v>29</v>
      </c>
      <c r="D891" s="29" t="s">
        <v>33</v>
      </c>
      <c r="E891">
        <v>65196</v>
      </c>
      <c r="F891" s="13" t="s">
        <v>2963</v>
      </c>
      <c r="G891" s="4">
        <v>41480</v>
      </c>
      <c r="H891">
        <v>34</v>
      </c>
      <c r="I891">
        <v>743</v>
      </c>
      <c r="J891">
        <v>19</v>
      </c>
      <c r="K891">
        <v>181</v>
      </c>
      <c r="L891">
        <v>12</v>
      </c>
      <c r="M891">
        <v>0</v>
      </c>
      <c r="N891">
        <v>200</v>
      </c>
      <c r="O891">
        <v>955</v>
      </c>
      <c r="P891">
        <v>1155</v>
      </c>
      <c r="Q891">
        <v>2</v>
      </c>
      <c r="R891">
        <v>7</v>
      </c>
      <c r="S891">
        <v>6</v>
      </c>
      <c r="T891">
        <v>11</v>
      </c>
      <c r="U891">
        <v>26</v>
      </c>
      <c r="V891">
        <v>5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 t="s">
        <v>715</v>
      </c>
      <c r="AD891" t="s">
        <v>716</v>
      </c>
      <c r="AE891">
        <v>2</v>
      </c>
      <c r="AF891" t="s">
        <v>3030</v>
      </c>
      <c r="AG891" t="s">
        <v>2957</v>
      </c>
      <c r="AH891" t="s">
        <v>3014</v>
      </c>
      <c r="AI891">
        <v>7</v>
      </c>
      <c r="AJ891" t="s">
        <v>3015</v>
      </c>
    </row>
    <row r="892" spans="1:36" x14ac:dyDescent="0.3">
      <c r="A892" t="s">
        <v>1243</v>
      </c>
      <c r="B892" s="9">
        <v>28</v>
      </c>
      <c r="C892" t="s">
        <v>36</v>
      </c>
      <c r="D892" s="29" t="s">
        <v>30</v>
      </c>
      <c r="E892">
        <v>69867</v>
      </c>
      <c r="F892" s="13" t="s">
        <v>716</v>
      </c>
      <c r="G892" s="4">
        <v>41366</v>
      </c>
      <c r="H892">
        <v>30</v>
      </c>
      <c r="I892">
        <v>196</v>
      </c>
      <c r="J892">
        <v>0</v>
      </c>
      <c r="K892">
        <v>512</v>
      </c>
      <c r="L892">
        <v>33</v>
      </c>
      <c r="M892">
        <v>130</v>
      </c>
      <c r="N892">
        <v>54</v>
      </c>
      <c r="O892">
        <v>871</v>
      </c>
      <c r="P892">
        <v>925</v>
      </c>
      <c r="Q892">
        <v>1</v>
      </c>
      <c r="R892">
        <v>3</v>
      </c>
      <c r="S892">
        <v>5</v>
      </c>
      <c r="T892">
        <v>8</v>
      </c>
      <c r="U892">
        <v>17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 t="s">
        <v>715</v>
      </c>
      <c r="AD892" t="s">
        <v>715</v>
      </c>
      <c r="AE892">
        <v>2</v>
      </c>
      <c r="AF892" t="s">
        <v>3032</v>
      </c>
      <c r="AG892" t="s">
        <v>2957</v>
      </c>
      <c r="AH892" t="s">
        <v>3011</v>
      </c>
      <c r="AI892">
        <v>4</v>
      </c>
      <c r="AJ892" t="s">
        <v>3021</v>
      </c>
    </row>
    <row r="893" spans="1:36" x14ac:dyDescent="0.3">
      <c r="A893" t="s">
        <v>2063</v>
      </c>
      <c r="B893" s="9">
        <v>55</v>
      </c>
      <c r="C893" t="s">
        <v>39</v>
      </c>
      <c r="D893" s="29" t="s">
        <v>71</v>
      </c>
      <c r="E893">
        <v>33051</v>
      </c>
      <c r="F893" s="13" t="s">
        <v>716</v>
      </c>
      <c r="G893" s="4">
        <v>41137</v>
      </c>
      <c r="H893">
        <v>15</v>
      </c>
      <c r="I893">
        <v>100</v>
      </c>
      <c r="J893">
        <v>71</v>
      </c>
      <c r="K893">
        <v>243</v>
      </c>
      <c r="L893">
        <v>108</v>
      </c>
      <c r="M893">
        <v>94</v>
      </c>
      <c r="N893">
        <v>219</v>
      </c>
      <c r="O893">
        <v>616</v>
      </c>
      <c r="P893">
        <v>835</v>
      </c>
      <c r="Q893">
        <v>3</v>
      </c>
      <c r="R893">
        <v>9</v>
      </c>
      <c r="S893">
        <v>1</v>
      </c>
      <c r="T893">
        <v>8</v>
      </c>
      <c r="U893">
        <v>21</v>
      </c>
      <c r="V893">
        <v>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716</v>
      </c>
      <c r="AD893" t="s">
        <v>715</v>
      </c>
      <c r="AE893">
        <v>3</v>
      </c>
      <c r="AF893" t="s">
        <v>3030</v>
      </c>
      <c r="AG893" t="s">
        <v>2958</v>
      </c>
      <c r="AH893" t="s">
        <v>3014</v>
      </c>
      <c r="AI893">
        <v>8</v>
      </c>
      <c r="AJ893" t="s">
        <v>3026</v>
      </c>
    </row>
    <row r="894" spans="1:36" x14ac:dyDescent="0.3">
      <c r="A894" t="s">
        <v>2667</v>
      </c>
      <c r="B894" s="9">
        <v>46</v>
      </c>
      <c r="C894" t="s">
        <v>29</v>
      </c>
      <c r="D894" s="29" t="s">
        <v>37</v>
      </c>
      <c r="E894">
        <v>61314</v>
      </c>
      <c r="F894" s="13" t="s">
        <v>715</v>
      </c>
      <c r="G894" s="4">
        <v>41389</v>
      </c>
      <c r="H894">
        <v>1</v>
      </c>
      <c r="I894">
        <v>378</v>
      </c>
      <c r="J894">
        <v>0</v>
      </c>
      <c r="K894">
        <v>189</v>
      </c>
      <c r="L894">
        <v>97</v>
      </c>
      <c r="M894">
        <v>172</v>
      </c>
      <c r="N894">
        <v>172</v>
      </c>
      <c r="O894">
        <v>836</v>
      </c>
      <c r="P894">
        <v>1008</v>
      </c>
      <c r="Q894">
        <v>2</v>
      </c>
      <c r="R894">
        <v>5</v>
      </c>
      <c r="S894">
        <v>5</v>
      </c>
      <c r="T894">
        <v>12</v>
      </c>
      <c r="U894">
        <v>24</v>
      </c>
      <c r="V894">
        <v>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t="s">
        <v>716</v>
      </c>
      <c r="AD894" t="s">
        <v>716</v>
      </c>
      <c r="AE894">
        <v>2</v>
      </c>
      <c r="AF894" t="s">
        <v>3028</v>
      </c>
      <c r="AG894" t="s">
        <v>2957</v>
      </c>
      <c r="AH894" t="s">
        <v>3011</v>
      </c>
      <c r="AI894">
        <v>4</v>
      </c>
      <c r="AJ894" t="s">
        <v>3021</v>
      </c>
    </row>
    <row r="895" spans="1:36" x14ac:dyDescent="0.3">
      <c r="A895" t="s">
        <v>808</v>
      </c>
      <c r="B895" s="9">
        <v>42</v>
      </c>
      <c r="C895" t="s">
        <v>36</v>
      </c>
      <c r="D895" s="29" t="s">
        <v>33</v>
      </c>
      <c r="E895">
        <v>52247</v>
      </c>
      <c r="F895" s="13" t="s">
        <v>715</v>
      </c>
      <c r="G895" s="4">
        <v>41700</v>
      </c>
      <c r="H895">
        <v>17</v>
      </c>
      <c r="I895">
        <v>25</v>
      </c>
      <c r="J895">
        <v>1</v>
      </c>
      <c r="K895">
        <v>13</v>
      </c>
      <c r="L895">
        <v>0</v>
      </c>
      <c r="M895">
        <v>0</v>
      </c>
      <c r="N895">
        <v>3</v>
      </c>
      <c r="O895">
        <v>39</v>
      </c>
      <c r="P895">
        <v>42</v>
      </c>
      <c r="Q895">
        <v>1</v>
      </c>
      <c r="R895">
        <v>1</v>
      </c>
      <c r="S895">
        <v>0</v>
      </c>
      <c r="T895">
        <v>3</v>
      </c>
      <c r="U895">
        <v>5</v>
      </c>
      <c r="V895">
        <v>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716</v>
      </c>
      <c r="AD895" t="s">
        <v>716</v>
      </c>
      <c r="AE895">
        <v>1</v>
      </c>
      <c r="AF895" t="s">
        <v>3028</v>
      </c>
      <c r="AG895" t="s">
        <v>2956</v>
      </c>
      <c r="AH895" t="s">
        <v>3016</v>
      </c>
      <c r="AI895">
        <v>3</v>
      </c>
      <c r="AJ895" t="s">
        <v>3017</v>
      </c>
    </row>
    <row r="896" spans="1:36" x14ac:dyDescent="0.3">
      <c r="A896" t="s">
        <v>2601</v>
      </c>
      <c r="B896" s="9">
        <v>43</v>
      </c>
      <c r="C896" t="s">
        <v>29</v>
      </c>
      <c r="D896" s="29" t="s">
        <v>37</v>
      </c>
      <c r="E896">
        <v>52531</v>
      </c>
      <c r="F896" s="13" t="s">
        <v>716</v>
      </c>
      <c r="G896" s="4">
        <v>41273</v>
      </c>
      <c r="H896">
        <v>68</v>
      </c>
      <c r="I896">
        <v>283</v>
      </c>
      <c r="J896">
        <v>112</v>
      </c>
      <c r="K896">
        <v>151</v>
      </c>
      <c r="L896">
        <v>51</v>
      </c>
      <c r="M896">
        <v>72</v>
      </c>
      <c r="N896">
        <v>125</v>
      </c>
      <c r="O896">
        <v>669</v>
      </c>
      <c r="P896">
        <v>794</v>
      </c>
      <c r="Q896">
        <v>2</v>
      </c>
      <c r="R896">
        <v>7</v>
      </c>
      <c r="S896">
        <v>2</v>
      </c>
      <c r="T896">
        <v>10</v>
      </c>
      <c r="U896">
        <v>21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716</v>
      </c>
      <c r="AD896" t="s">
        <v>716</v>
      </c>
      <c r="AE896">
        <v>3</v>
      </c>
      <c r="AF896" t="s">
        <v>3028</v>
      </c>
      <c r="AG896" t="s">
        <v>2958</v>
      </c>
      <c r="AH896" t="s">
        <v>3018</v>
      </c>
      <c r="AI896">
        <v>12</v>
      </c>
      <c r="AJ896" t="s">
        <v>3019</v>
      </c>
    </row>
    <row r="897" spans="1:36" x14ac:dyDescent="0.3">
      <c r="A897" t="s">
        <v>1950</v>
      </c>
      <c r="B897" s="9">
        <v>55</v>
      </c>
      <c r="C897" t="s">
        <v>36</v>
      </c>
      <c r="D897" s="29" t="s">
        <v>37</v>
      </c>
      <c r="E897">
        <v>52854</v>
      </c>
      <c r="F897" s="13" t="s">
        <v>2963</v>
      </c>
      <c r="G897" s="4">
        <v>41722</v>
      </c>
      <c r="H897">
        <v>43</v>
      </c>
      <c r="I897">
        <v>105</v>
      </c>
      <c r="J897">
        <v>0</v>
      </c>
      <c r="K897">
        <v>10</v>
      </c>
      <c r="L897">
        <v>0</v>
      </c>
      <c r="M897">
        <v>1</v>
      </c>
      <c r="N897">
        <v>0</v>
      </c>
      <c r="O897">
        <v>116</v>
      </c>
      <c r="P897">
        <v>116</v>
      </c>
      <c r="Q897">
        <v>2</v>
      </c>
      <c r="R897">
        <v>2</v>
      </c>
      <c r="S897">
        <v>1</v>
      </c>
      <c r="T897">
        <v>4</v>
      </c>
      <c r="U897">
        <v>9</v>
      </c>
      <c r="V897">
        <v>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716</v>
      </c>
      <c r="AD897" t="s">
        <v>716</v>
      </c>
      <c r="AE897">
        <v>1</v>
      </c>
      <c r="AF897" t="s">
        <v>3030</v>
      </c>
      <c r="AG897" t="s">
        <v>2956</v>
      </c>
      <c r="AH897" t="s">
        <v>3016</v>
      </c>
      <c r="AI897">
        <v>3</v>
      </c>
      <c r="AJ897" t="s">
        <v>3017</v>
      </c>
    </row>
    <row r="898" spans="1:36" x14ac:dyDescent="0.3">
      <c r="A898" t="s">
        <v>812</v>
      </c>
      <c r="B898" s="9">
        <v>58</v>
      </c>
      <c r="C898" t="s">
        <v>29</v>
      </c>
      <c r="D898" s="29" t="s">
        <v>33</v>
      </c>
      <c r="E898">
        <v>34633</v>
      </c>
      <c r="F898" s="13" t="s">
        <v>2964</v>
      </c>
      <c r="G898" s="4">
        <v>41662</v>
      </c>
      <c r="H898">
        <v>31</v>
      </c>
      <c r="I898">
        <v>8</v>
      </c>
      <c r="J898">
        <v>1</v>
      </c>
      <c r="K898">
        <v>5</v>
      </c>
      <c r="L898">
        <v>0</v>
      </c>
      <c r="M898">
        <v>0</v>
      </c>
      <c r="N898">
        <v>1</v>
      </c>
      <c r="O898">
        <v>14</v>
      </c>
      <c r="P898">
        <v>15</v>
      </c>
      <c r="Q898">
        <v>1</v>
      </c>
      <c r="R898">
        <v>1</v>
      </c>
      <c r="S898">
        <v>0</v>
      </c>
      <c r="T898">
        <v>2</v>
      </c>
      <c r="U898">
        <v>4</v>
      </c>
      <c r="V898">
        <v>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t="s">
        <v>716</v>
      </c>
      <c r="AD898" t="s">
        <v>716</v>
      </c>
      <c r="AE898">
        <v>1</v>
      </c>
      <c r="AF898" t="s">
        <v>3030</v>
      </c>
      <c r="AG898" t="s">
        <v>2956</v>
      </c>
      <c r="AH898" t="s">
        <v>3016</v>
      </c>
      <c r="AI898">
        <v>1</v>
      </c>
      <c r="AJ898" t="s">
        <v>3023</v>
      </c>
    </row>
    <row r="899" spans="1:36" x14ac:dyDescent="0.3">
      <c r="A899" t="s">
        <v>2483</v>
      </c>
      <c r="B899" s="9">
        <v>46</v>
      </c>
      <c r="C899" t="s">
        <v>29</v>
      </c>
      <c r="D899" s="29" t="s">
        <v>37</v>
      </c>
      <c r="E899">
        <v>41120</v>
      </c>
      <c r="F899" s="13" t="s">
        <v>2963</v>
      </c>
      <c r="G899" s="4">
        <v>41584</v>
      </c>
      <c r="H899">
        <v>80</v>
      </c>
      <c r="I899">
        <v>24</v>
      </c>
      <c r="J899">
        <v>2</v>
      </c>
      <c r="K899">
        <v>23</v>
      </c>
      <c r="L899">
        <v>0</v>
      </c>
      <c r="M899">
        <v>8</v>
      </c>
      <c r="N899">
        <v>24</v>
      </c>
      <c r="O899">
        <v>57</v>
      </c>
      <c r="P899">
        <v>81</v>
      </c>
      <c r="Q899">
        <v>3</v>
      </c>
      <c r="R899">
        <v>2</v>
      </c>
      <c r="S899">
        <v>1</v>
      </c>
      <c r="T899">
        <v>3</v>
      </c>
      <c r="U899">
        <v>9</v>
      </c>
      <c r="V899">
        <v>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716</v>
      </c>
      <c r="AD899" t="s">
        <v>716</v>
      </c>
      <c r="AE899">
        <v>2</v>
      </c>
      <c r="AF899" t="s">
        <v>3028</v>
      </c>
      <c r="AG899" t="s">
        <v>2957</v>
      </c>
      <c r="AH899" t="s">
        <v>3018</v>
      </c>
      <c r="AI899">
        <v>11</v>
      </c>
      <c r="AJ899" t="s">
        <v>3024</v>
      </c>
    </row>
    <row r="900" spans="1:36" x14ac:dyDescent="0.3">
      <c r="A900" t="s">
        <v>2561</v>
      </c>
      <c r="B900" s="9">
        <v>59</v>
      </c>
      <c r="C900" t="s">
        <v>29</v>
      </c>
      <c r="D900" s="29" t="s">
        <v>37</v>
      </c>
      <c r="E900">
        <v>67225</v>
      </c>
      <c r="F900" s="13" t="s">
        <v>715</v>
      </c>
      <c r="G900" s="4">
        <v>41604</v>
      </c>
      <c r="H900">
        <v>4</v>
      </c>
      <c r="I900">
        <v>315</v>
      </c>
      <c r="J900">
        <v>35</v>
      </c>
      <c r="K900">
        <v>322</v>
      </c>
      <c r="L900">
        <v>46</v>
      </c>
      <c r="M900">
        <v>7</v>
      </c>
      <c r="N900">
        <v>143</v>
      </c>
      <c r="O900">
        <v>725</v>
      </c>
      <c r="P900">
        <v>868</v>
      </c>
      <c r="Q900">
        <v>3</v>
      </c>
      <c r="R900">
        <v>7</v>
      </c>
      <c r="S900">
        <v>2</v>
      </c>
      <c r="T900">
        <v>11</v>
      </c>
      <c r="U900">
        <v>23</v>
      </c>
      <c r="V900">
        <v>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716</v>
      </c>
      <c r="AD900" t="s">
        <v>716</v>
      </c>
      <c r="AE900">
        <v>2</v>
      </c>
      <c r="AF900" t="s">
        <v>3030</v>
      </c>
      <c r="AG900" t="s">
        <v>2957</v>
      </c>
      <c r="AH900" t="s">
        <v>3018</v>
      </c>
      <c r="AI900">
        <v>11</v>
      </c>
      <c r="AJ900" t="s">
        <v>3024</v>
      </c>
    </row>
    <row r="901" spans="1:36" x14ac:dyDescent="0.3">
      <c r="A901" t="s">
        <v>2257</v>
      </c>
      <c r="B901" s="9">
        <v>60</v>
      </c>
      <c r="C901" t="s">
        <v>29</v>
      </c>
      <c r="D901" s="29" t="s">
        <v>41</v>
      </c>
      <c r="E901">
        <v>64497</v>
      </c>
      <c r="F901" s="13" t="s">
        <v>715</v>
      </c>
      <c r="G901" s="4">
        <v>41162</v>
      </c>
      <c r="H901">
        <v>17</v>
      </c>
      <c r="I901">
        <v>1170</v>
      </c>
      <c r="J901">
        <v>48</v>
      </c>
      <c r="K901">
        <v>320</v>
      </c>
      <c r="L901">
        <v>42</v>
      </c>
      <c r="M901">
        <v>32</v>
      </c>
      <c r="N901">
        <v>192</v>
      </c>
      <c r="O901">
        <v>1612</v>
      </c>
      <c r="P901">
        <v>1804</v>
      </c>
      <c r="Q901">
        <v>5</v>
      </c>
      <c r="R901">
        <v>11</v>
      </c>
      <c r="S901">
        <v>4</v>
      </c>
      <c r="T901">
        <v>9</v>
      </c>
      <c r="U901">
        <v>29</v>
      </c>
      <c r="V901">
        <v>8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 t="s">
        <v>715</v>
      </c>
      <c r="AD901" t="s">
        <v>715</v>
      </c>
      <c r="AE901">
        <v>3</v>
      </c>
      <c r="AF901" t="s">
        <v>3030</v>
      </c>
      <c r="AG901" t="s">
        <v>2958</v>
      </c>
      <c r="AH901" t="s">
        <v>3014</v>
      </c>
      <c r="AI901">
        <v>9</v>
      </c>
      <c r="AJ901" t="s">
        <v>3025</v>
      </c>
    </row>
    <row r="902" spans="1:36" x14ac:dyDescent="0.3">
      <c r="A902" t="s">
        <v>2524</v>
      </c>
      <c r="B902" s="9">
        <v>59</v>
      </c>
      <c r="C902" t="s">
        <v>29</v>
      </c>
      <c r="D902" s="29" t="s">
        <v>33</v>
      </c>
      <c r="E902">
        <v>59925</v>
      </c>
      <c r="F902" s="13" t="s">
        <v>715</v>
      </c>
      <c r="G902" s="4">
        <v>41243</v>
      </c>
      <c r="H902">
        <v>83</v>
      </c>
      <c r="I902">
        <v>473</v>
      </c>
      <c r="J902">
        <v>21</v>
      </c>
      <c r="K902">
        <v>176</v>
      </c>
      <c r="L902">
        <v>19</v>
      </c>
      <c r="M902">
        <v>21</v>
      </c>
      <c r="N902">
        <v>56</v>
      </c>
      <c r="O902">
        <v>710</v>
      </c>
      <c r="P902">
        <v>766</v>
      </c>
      <c r="Q902">
        <v>3</v>
      </c>
      <c r="R902">
        <v>9</v>
      </c>
      <c r="S902">
        <v>2</v>
      </c>
      <c r="T902">
        <v>9</v>
      </c>
      <c r="U902">
        <v>23</v>
      </c>
      <c r="V902">
        <v>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716</v>
      </c>
      <c r="AD902" t="s">
        <v>716</v>
      </c>
      <c r="AE902">
        <v>3</v>
      </c>
      <c r="AF902" t="s">
        <v>3030</v>
      </c>
      <c r="AG902" t="s">
        <v>2958</v>
      </c>
      <c r="AH902" t="s">
        <v>3018</v>
      </c>
      <c r="AI902">
        <v>11</v>
      </c>
      <c r="AJ902" t="s">
        <v>3024</v>
      </c>
    </row>
    <row r="903" spans="1:36" x14ac:dyDescent="0.3">
      <c r="A903" t="s">
        <v>2728</v>
      </c>
      <c r="B903" s="9">
        <v>63</v>
      </c>
      <c r="C903" t="s">
        <v>29</v>
      </c>
      <c r="D903" s="29" t="s">
        <v>37</v>
      </c>
      <c r="E903">
        <v>71107</v>
      </c>
      <c r="F903" s="13" t="s">
        <v>715</v>
      </c>
      <c r="G903" s="4">
        <v>41322</v>
      </c>
      <c r="H903">
        <v>61</v>
      </c>
      <c r="I903">
        <v>533</v>
      </c>
      <c r="J903">
        <v>10</v>
      </c>
      <c r="K903">
        <v>217</v>
      </c>
      <c r="L903">
        <v>198</v>
      </c>
      <c r="M903">
        <v>174</v>
      </c>
      <c r="N903">
        <v>195</v>
      </c>
      <c r="O903">
        <v>1132</v>
      </c>
      <c r="P903">
        <v>1327</v>
      </c>
      <c r="Q903">
        <v>2</v>
      </c>
      <c r="R903">
        <v>7</v>
      </c>
      <c r="S903">
        <v>6</v>
      </c>
      <c r="T903">
        <v>13</v>
      </c>
      <c r="U903">
        <v>28</v>
      </c>
      <c r="V903">
        <v>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716</v>
      </c>
      <c r="AD903" t="s">
        <v>716</v>
      </c>
      <c r="AE903">
        <v>2</v>
      </c>
      <c r="AF903" t="s">
        <v>3029</v>
      </c>
      <c r="AG903" t="s">
        <v>2957</v>
      </c>
      <c r="AH903" t="s">
        <v>3016</v>
      </c>
      <c r="AI903">
        <v>2</v>
      </c>
      <c r="AJ903" t="s">
        <v>3022</v>
      </c>
    </row>
    <row r="904" spans="1:36" x14ac:dyDescent="0.3">
      <c r="A904" t="s">
        <v>910</v>
      </c>
      <c r="B904" s="9">
        <v>35</v>
      </c>
      <c r="C904" t="s">
        <v>47</v>
      </c>
      <c r="D904" s="29" t="s">
        <v>33</v>
      </c>
      <c r="E904">
        <v>24594</v>
      </c>
      <c r="F904" s="13" t="s">
        <v>715</v>
      </c>
      <c r="G904" s="4">
        <v>41618</v>
      </c>
      <c r="H904">
        <v>94</v>
      </c>
      <c r="I904">
        <v>1</v>
      </c>
      <c r="J904">
        <v>3</v>
      </c>
      <c r="K904">
        <v>6</v>
      </c>
      <c r="L904">
        <v>10</v>
      </c>
      <c r="M904">
        <v>0</v>
      </c>
      <c r="N904">
        <v>9</v>
      </c>
      <c r="O904">
        <v>20</v>
      </c>
      <c r="P904">
        <v>29</v>
      </c>
      <c r="Q904">
        <v>1</v>
      </c>
      <c r="R904">
        <v>1</v>
      </c>
      <c r="S904">
        <v>0</v>
      </c>
      <c r="T904">
        <v>3</v>
      </c>
      <c r="U904">
        <v>5</v>
      </c>
      <c r="V904">
        <v>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716</v>
      </c>
      <c r="AD904" t="s">
        <v>716</v>
      </c>
      <c r="AE904">
        <v>2</v>
      </c>
      <c r="AF904" t="s">
        <v>3031</v>
      </c>
      <c r="AG904" t="s">
        <v>2957</v>
      </c>
      <c r="AH904" t="s">
        <v>3018</v>
      </c>
      <c r="AI904">
        <v>12</v>
      </c>
      <c r="AJ904" t="s">
        <v>3019</v>
      </c>
    </row>
    <row r="905" spans="1:36" x14ac:dyDescent="0.3">
      <c r="A905" t="s">
        <v>929</v>
      </c>
      <c r="B905" s="9">
        <v>61</v>
      </c>
      <c r="C905" t="s">
        <v>39</v>
      </c>
      <c r="D905" s="29" t="s">
        <v>37</v>
      </c>
      <c r="E905">
        <v>59354</v>
      </c>
      <c r="F905" s="13" t="s">
        <v>2963</v>
      </c>
      <c r="G905" s="4">
        <v>41753</v>
      </c>
      <c r="H905">
        <v>59</v>
      </c>
      <c r="I905">
        <v>295</v>
      </c>
      <c r="J905">
        <v>21</v>
      </c>
      <c r="K905">
        <v>78</v>
      </c>
      <c r="L905">
        <v>39</v>
      </c>
      <c r="M905">
        <v>13</v>
      </c>
      <c r="N905">
        <v>13</v>
      </c>
      <c r="O905">
        <v>446</v>
      </c>
      <c r="P905">
        <v>459</v>
      </c>
      <c r="Q905">
        <v>1</v>
      </c>
      <c r="R905">
        <v>4</v>
      </c>
      <c r="S905">
        <v>4</v>
      </c>
      <c r="T905">
        <v>7</v>
      </c>
      <c r="U905">
        <v>16</v>
      </c>
      <c r="V905">
        <v>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716</v>
      </c>
      <c r="AD905" t="s">
        <v>716</v>
      </c>
      <c r="AE905">
        <v>1</v>
      </c>
      <c r="AF905" t="s">
        <v>3029</v>
      </c>
      <c r="AG905" t="s">
        <v>2956</v>
      </c>
      <c r="AH905" t="s">
        <v>3011</v>
      </c>
      <c r="AI905">
        <v>4</v>
      </c>
      <c r="AJ905" t="s">
        <v>3021</v>
      </c>
    </row>
    <row r="906" spans="1:36" x14ac:dyDescent="0.3">
      <c r="A906" t="s">
        <v>2711</v>
      </c>
      <c r="B906" s="9">
        <v>52</v>
      </c>
      <c r="C906" t="s">
        <v>29</v>
      </c>
      <c r="D906" s="29" t="s">
        <v>30</v>
      </c>
      <c r="E906">
        <v>69627</v>
      </c>
      <c r="F906" s="13" t="s">
        <v>715</v>
      </c>
      <c r="G906" s="4">
        <v>41350</v>
      </c>
      <c r="H906">
        <v>35</v>
      </c>
      <c r="I906">
        <v>231</v>
      </c>
      <c r="J906">
        <v>161</v>
      </c>
      <c r="K906">
        <v>215</v>
      </c>
      <c r="L906">
        <v>171</v>
      </c>
      <c r="M906">
        <v>30</v>
      </c>
      <c r="N906">
        <v>53</v>
      </c>
      <c r="O906">
        <v>808</v>
      </c>
      <c r="P906">
        <v>861</v>
      </c>
      <c r="Q906">
        <v>2</v>
      </c>
      <c r="R906">
        <v>8</v>
      </c>
      <c r="S906">
        <v>2</v>
      </c>
      <c r="T906">
        <v>11</v>
      </c>
      <c r="U906">
        <v>23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t="s">
        <v>716</v>
      </c>
      <c r="AD906" t="s">
        <v>716</v>
      </c>
      <c r="AE906">
        <v>2</v>
      </c>
      <c r="AF906" t="s">
        <v>3030</v>
      </c>
      <c r="AG906" t="s">
        <v>2957</v>
      </c>
      <c r="AH906" t="s">
        <v>3016</v>
      </c>
      <c r="AI906">
        <v>3</v>
      </c>
      <c r="AJ906" t="s">
        <v>3017</v>
      </c>
    </row>
    <row r="907" spans="1:36" x14ac:dyDescent="0.3">
      <c r="A907" t="s">
        <v>2212</v>
      </c>
      <c r="B907" s="9">
        <v>56</v>
      </c>
      <c r="C907" t="s">
        <v>47</v>
      </c>
      <c r="D907" s="29" t="s">
        <v>30</v>
      </c>
      <c r="E907">
        <v>15056</v>
      </c>
      <c r="F907" s="13" t="s">
        <v>2963</v>
      </c>
      <c r="G907" s="4">
        <v>41397</v>
      </c>
      <c r="H907">
        <v>76</v>
      </c>
      <c r="I907">
        <v>6</v>
      </c>
      <c r="J907">
        <v>12</v>
      </c>
      <c r="K907">
        <v>3</v>
      </c>
      <c r="L907">
        <v>21</v>
      </c>
      <c r="M907">
        <v>6</v>
      </c>
      <c r="N907">
        <v>40</v>
      </c>
      <c r="O907">
        <v>48</v>
      </c>
      <c r="P907">
        <v>88</v>
      </c>
      <c r="Q907">
        <v>5</v>
      </c>
      <c r="R907">
        <v>2</v>
      </c>
      <c r="S907">
        <v>2</v>
      </c>
      <c r="T907">
        <v>3</v>
      </c>
      <c r="U907">
        <v>12</v>
      </c>
      <c r="V907">
        <v>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716</v>
      </c>
      <c r="AD907" t="s">
        <v>716</v>
      </c>
      <c r="AE907">
        <v>2</v>
      </c>
      <c r="AF907" t="s">
        <v>3030</v>
      </c>
      <c r="AG907" t="s">
        <v>2957</v>
      </c>
      <c r="AH907" t="s">
        <v>3011</v>
      </c>
      <c r="AI907">
        <v>5</v>
      </c>
      <c r="AJ907" t="s">
        <v>3012</v>
      </c>
    </row>
    <row r="908" spans="1:36" x14ac:dyDescent="0.3">
      <c r="A908" t="s">
        <v>2409</v>
      </c>
      <c r="B908" s="9">
        <v>40</v>
      </c>
      <c r="C908" t="s">
        <v>29</v>
      </c>
      <c r="D908" s="29" t="s">
        <v>37</v>
      </c>
      <c r="E908">
        <v>42557</v>
      </c>
      <c r="F908" s="13" t="s">
        <v>715</v>
      </c>
      <c r="G908" s="4">
        <v>41150</v>
      </c>
      <c r="H908">
        <v>98</v>
      </c>
      <c r="I908">
        <v>192</v>
      </c>
      <c r="J908">
        <v>5</v>
      </c>
      <c r="K908">
        <v>53</v>
      </c>
      <c r="L908">
        <v>0</v>
      </c>
      <c r="M908">
        <v>5</v>
      </c>
      <c r="N908">
        <v>15</v>
      </c>
      <c r="O908">
        <v>255</v>
      </c>
      <c r="P908">
        <v>270</v>
      </c>
      <c r="Q908">
        <v>4</v>
      </c>
      <c r="R908">
        <v>6</v>
      </c>
      <c r="S908">
        <v>1</v>
      </c>
      <c r="T908">
        <v>4</v>
      </c>
      <c r="U908">
        <v>15</v>
      </c>
      <c r="V908">
        <v>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716</v>
      </c>
      <c r="AD908" t="s">
        <v>716</v>
      </c>
      <c r="AE908">
        <v>3</v>
      </c>
      <c r="AF908" t="s">
        <v>3031</v>
      </c>
      <c r="AG908" t="s">
        <v>2958</v>
      </c>
      <c r="AH908" t="s">
        <v>3014</v>
      </c>
      <c r="AI908">
        <v>8</v>
      </c>
      <c r="AJ908" t="s">
        <v>3026</v>
      </c>
    </row>
    <row r="909" spans="1:36" x14ac:dyDescent="0.3">
      <c r="A909" t="s">
        <v>1072</v>
      </c>
      <c r="B909" s="9">
        <v>51</v>
      </c>
      <c r="C909" t="s">
        <v>47</v>
      </c>
      <c r="D909" s="29" t="s">
        <v>33</v>
      </c>
      <c r="E909">
        <v>14918</v>
      </c>
      <c r="F909" s="13" t="s">
        <v>715</v>
      </c>
      <c r="G909" s="4">
        <v>41250</v>
      </c>
      <c r="H909">
        <v>52</v>
      </c>
      <c r="I909">
        <v>3</v>
      </c>
      <c r="J909">
        <v>3</v>
      </c>
      <c r="K909">
        <v>3</v>
      </c>
      <c r="L909">
        <v>15</v>
      </c>
      <c r="M909">
        <v>4</v>
      </c>
      <c r="N909">
        <v>15</v>
      </c>
      <c r="O909">
        <v>28</v>
      </c>
      <c r="P909">
        <v>43</v>
      </c>
      <c r="Q909">
        <v>1</v>
      </c>
      <c r="R909">
        <v>1</v>
      </c>
      <c r="S909">
        <v>0</v>
      </c>
      <c r="T909">
        <v>3</v>
      </c>
      <c r="U909">
        <v>5</v>
      </c>
      <c r="V909">
        <v>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716</v>
      </c>
      <c r="AD909" t="s">
        <v>716</v>
      </c>
      <c r="AE909">
        <v>3</v>
      </c>
      <c r="AF909" t="s">
        <v>3030</v>
      </c>
      <c r="AG909" t="s">
        <v>2958</v>
      </c>
      <c r="AH909" t="s">
        <v>3018</v>
      </c>
      <c r="AI909">
        <v>12</v>
      </c>
      <c r="AJ909" t="s">
        <v>3019</v>
      </c>
    </row>
    <row r="910" spans="1:36" x14ac:dyDescent="0.3">
      <c r="A910" t="s">
        <v>2121</v>
      </c>
      <c r="B910" s="9">
        <v>53</v>
      </c>
      <c r="C910" t="s">
        <v>39</v>
      </c>
      <c r="D910" s="29" t="s">
        <v>33</v>
      </c>
      <c r="E910">
        <v>74881</v>
      </c>
      <c r="F910" s="13" t="s">
        <v>2963</v>
      </c>
      <c r="G910" s="4">
        <v>41341</v>
      </c>
      <c r="H910">
        <v>48</v>
      </c>
      <c r="I910">
        <v>505</v>
      </c>
      <c r="J910">
        <v>72</v>
      </c>
      <c r="K910">
        <v>270</v>
      </c>
      <c r="L910">
        <v>36</v>
      </c>
      <c r="M910">
        <v>27</v>
      </c>
      <c r="N910">
        <v>54</v>
      </c>
      <c r="O910">
        <v>910</v>
      </c>
      <c r="P910">
        <v>964</v>
      </c>
      <c r="Q910">
        <v>4</v>
      </c>
      <c r="R910">
        <v>9</v>
      </c>
      <c r="S910">
        <v>2</v>
      </c>
      <c r="T910">
        <v>12</v>
      </c>
      <c r="U910">
        <v>27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716</v>
      </c>
      <c r="AD910" t="s">
        <v>716</v>
      </c>
      <c r="AE910">
        <v>2</v>
      </c>
      <c r="AF910" t="s">
        <v>3030</v>
      </c>
      <c r="AG910" t="s">
        <v>2957</v>
      </c>
      <c r="AH910" t="s">
        <v>3016</v>
      </c>
      <c r="AI910">
        <v>3</v>
      </c>
      <c r="AJ910" t="s">
        <v>3017</v>
      </c>
    </row>
    <row r="911" spans="1:36" x14ac:dyDescent="0.3">
      <c r="A911" t="s">
        <v>1714</v>
      </c>
      <c r="B911" s="9">
        <v>51</v>
      </c>
      <c r="C911" t="s">
        <v>29</v>
      </c>
      <c r="D911" s="29" t="s">
        <v>37</v>
      </c>
      <c r="E911">
        <v>22419</v>
      </c>
      <c r="F911" s="13" t="s">
        <v>716</v>
      </c>
      <c r="G911" s="4">
        <v>41382</v>
      </c>
      <c r="H911">
        <v>74</v>
      </c>
      <c r="I911">
        <v>30</v>
      </c>
      <c r="J911">
        <v>3</v>
      </c>
      <c r="K911">
        <v>47</v>
      </c>
      <c r="L911">
        <v>19</v>
      </c>
      <c r="M911">
        <v>21</v>
      </c>
      <c r="N911">
        <v>42</v>
      </c>
      <c r="O911">
        <v>120</v>
      </c>
      <c r="P911">
        <v>162</v>
      </c>
      <c r="Q911">
        <v>1</v>
      </c>
      <c r="R911">
        <v>3</v>
      </c>
      <c r="S911">
        <v>2</v>
      </c>
      <c r="T911">
        <v>2</v>
      </c>
      <c r="U911">
        <v>8</v>
      </c>
      <c r="V911">
        <v>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716</v>
      </c>
      <c r="AD911" t="s">
        <v>716</v>
      </c>
      <c r="AE911">
        <v>2</v>
      </c>
      <c r="AF911" t="s">
        <v>3030</v>
      </c>
      <c r="AG911" t="s">
        <v>2957</v>
      </c>
      <c r="AH911" t="s">
        <v>3011</v>
      </c>
      <c r="AI911">
        <v>4</v>
      </c>
      <c r="AJ911" t="s">
        <v>3021</v>
      </c>
    </row>
    <row r="912" spans="1:36" x14ac:dyDescent="0.3">
      <c r="A912" t="s">
        <v>2396</v>
      </c>
      <c r="B912" s="9">
        <v>54</v>
      </c>
      <c r="C912" t="s">
        <v>29</v>
      </c>
      <c r="D912" s="29" t="s">
        <v>33</v>
      </c>
      <c r="E912">
        <v>63381</v>
      </c>
      <c r="F912" s="13" t="s">
        <v>715</v>
      </c>
      <c r="G912" s="4">
        <v>41187</v>
      </c>
      <c r="H912">
        <v>78</v>
      </c>
      <c r="I912">
        <v>571</v>
      </c>
      <c r="J912">
        <v>50</v>
      </c>
      <c r="K912">
        <v>142</v>
      </c>
      <c r="L912">
        <v>33</v>
      </c>
      <c r="M912">
        <v>50</v>
      </c>
      <c r="N912">
        <v>159</v>
      </c>
      <c r="O912">
        <v>846</v>
      </c>
      <c r="P912">
        <v>1005</v>
      </c>
      <c r="Q912">
        <v>4</v>
      </c>
      <c r="R912">
        <v>4</v>
      </c>
      <c r="S912">
        <v>5</v>
      </c>
      <c r="T912">
        <v>13</v>
      </c>
      <c r="U912">
        <v>26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t="s">
        <v>716</v>
      </c>
      <c r="AD912" t="s">
        <v>716</v>
      </c>
      <c r="AE912">
        <v>3</v>
      </c>
      <c r="AF912" t="s">
        <v>3030</v>
      </c>
      <c r="AG912" t="s">
        <v>2958</v>
      </c>
      <c r="AH912" t="s">
        <v>3018</v>
      </c>
      <c r="AI912">
        <v>10</v>
      </c>
      <c r="AJ912" t="s">
        <v>3020</v>
      </c>
    </row>
    <row r="913" spans="1:36" x14ac:dyDescent="0.3">
      <c r="A913" t="s">
        <v>986</v>
      </c>
      <c r="B913" s="9">
        <v>67</v>
      </c>
      <c r="C913" t="s">
        <v>36</v>
      </c>
      <c r="D913" s="29" t="s">
        <v>33</v>
      </c>
      <c r="E913">
        <v>73059</v>
      </c>
      <c r="F913" s="13" t="s">
        <v>715</v>
      </c>
      <c r="G913" s="4">
        <v>41517</v>
      </c>
      <c r="H913">
        <v>36</v>
      </c>
      <c r="I913">
        <v>410</v>
      </c>
      <c r="J913">
        <v>112</v>
      </c>
      <c r="K913">
        <v>420</v>
      </c>
      <c r="L913">
        <v>0</v>
      </c>
      <c r="M913">
        <v>82</v>
      </c>
      <c r="N913">
        <v>71</v>
      </c>
      <c r="O913">
        <v>1024</v>
      </c>
      <c r="P913">
        <v>1095</v>
      </c>
      <c r="Q913">
        <v>1</v>
      </c>
      <c r="R913">
        <v>9</v>
      </c>
      <c r="S913">
        <v>3</v>
      </c>
      <c r="T913">
        <v>13</v>
      </c>
      <c r="U913">
        <v>26</v>
      </c>
      <c r="V913">
        <v>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716</v>
      </c>
      <c r="AD913" t="s">
        <v>716</v>
      </c>
      <c r="AE913">
        <v>2</v>
      </c>
      <c r="AF913" t="s">
        <v>3029</v>
      </c>
      <c r="AG913" t="s">
        <v>2957</v>
      </c>
      <c r="AH913" t="s">
        <v>3014</v>
      </c>
      <c r="AI913">
        <v>8</v>
      </c>
      <c r="AJ913" t="s">
        <v>3026</v>
      </c>
    </row>
    <row r="914" spans="1:36" x14ac:dyDescent="0.3">
      <c r="A914" t="s">
        <v>1115</v>
      </c>
      <c r="B914" s="9">
        <v>37</v>
      </c>
      <c r="C914" t="s">
        <v>47</v>
      </c>
      <c r="D914" s="29" t="s">
        <v>33</v>
      </c>
      <c r="E914">
        <v>20981</v>
      </c>
      <c r="F914" s="13" t="s">
        <v>716</v>
      </c>
      <c r="G914" s="4">
        <v>41394</v>
      </c>
      <c r="H914">
        <v>14</v>
      </c>
      <c r="I914">
        <v>2</v>
      </c>
      <c r="J914">
        <v>12</v>
      </c>
      <c r="K914">
        <v>10</v>
      </c>
      <c r="L914">
        <v>6</v>
      </c>
      <c r="M914">
        <v>13</v>
      </c>
      <c r="N914">
        <v>30</v>
      </c>
      <c r="O914">
        <v>43</v>
      </c>
      <c r="P914">
        <v>73</v>
      </c>
      <c r="Q914">
        <v>1</v>
      </c>
      <c r="R914">
        <v>3</v>
      </c>
      <c r="S914">
        <v>1</v>
      </c>
      <c r="T914">
        <v>2</v>
      </c>
      <c r="U914">
        <v>7</v>
      </c>
      <c r="V914">
        <v>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t="s">
        <v>716</v>
      </c>
      <c r="AD914" t="s">
        <v>715</v>
      </c>
      <c r="AE914">
        <v>2</v>
      </c>
      <c r="AF914" t="s">
        <v>3031</v>
      </c>
      <c r="AG914" t="s">
        <v>2957</v>
      </c>
      <c r="AH914" t="s">
        <v>3011</v>
      </c>
      <c r="AI914">
        <v>4</v>
      </c>
      <c r="AJ914" t="s">
        <v>3021</v>
      </c>
    </row>
    <row r="915" spans="1:36" x14ac:dyDescent="0.3">
      <c r="A915" t="s">
        <v>954</v>
      </c>
      <c r="B915" s="9">
        <v>67</v>
      </c>
      <c r="C915" t="s">
        <v>36</v>
      </c>
      <c r="D915" s="29" t="s">
        <v>33</v>
      </c>
      <c r="E915">
        <v>73059</v>
      </c>
      <c r="F915" s="13" t="s">
        <v>715</v>
      </c>
      <c r="G915" s="4">
        <v>41517</v>
      </c>
      <c r="H915">
        <v>36</v>
      </c>
      <c r="I915">
        <v>410</v>
      </c>
      <c r="J915">
        <v>112</v>
      </c>
      <c r="K915">
        <v>420</v>
      </c>
      <c r="L915">
        <v>0</v>
      </c>
      <c r="M915">
        <v>82</v>
      </c>
      <c r="N915">
        <v>71</v>
      </c>
      <c r="O915">
        <v>1024</v>
      </c>
      <c r="P915">
        <v>1095</v>
      </c>
      <c r="Q915">
        <v>1</v>
      </c>
      <c r="R915">
        <v>9</v>
      </c>
      <c r="S915">
        <v>3</v>
      </c>
      <c r="T915">
        <v>13</v>
      </c>
      <c r="U915">
        <v>26</v>
      </c>
      <c r="V915">
        <v>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716</v>
      </c>
      <c r="AD915" t="s">
        <v>716</v>
      </c>
      <c r="AE915">
        <v>2</v>
      </c>
      <c r="AF915" t="s">
        <v>3029</v>
      </c>
      <c r="AG915" t="s">
        <v>2957</v>
      </c>
      <c r="AH915" t="s">
        <v>3014</v>
      </c>
      <c r="AI915">
        <v>8</v>
      </c>
      <c r="AJ915" t="s">
        <v>3026</v>
      </c>
    </row>
    <row r="916" spans="1:36" x14ac:dyDescent="0.3">
      <c r="A916" t="s">
        <v>1073</v>
      </c>
      <c r="B916" s="9">
        <v>38</v>
      </c>
      <c r="C916" t="s">
        <v>47</v>
      </c>
      <c r="D916" s="29" t="s">
        <v>37</v>
      </c>
      <c r="E916">
        <v>7500</v>
      </c>
      <c r="F916" s="13" t="s">
        <v>716</v>
      </c>
      <c r="G916" s="4">
        <v>41226</v>
      </c>
      <c r="H916">
        <v>59</v>
      </c>
      <c r="I916">
        <v>6</v>
      </c>
      <c r="J916">
        <v>16</v>
      </c>
      <c r="K916">
        <v>11</v>
      </c>
      <c r="L916">
        <v>11</v>
      </c>
      <c r="M916">
        <v>1</v>
      </c>
      <c r="N916">
        <v>16</v>
      </c>
      <c r="O916">
        <v>45</v>
      </c>
      <c r="P916">
        <v>61</v>
      </c>
      <c r="Q916">
        <v>1</v>
      </c>
      <c r="R916">
        <v>2</v>
      </c>
      <c r="S916">
        <v>0</v>
      </c>
      <c r="T916">
        <v>3</v>
      </c>
      <c r="U916">
        <v>6</v>
      </c>
      <c r="V916">
        <v>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t="s">
        <v>716</v>
      </c>
      <c r="AD916" t="s">
        <v>716</v>
      </c>
      <c r="AE916">
        <v>3</v>
      </c>
      <c r="AF916" t="s">
        <v>3031</v>
      </c>
      <c r="AG916" t="s">
        <v>2958</v>
      </c>
      <c r="AH916" t="s">
        <v>3018</v>
      </c>
      <c r="AI916">
        <v>11</v>
      </c>
      <c r="AJ916" t="s">
        <v>3024</v>
      </c>
    </row>
    <row r="917" spans="1:36" x14ac:dyDescent="0.3">
      <c r="A917" t="s">
        <v>1090</v>
      </c>
      <c r="B917" s="9">
        <v>36</v>
      </c>
      <c r="C917" t="s">
        <v>47</v>
      </c>
      <c r="D917" s="29" t="s">
        <v>33</v>
      </c>
      <c r="E917">
        <v>63855</v>
      </c>
      <c r="F917" s="13" t="s">
        <v>716</v>
      </c>
      <c r="G917" s="4">
        <v>41314</v>
      </c>
      <c r="H917">
        <v>28</v>
      </c>
      <c r="I917">
        <v>359</v>
      </c>
      <c r="J917">
        <v>35</v>
      </c>
      <c r="K917">
        <v>314</v>
      </c>
      <c r="L917">
        <v>93</v>
      </c>
      <c r="M917">
        <v>116</v>
      </c>
      <c r="N917">
        <v>89</v>
      </c>
      <c r="O917">
        <v>917</v>
      </c>
      <c r="P917">
        <v>1006</v>
      </c>
      <c r="Q917">
        <v>1</v>
      </c>
      <c r="R917">
        <v>7</v>
      </c>
      <c r="S917">
        <v>3</v>
      </c>
      <c r="T917">
        <v>13</v>
      </c>
      <c r="U917">
        <v>24</v>
      </c>
      <c r="V917">
        <v>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716</v>
      </c>
      <c r="AD917" t="s">
        <v>716</v>
      </c>
      <c r="AE917">
        <v>2</v>
      </c>
      <c r="AF917" t="s">
        <v>3031</v>
      </c>
      <c r="AG917" t="s">
        <v>2957</v>
      </c>
      <c r="AH917" t="s">
        <v>3016</v>
      </c>
      <c r="AI917">
        <v>2</v>
      </c>
      <c r="AJ917" t="s">
        <v>3022</v>
      </c>
    </row>
    <row r="918" spans="1:36" x14ac:dyDescent="0.3">
      <c r="A918" t="s">
        <v>1060</v>
      </c>
      <c r="B918" s="9">
        <v>34</v>
      </c>
      <c r="C918" t="s">
        <v>47</v>
      </c>
      <c r="D918" s="29" t="s">
        <v>30</v>
      </c>
      <c r="E918">
        <v>31859</v>
      </c>
      <c r="F918" s="13" t="s">
        <v>715</v>
      </c>
      <c r="G918" s="4">
        <v>41697</v>
      </c>
      <c r="H918">
        <v>3</v>
      </c>
      <c r="I918">
        <v>3</v>
      </c>
      <c r="J918">
        <v>4</v>
      </c>
      <c r="K918">
        <v>7</v>
      </c>
      <c r="L918">
        <v>15</v>
      </c>
      <c r="M918">
        <v>8</v>
      </c>
      <c r="N918">
        <v>11</v>
      </c>
      <c r="O918">
        <v>37</v>
      </c>
      <c r="P918">
        <v>48</v>
      </c>
      <c r="Q918">
        <v>1</v>
      </c>
      <c r="R918">
        <v>1</v>
      </c>
      <c r="S918">
        <v>0</v>
      </c>
      <c r="T918">
        <v>3</v>
      </c>
      <c r="U918">
        <v>5</v>
      </c>
      <c r="V918">
        <v>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716</v>
      </c>
      <c r="AD918" t="s">
        <v>716</v>
      </c>
      <c r="AE918">
        <v>1</v>
      </c>
      <c r="AF918" t="s">
        <v>3031</v>
      </c>
      <c r="AG918" t="s">
        <v>2956</v>
      </c>
      <c r="AH918" t="s">
        <v>3016</v>
      </c>
      <c r="AI918">
        <v>2</v>
      </c>
      <c r="AJ918" t="s">
        <v>3022</v>
      </c>
    </row>
    <row r="919" spans="1:36" x14ac:dyDescent="0.3">
      <c r="A919" t="s">
        <v>885</v>
      </c>
      <c r="B919" s="9">
        <v>31</v>
      </c>
      <c r="C919" t="s">
        <v>36</v>
      </c>
      <c r="D919" s="29" t="s">
        <v>37</v>
      </c>
      <c r="E919">
        <v>33569</v>
      </c>
      <c r="F919" s="13" t="s">
        <v>715</v>
      </c>
      <c r="G919" s="4">
        <v>41563</v>
      </c>
      <c r="H919">
        <v>10</v>
      </c>
      <c r="I919">
        <v>16</v>
      </c>
      <c r="J919">
        <v>2</v>
      </c>
      <c r="K919">
        <v>18</v>
      </c>
      <c r="L919">
        <v>3</v>
      </c>
      <c r="M919">
        <v>0</v>
      </c>
      <c r="N919">
        <v>24</v>
      </c>
      <c r="O919">
        <v>39</v>
      </c>
      <c r="P919">
        <v>63</v>
      </c>
      <c r="Q919">
        <v>1</v>
      </c>
      <c r="R919">
        <v>1</v>
      </c>
      <c r="S919">
        <v>1</v>
      </c>
      <c r="T919">
        <v>2</v>
      </c>
      <c r="U919">
        <v>5</v>
      </c>
      <c r="V919">
        <v>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 t="s">
        <v>715</v>
      </c>
      <c r="AD919" t="s">
        <v>715</v>
      </c>
      <c r="AE919">
        <v>2</v>
      </c>
      <c r="AF919" t="s">
        <v>3031</v>
      </c>
      <c r="AG919" t="s">
        <v>2957</v>
      </c>
      <c r="AH919" t="s">
        <v>3018</v>
      </c>
      <c r="AI919">
        <v>10</v>
      </c>
      <c r="AJ919" t="s">
        <v>3020</v>
      </c>
    </row>
    <row r="920" spans="1:36" x14ac:dyDescent="0.3">
      <c r="A920" t="s">
        <v>2633</v>
      </c>
      <c r="B920" s="9">
        <v>44</v>
      </c>
      <c r="C920" t="s">
        <v>29</v>
      </c>
      <c r="D920" s="29" t="s">
        <v>30</v>
      </c>
      <c r="E920">
        <v>27242</v>
      </c>
      <c r="F920" s="13" t="s">
        <v>715</v>
      </c>
      <c r="G920" s="4">
        <v>41224</v>
      </c>
      <c r="H920">
        <v>2</v>
      </c>
      <c r="I920">
        <v>3</v>
      </c>
      <c r="J920">
        <v>17</v>
      </c>
      <c r="K920">
        <v>26</v>
      </c>
      <c r="L920">
        <v>20</v>
      </c>
      <c r="M920">
        <v>1</v>
      </c>
      <c r="N920">
        <v>39</v>
      </c>
      <c r="O920">
        <v>67</v>
      </c>
      <c r="P920">
        <v>106</v>
      </c>
      <c r="Q920">
        <v>2</v>
      </c>
      <c r="R920">
        <v>2</v>
      </c>
      <c r="S920">
        <v>0</v>
      </c>
      <c r="T920">
        <v>3</v>
      </c>
      <c r="U920">
        <v>7</v>
      </c>
      <c r="V920">
        <v>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716</v>
      </c>
      <c r="AD920" t="s">
        <v>715</v>
      </c>
      <c r="AE920">
        <v>3</v>
      </c>
      <c r="AF920" t="s">
        <v>3028</v>
      </c>
      <c r="AG920" t="s">
        <v>2958</v>
      </c>
      <c r="AH920" t="s">
        <v>3018</v>
      </c>
      <c r="AI920">
        <v>11</v>
      </c>
      <c r="AJ920" t="s">
        <v>3024</v>
      </c>
    </row>
    <row r="921" spans="1:36" x14ac:dyDescent="0.3">
      <c r="A921" t="s">
        <v>1437</v>
      </c>
      <c r="B921" s="9">
        <v>30</v>
      </c>
      <c r="C921" t="s">
        <v>29</v>
      </c>
      <c r="D921" s="29" t="s">
        <v>37</v>
      </c>
      <c r="E921">
        <v>27255</v>
      </c>
      <c r="F921" s="13" t="s">
        <v>715</v>
      </c>
      <c r="G921" s="4">
        <v>41585</v>
      </c>
      <c r="H921">
        <v>3</v>
      </c>
      <c r="I921">
        <v>22</v>
      </c>
      <c r="J921">
        <v>1</v>
      </c>
      <c r="K921">
        <v>11</v>
      </c>
      <c r="L921">
        <v>0</v>
      </c>
      <c r="M921">
        <v>1</v>
      </c>
      <c r="N921">
        <v>2</v>
      </c>
      <c r="O921">
        <v>35</v>
      </c>
      <c r="P921">
        <v>37</v>
      </c>
      <c r="Q921">
        <v>1</v>
      </c>
      <c r="R921">
        <v>1</v>
      </c>
      <c r="S921">
        <v>0</v>
      </c>
      <c r="T921">
        <v>3</v>
      </c>
      <c r="U921">
        <v>5</v>
      </c>
      <c r="V921">
        <v>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716</v>
      </c>
      <c r="AD921" t="s">
        <v>716</v>
      </c>
      <c r="AE921">
        <v>2</v>
      </c>
      <c r="AF921" t="s">
        <v>3032</v>
      </c>
      <c r="AG921" t="s">
        <v>2957</v>
      </c>
      <c r="AH921" t="s">
        <v>3018</v>
      </c>
      <c r="AI921">
        <v>11</v>
      </c>
      <c r="AJ921" t="s">
        <v>3024</v>
      </c>
    </row>
    <row r="922" spans="1:36" x14ac:dyDescent="0.3">
      <c r="A922" t="s">
        <v>1355</v>
      </c>
      <c r="B922" s="9">
        <v>42</v>
      </c>
      <c r="C922" t="s">
        <v>29</v>
      </c>
      <c r="D922" s="29" t="s">
        <v>37</v>
      </c>
      <c r="E922">
        <v>65685</v>
      </c>
      <c r="F922" s="13" t="s">
        <v>715</v>
      </c>
      <c r="G922" s="4">
        <v>41727</v>
      </c>
      <c r="H922">
        <v>54</v>
      </c>
      <c r="I922">
        <v>642</v>
      </c>
      <c r="J922">
        <v>14</v>
      </c>
      <c r="K922">
        <v>49</v>
      </c>
      <c r="L922">
        <v>0</v>
      </c>
      <c r="M922">
        <v>7</v>
      </c>
      <c r="N922">
        <v>57</v>
      </c>
      <c r="O922">
        <v>712</v>
      </c>
      <c r="P922">
        <v>769</v>
      </c>
      <c r="Q922">
        <v>1</v>
      </c>
      <c r="R922">
        <v>9</v>
      </c>
      <c r="S922">
        <v>2</v>
      </c>
      <c r="T922">
        <v>9</v>
      </c>
      <c r="U922">
        <v>21</v>
      </c>
      <c r="V922">
        <v>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716</v>
      </c>
      <c r="AD922" t="s">
        <v>716</v>
      </c>
      <c r="AE922">
        <v>1</v>
      </c>
      <c r="AF922" t="s">
        <v>3028</v>
      </c>
      <c r="AG922" t="s">
        <v>2956</v>
      </c>
      <c r="AH922" t="s">
        <v>3016</v>
      </c>
      <c r="AI922">
        <v>3</v>
      </c>
      <c r="AJ922" t="s">
        <v>3017</v>
      </c>
    </row>
    <row r="923" spans="1:36" x14ac:dyDescent="0.3">
      <c r="A923" t="s">
        <v>2314</v>
      </c>
      <c r="B923" s="9">
        <v>39</v>
      </c>
      <c r="C923" t="s">
        <v>29</v>
      </c>
      <c r="D923" s="29" t="s">
        <v>41</v>
      </c>
      <c r="E923">
        <v>83829</v>
      </c>
      <c r="F923" s="13" t="s">
        <v>716</v>
      </c>
      <c r="G923" s="4">
        <v>41555</v>
      </c>
      <c r="H923">
        <v>78</v>
      </c>
      <c r="I923">
        <v>897</v>
      </c>
      <c r="J923">
        <v>161</v>
      </c>
      <c r="K923">
        <v>430</v>
      </c>
      <c r="L923">
        <v>186</v>
      </c>
      <c r="M923">
        <v>161</v>
      </c>
      <c r="N923">
        <v>27</v>
      </c>
      <c r="O923">
        <v>1835</v>
      </c>
      <c r="P923">
        <v>1862</v>
      </c>
      <c r="Q923">
        <v>0</v>
      </c>
      <c r="R923">
        <v>4</v>
      </c>
      <c r="S923">
        <v>7</v>
      </c>
      <c r="T923">
        <v>6</v>
      </c>
      <c r="U923">
        <v>17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0</v>
      </c>
      <c r="AB923">
        <v>1</v>
      </c>
      <c r="AC923" t="s">
        <v>2964</v>
      </c>
      <c r="AD923" t="s">
        <v>715</v>
      </c>
      <c r="AE923">
        <v>2</v>
      </c>
      <c r="AF923" t="s">
        <v>3031</v>
      </c>
      <c r="AG923" t="s">
        <v>2957</v>
      </c>
      <c r="AH923" t="s">
        <v>3018</v>
      </c>
      <c r="AI923">
        <v>10</v>
      </c>
      <c r="AJ923" t="s">
        <v>3020</v>
      </c>
    </row>
    <row r="924" spans="1:36" x14ac:dyDescent="0.3">
      <c r="A924" t="s">
        <v>1994</v>
      </c>
      <c r="B924" s="9">
        <v>43</v>
      </c>
      <c r="C924" t="s">
        <v>36</v>
      </c>
      <c r="D924" s="29" t="s">
        <v>33</v>
      </c>
      <c r="E924">
        <v>49269</v>
      </c>
      <c r="F924" s="13" t="s">
        <v>715</v>
      </c>
      <c r="G924" s="4">
        <v>41136</v>
      </c>
      <c r="H924">
        <v>92</v>
      </c>
      <c r="I924">
        <v>639</v>
      </c>
      <c r="J924">
        <v>8</v>
      </c>
      <c r="K924">
        <v>166</v>
      </c>
      <c r="L924">
        <v>11</v>
      </c>
      <c r="M924">
        <v>8</v>
      </c>
      <c r="N924">
        <v>58</v>
      </c>
      <c r="O924">
        <v>832</v>
      </c>
      <c r="P924">
        <v>890</v>
      </c>
      <c r="Q924">
        <v>3</v>
      </c>
      <c r="R924">
        <v>7</v>
      </c>
      <c r="S924">
        <v>3</v>
      </c>
      <c r="T924">
        <v>12</v>
      </c>
      <c r="U924">
        <v>25</v>
      </c>
      <c r="V924">
        <v>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716</v>
      </c>
      <c r="AD924" t="s">
        <v>716</v>
      </c>
      <c r="AE924">
        <v>3</v>
      </c>
      <c r="AF924" t="s">
        <v>3028</v>
      </c>
      <c r="AG924" t="s">
        <v>2958</v>
      </c>
      <c r="AH924" t="s">
        <v>3014</v>
      </c>
      <c r="AI924">
        <v>8</v>
      </c>
      <c r="AJ924" t="s">
        <v>3026</v>
      </c>
    </row>
    <row r="925" spans="1:36" x14ac:dyDescent="0.3">
      <c r="A925" t="s">
        <v>1228</v>
      </c>
      <c r="B925" s="9">
        <v>38</v>
      </c>
      <c r="C925" t="s">
        <v>39</v>
      </c>
      <c r="D925" s="29" t="s">
        <v>30</v>
      </c>
      <c r="E925">
        <v>72309</v>
      </c>
      <c r="F925" s="13" t="s">
        <v>716</v>
      </c>
      <c r="G925" s="4">
        <v>41344</v>
      </c>
      <c r="H925">
        <v>64</v>
      </c>
      <c r="I925">
        <v>960</v>
      </c>
      <c r="J925">
        <v>0</v>
      </c>
      <c r="K925">
        <v>883</v>
      </c>
      <c r="L925">
        <v>50</v>
      </c>
      <c r="M925">
        <v>38</v>
      </c>
      <c r="N925">
        <v>0</v>
      </c>
      <c r="O925">
        <v>1931</v>
      </c>
      <c r="P925">
        <v>1931</v>
      </c>
      <c r="Q925">
        <v>1</v>
      </c>
      <c r="R925">
        <v>5</v>
      </c>
      <c r="S925">
        <v>6</v>
      </c>
      <c r="T925">
        <v>8</v>
      </c>
      <c r="U925">
        <v>20</v>
      </c>
      <c r="V925">
        <v>3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 t="s">
        <v>715</v>
      </c>
      <c r="AD925" t="s">
        <v>715</v>
      </c>
      <c r="AE925">
        <v>2</v>
      </c>
      <c r="AF925" t="s">
        <v>3031</v>
      </c>
      <c r="AG925" t="s">
        <v>2957</v>
      </c>
      <c r="AH925" t="s">
        <v>3016</v>
      </c>
      <c r="AI925">
        <v>3</v>
      </c>
      <c r="AJ925" t="s">
        <v>3017</v>
      </c>
    </row>
    <row r="926" spans="1:36" x14ac:dyDescent="0.3">
      <c r="A926" t="s">
        <v>1080</v>
      </c>
      <c r="B926" s="9">
        <v>62</v>
      </c>
      <c r="C926" t="s">
        <v>47</v>
      </c>
      <c r="D926" s="29" t="s">
        <v>71</v>
      </c>
      <c r="E926">
        <v>28457</v>
      </c>
      <c r="F926" s="13" t="s">
        <v>716</v>
      </c>
      <c r="G926" s="4">
        <v>41210</v>
      </c>
      <c r="H926">
        <v>96</v>
      </c>
      <c r="I926">
        <v>24</v>
      </c>
      <c r="J926">
        <v>1</v>
      </c>
      <c r="K926">
        <v>108</v>
      </c>
      <c r="L926">
        <v>29</v>
      </c>
      <c r="M926">
        <v>29</v>
      </c>
      <c r="N926">
        <v>14</v>
      </c>
      <c r="O926">
        <v>191</v>
      </c>
      <c r="P926">
        <v>205</v>
      </c>
      <c r="Q926">
        <v>1</v>
      </c>
      <c r="R926">
        <v>4</v>
      </c>
      <c r="S926">
        <v>1</v>
      </c>
      <c r="T926">
        <v>4</v>
      </c>
      <c r="U926">
        <v>10</v>
      </c>
      <c r="V926">
        <v>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t="s">
        <v>716</v>
      </c>
      <c r="AD926" t="s">
        <v>716</v>
      </c>
      <c r="AE926">
        <v>3</v>
      </c>
      <c r="AF926" t="s">
        <v>3029</v>
      </c>
      <c r="AG926" t="s">
        <v>2958</v>
      </c>
      <c r="AH926" t="s">
        <v>3018</v>
      </c>
      <c r="AI926">
        <v>10</v>
      </c>
      <c r="AJ926" t="s">
        <v>3020</v>
      </c>
    </row>
    <row r="927" spans="1:36" x14ac:dyDescent="0.3">
      <c r="A927" t="s">
        <v>2894</v>
      </c>
      <c r="B927" s="9">
        <v>49</v>
      </c>
      <c r="C927" t="s">
        <v>36</v>
      </c>
      <c r="D927" s="29" t="s">
        <v>41</v>
      </c>
      <c r="E927">
        <v>57912</v>
      </c>
      <c r="F927" s="13" t="s">
        <v>715</v>
      </c>
      <c r="G927" s="4">
        <v>41715</v>
      </c>
      <c r="H927">
        <v>34</v>
      </c>
      <c r="I927">
        <v>801</v>
      </c>
      <c r="J927">
        <v>0</v>
      </c>
      <c r="K927">
        <v>80</v>
      </c>
      <c r="L927">
        <v>0</v>
      </c>
      <c r="M927">
        <v>0</v>
      </c>
      <c r="N927">
        <v>35</v>
      </c>
      <c r="O927">
        <v>881</v>
      </c>
      <c r="P927">
        <v>916</v>
      </c>
      <c r="Q927">
        <v>5</v>
      </c>
      <c r="R927">
        <v>8</v>
      </c>
      <c r="S927">
        <v>3</v>
      </c>
      <c r="T927">
        <v>12</v>
      </c>
      <c r="U927">
        <v>28</v>
      </c>
      <c r="V927">
        <v>5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 t="s">
        <v>715</v>
      </c>
      <c r="AD927" t="s">
        <v>716</v>
      </c>
      <c r="AE927">
        <v>1</v>
      </c>
      <c r="AF927" t="s">
        <v>3028</v>
      </c>
      <c r="AG927" t="s">
        <v>2956</v>
      </c>
      <c r="AH927" t="s">
        <v>3016</v>
      </c>
      <c r="AI927">
        <v>3</v>
      </c>
      <c r="AJ927" t="s">
        <v>3017</v>
      </c>
    </row>
    <row r="928" spans="1:36" x14ac:dyDescent="0.3">
      <c r="A928" t="s">
        <v>2297</v>
      </c>
      <c r="B928" s="9">
        <v>34</v>
      </c>
      <c r="C928" t="s">
        <v>29</v>
      </c>
      <c r="D928" s="29" t="s">
        <v>33</v>
      </c>
      <c r="E928">
        <v>44010</v>
      </c>
      <c r="F928" s="13" t="s">
        <v>715</v>
      </c>
      <c r="G928" s="4">
        <v>41195</v>
      </c>
      <c r="H928">
        <v>46</v>
      </c>
      <c r="I928">
        <v>186</v>
      </c>
      <c r="J928">
        <v>36</v>
      </c>
      <c r="K928">
        <v>234</v>
      </c>
      <c r="L928">
        <v>86</v>
      </c>
      <c r="M928">
        <v>72</v>
      </c>
      <c r="N928">
        <v>48</v>
      </c>
      <c r="O928">
        <v>614</v>
      </c>
      <c r="P928">
        <v>662</v>
      </c>
      <c r="Q928">
        <v>6</v>
      </c>
      <c r="R928">
        <v>10</v>
      </c>
      <c r="S928">
        <v>2</v>
      </c>
      <c r="T928">
        <v>6</v>
      </c>
      <c r="U928">
        <v>24</v>
      </c>
      <c r="V928">
        <v>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t="s">
        <v>716</v>
      </c>
      <c r="AD928" t="s">
        <v>716</v>
      </c>
      <c r="AE928">
        <v>3</v>
      </c>
      <c r="AF928" t="s">
        <v>3031</v>
      </c>
      <c r="AG928" t="s">
        <v>2958</v>
      </c>
      <c r="AH928" t="s">
        <v>3018</v>
      </c>
      <c r="AI928">
        <v>10</v>
      </c>
      <c r="AJ928" t="s">
        <v>3020</v>
      </c>
    </row>
    <row r="929" spans="1:36" x14ac:dyDescent="0.3">
      <c r="A929" t="s">
        <v>2655</v>
      </c>
      <c r="B929" s="9">
        <v>48</v>
      </c>
      <c r="C929" t="s">
        <v>29</v>
      </c>
      <c r="D929" s="29" t="s">
        <v>37</v>
      </c>
      <c r="E929">
        <v>61286</v>
      </c>
      <c r="F929" s="13" t="s">
        <v>715</v>
      </c>
      <c r="G929" s="4">
        <v>41488</v>
      </c>
      <c r="H929">
        <v>34</v>
      </c>
      <c r="I929">
        <v>356</v>
      </c>
      <c r="J929">
        <v>0</v>
      </c>
      <c r="K929">
        <v>107</v>
      </c>
      <c r="L929">
        <v>19</v>
      </c>
      <c r="M929">
        <v>9</v>
      </c>
      <c r="N929">
        <v>117</v>
      </c>
      <c r="O929">
        <v>491</v>
      </c>
      <c r="P929">
        <v>608</v>
      </c>
      <c r="Q929">
        <v>2</v>
      </c>
      <c r="R929">
        <v>7</v>
      </c>
      <c r="S929">
        <v>1</v>
      </c>
      <c r="T929">
        <v>8</v>
      </c>
      <c r="U929">
        <v>18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716</v>
      </c>
      <c r="AD929" t="s">
        <v>716</v>
      </c>
      <c r="AE929">
        <v>2</v>
      </c>
      <c r="AF929" t="s">
        <v>3028</v>
      </c>
      <c r="AG929" t="s">
        <v>2957</v>
      </c>
      <c r="AH929" t="s">
        <v>3014</v>
      </c>
      <c r="AI929">
        <v>8</v>
      </c>
      <c r="AJ929" t="s">
        <v>3026</v>
      </c>
    </row>
    <row r="930" spans="1:36" x14ac:dyDescent="0.3">
      <c r="A930" t="s">
        <v>1789</v>
      </c>
      <c r="B930" s="9">
        <v>67</v>
      </c>
      <c r="C930" t="s">
        <v>36</v>
      </c>
      <c r="D930" s="29" t="s">
        <v>71</v>
      </c>
      <c r="E930">
        <v>68117</v>
      </c>
      <c r="F930" s="13" t="s">
        <v>715</v>
      </c>
      <c r="G930" s="4">
        <v>41343</v>
      </c>
      <c r="H930">
        <v>80</v>
      </c>
      <c r="I930">
        <v>618</v>
      </c>
      <c r="J930">
        <v>44</v>
      </c>
      <c r="K930">
        <v>215</v>
      </c>
      <c r="L930">
        <v>0</v>
      </c>
      <c r="M930">
        <v>17</v>
      </c>
      <c r="N930">
        <v>36</v>
      </c>
      <c r="O930">
        <v>894</v>
      </c>
      <c r="P930">
        <v>930</v>
      </c>
      <c r="Q930">
        <v>2</v>
      </c>
      <c r="R930">
        <v>11</v>
      </c>
      <c r="S930">
        <v>8</v>
      </c>
      <c r="T930">
        <v>4</v>
      </c>
      <c r="U930">
        <v>25</v>
      </c>
      <c r="V930">
        <v>6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 t="s">
        <v>715</v>
      </c>
      <c r="AD930" t="s">
        <v>715</v>
      </c>
      <c r="AE930">
        <v>2</v>
      </c>
      <c r="AF930" t="s">
        <v>3029</v>
      </c>
      <c r="AG930" t="s">
        <v>2957</v>
      </c>
      <c r="AH930" t="s">
        <v>3016</v>
      </c>
      <c r="AI930">
        <v>3</v>
      </c>
      <c r="AJ930" t="s">
        <v>3017</v>
      </c>
    </row>
    <row r="931" spans="1:36" x14ac:dyDescent="0.3">
      <c r="A931" t="s">
        <v>2802</v>
      </c>
      <c r="B931" s="9">
        <v>49</v>
      </c>
      <c r="C931" t="s">
        <v>29</v>
      </c>
      <c r="D931" s="29" t="s">
        <v>41</v>
      </c>
      <c r="E931">
        <v>4861</v>
      </c>
      <c r="F931" s="13" t="s">
        <v>716</v>
      </c>
      <c r="G931" s="4">
        <v>41812</v>
      </c>
      <c r="H931">
        <v>20</v>
      </c>
      <c r="I931">
        <v>2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5</v>
      </c>
      <c r="P931">
        <v>6</v>
      </c>
      <c r="Q931">
        <v>0</v>
      </c>
      <c r="R931">
        <v>0</v>
      </c>
      <c r="S931">
        <v>0</v>
      </c>
      <c r="T931">
        <v>4</v>
      </c>
      <c r="U931">
        <v>4</v>
      </c>
      <c r="V931">
        <v>14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716</v>
      </c>
      <c r="AD931" t="s">
        <v>716</v>
      </c>
      <c r="AE931">
        <v>1</v>
      </c>
      <c r="AF931" t="s">
        <v>3028</v>
      </c>
      <c r="AG931" t="s">
        <v>2956</v>
      </c>
      <c r="AH931" t="s">
        <v>3011</v>
      </c>
      <c r="AI931">
        <v>6</v>
      </c>
      <c r="AJ931" t="s">
        <v>3013</v>
      </c>
    </row>
    <row r="932" spans="1:36" x14ac:dyDescent="0.3">
      <c r="A932" t="s">
        <v>1301</v>
      </c>
      <c r="B932" s="9">
        <v>43</v>
      </c>
      <c r="C932" t="s">
        <v>36</v>
      </c>
      <c r="D932" s="29" t="s">
        <v>37</v>
      </c>
      <c r="E932">
        <v>78931</v>
      </c>
      <c r="F932" s="13" t="s">
        <v>716</v>
      </c>
      <c r="G932" s="4">
        <v>41572</v>
      </c>
      <c r="H932">
        <v>19</v>
      </c>
      <c r="I932">
        <v>331</v>
      </c>
      <c r="J932">
        <v>197</v>
      </c>
      <c r="K932">
        <v>170</v>
      </c>
      <c r="L932">
        <v>58</v>
      </c>
      <c r="M932">
        <v>152</v>
      </c>
      <c r="N932">
        <v>35</v>
      </c>
      <c r="O932">
        <v>908</v>
      </c>
      <c r="P932">
        <v>943</v>
      </c>
      <c r="Q932">
        <v>1</v>
      </c>
      <c r="R932">
        <v>2</v>
      </c>
      <c r="S932">
        <v>8</v>
      </c>
      <c r="T932">
        <v>13</v>
      </c>
      <c r="U932">
        <v>24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716</v>
      </c>
      <c r="AD932" t="s">
        <v>716</v>
      </c>
      <c r="AE932">
        <v>2</v>
      </c>
      <c r="AF932" t="s">
        <v>3028</v>
      </c>
      <c r="AG932" t="s">
        <v>2957</v>
      </c>
      <c r="AH932" t="s">
        <v>3018</v>
      </c>
      <c r="AI932">
        <v>10</v>
      </c>
      <c r="AJ932" t="s">
        <v>3020</v>
      </c>
    </row>
    <row r="933" spans="1:36" x14ac:dyDescent="0.3">
      <c r="A933" t="s">
        <v>925</v>
      </c>
      <c r="B933" s="9">
        <v>44</v>
      </c>
      <c r="C933" t="s">
        <v>47</v>
      </c>
      <c r="D933" s="29" t="s">
        <v>41</v>
      </c>
      <c r="E933">
        <v>65706</v>
      </c>
      <c r="F933" s="13" t="s">
        <v>716</v>
      </c>
      <c r="G933" s="4">
        <v>41453</v>
      </c>
      <c r="H933">
        <v>77</v>
      </c>
      <c r="I933">
        <v>918</v>
      </c>
      <c r="J933">
        <v>10</v>
      </c>
      <c r="K933">
        <v>129</v>
      </c>
      <c r="L933">
        <v>13</v>
      </c>
      <c r="M933">
        <v>0</v>
      </c>
      <c r="N933">
        <v>129</v>
      </c>
      <c r="O933">
        <v>1070</v>
      </c>
      <c r="P933">
        <v>1199</v>
      </c>
      <c r="Q933">
        <v>1</v>
      </c>
      <c r="R933">
        <v>11</v>
      </c>
      <c r="S933">
        <v>3</v>
      </c>
      <c r="T933">
        <v>12</v>
      </c>
      <c r="U933">
        <v>27</v>
      </c>
      <c r="V933">
        <v>7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1</v>
      </c>
      <c r="AC933" t="s">
        <v>2964</v>
      </c>
      <c r="AD933" t="s">
        <v>715</v>
      </c>
      <c r="AE933">
        <v>2</v>
      </c>
      <c r="AF933" t="s">
        <v>3028</v>
      </c>
      <c r="AG933" t="s">
        <v>2957</v>
      </c>
      <c r="AH933" t="s">
        <v>3011</v>
      </c>
      <c r="AI933">
        <v>6</v>
      </c>
      <c r="AJ933" t="s">
        <v>3013</v>
      </c>
    </row>
    <row r="934" spans="1:36" x14ac:dyDescent="0.3">
      <c r="A934" t="s">
        <v>1004</v>
      </c>
      <c r="B934" s="9">
        <v>40</v>
      </c>
      <c r="C934" t="s">
        <v>39</v>
      </c>
      <c r="D934" s="29" t="s">
        <v>33</v>
      </c>
      <c r="E934">
        <v>43018</v>
      </c>
      <c r="F934" s="13" t="s">
        <v>715</v>
      </c>
      <c r="G934" s="4">
        <v>41579</v>
      </c>
      <c r="H934">
        <v>46</v>
      </c>
      <c r="I934">
        <v>35</v>
      </c>
      <c r="J934">
        <v>4</v>
      </c>
      <c r="K934">
        <v>17</v>
      </c>
      <c r="L934">
        <v>7</v>
      </c>
      <c r="M934">
        <v>6</v>
      </c>
      <c r="N934">
        <v>64</v>
      </c>
      <c r="O934">
        <v>69</v>
      </c>
      <c r="P934">
        <v>133</v>
      </c>
      <c r="Q934">
        <v>1</v>
      </c>
      <c r="R934">
        <v>2</v>
      </c>
      <c r="S934">
        <v>2</v>
      </c>
      <c r="T934">
        <v>2</v>
      </c>
      <c r="U934">
        <v>7</v>
      </c>
      <c r="V934">
        <v>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716</v>
      </c>
      <c r="AD934" t="s">
        <v>716</v>
      </c>
      <c r="AE934">
        <v>2</v>
      </c>
      <c r="AF934" t="s">
        <v>3031</v>
      </c>
      <c r="AG934" t="s">
        <v>2957</v>
      </c>
      <c r="AH934" t="s">
        <v>3018</v>
      </c>
      <c r="AI934">
        <v>11</v>
      </c>
      <c r="AJ934" t="s">
        <v>3024</v>
      </c>
    </row>
    <row r="935" spans="1:36" x14ac:dyDescent="0.3">
      <c r="A935" t="s">
        <v>2319</v>
      </c>
      <c r="B935" s="9">
        <v>38</v>
      </c>
      <c r="C935" t="s">
        <v>29</v>
      </c>
      <c r="D935" s="29" t="s">
        <v>33</v>
      </c>
      <c r="E935">
        <v>50200</v>
      </c>
      <c r="F935" s="13" t="s">
        <v>2963</v>
      </c>
      <c r="G935" s="4">
        <v>41367</v>
      </c>
      <c r="H935">
        <v>70</v>
      </c>
      <c r="I935">
        <v>266</v>
      </c>
      <c r="J935">
        <v>6</v>
      </c>
      <c r="K935">
        <v>51</v>
      </c>
      <c r="L935">
        <v>8</v>
      </c>
      <c r="M935">
        <v>6</v>
      </c>
      <c r="N935">
        <v>64</v>
      </c>
      <c r="O935">
        <v>337</v>
      </c>
      <c r="P935">
        <v>401</v>
      </c>
      <c r="Q935">
        <v>6</v>
      </c>
      <c r="R935">
        <v>7</v>
      </c>
      <c r="S935">
        <v>1</v>
      </c>
      <c r="T935">
        <v>5</v>
      </c>
      <c r="U935">
        <v>19</v>
      </c>
      <c r="V935">
        <v>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716</v>
      </c>
      <c r="AD935" t="s">
        <v>716</v>
      </c>
      <c r="AE935">
        <v>2</v>
      </c>
      <c r="AF935" t="s">
        <v>3031</v>
      </c>
      <c r="AG935" t="s">
        <v>2957</v>
      </c>
      <c r="AH935" t="s">
        <v>3011</v>
      </c>
      <c r="AI935">
        <v>4</v>
      </c>
      <c r="AJ935" t="s">
        <v>3021</v>
      </c>
    </row>
    <row r="936" spans="1:36" x14ac:dyDescent="0.3">
      <c r="A936" t="s">
        <v>1294</v>
      </c>
      <c r="B936" s="9">
        <v>31</v>
      </c>
      <c r="C936" t="s">
        <v>36</v>
      </c>
      <c r="D936" s="29" t="s">
        <v>41</v>
      </c>
      <c r="E936">
        <v>90687</v>
      </c>
      <c r="F936" s="13" t="s">
        <v>716</v>
      </c>
      <c r="G936" s="4">
        <v>41416</v>
      </c>
      <c r="H936">
        <v>98</v>
      </c>
      <c r="I936">
        <v>982</v>
      </c>
      <c r="J936">
        <v>17</v>
      </c>
      <c r="K936">
        <v>672</v>
      </c>
      <c r="L936">
        <v>23</v>
      </c>
      <c r="M936">
        <v>34</v>
      </c>
      <c r="N936">
        <v>51</v>
      </c>
      <c r="O936">
        <v>1728</v>
      </c>
      <c r="P936">
        <v>1779</v>
      </c>
      <c r="Q936">
        <v>1</v>
      </c>
      <c r="R936">
        <v>6</v>
      </c>
      <c r="S936">
        <v>2</v>
      </c>
      <c r="T936">
        <v>8</v>
      </c>
      <c r="U936">
        <v>17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 t="s">
        <v>715</v>
      </c>
      <c r="AD936" t="s">
        <v>715</v>
      </c>
      <c r="AE936">
        <v>2</v>
      </c>
      <c r="AF936" t="s">
        <v>3031</v>
      </c>
      <c r="AG936" t="s">
        <v>2957</v>
      </c>
      <c r="AH936" t="s">
        <v>3011</v>
      </c>
      <c r="AI936">
        <v>5</v>
      </c>
      <c r="AJ936" t="s">
        <v>3012</v>
      </c>
    </row>
    <row r="937" spans="1:36" x14ac:dyDescent="0.3">
      <c r="A937" t="s">
        <v>2950</v>
      </c>
      <c r="B937" s="9">
        <v>68</v>
      </c>
      <c r="C937" t="s">
        <v>36</v>
      </c>
      <c r="D937" s="29" t="s">
        <v>33</v>
      </c>
      <c r="E937">
        <v>64014</v>
      </c>
      <c r="F937" s="13" t="s">
        <v>2964</v>
      </c>
      <c r="G937" s="4">
        <v>41800</v>
      </c>
      <c r="H937">
        <v>56</v>
      </c>
      <c r="I937">
        <v>406</v>
      </c>
      <c r="J937">
        <v>0</v>
      </c>
      <c r="K937">
        <v>30</v>
      </c>
      <c r="L937">
        <v>0</v>
      </c>
      <c r="M937">
        <v>0</v>
      </c>
      <c r="N937">
        <v>8</v>
      </c>
      <c r="O937">
        <v>436</v>
      </c>
      <c r="P937">
        <v>444</v>
      </c>
      <c r="Q937">
        <v>7</v>
      </c>
      <c r="R937">
        <v>8</v>
      </c>
      <c r="S937">
        <v>2</v>
      </c>
      <c r="T937">
        <v>5</v>
      </c>
      <c r="U937">
        <v>22</v>
      </c>
      <c r="V937">
        <v>7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 t="s">
        <v>715</v>
      </c>
      <c r="AD937" t="s">
        <v>716</v>
      </c>
      <c r="AE937">
        <v>1</v>
      </c>
      <c r="AF937" t="s">
        <v>3029</v>
      </c>
      <c r="AG937" t="s">
        <v>2956</v>
      </c>
      <c r="AH937" t="s">
        <v>3011</v>
      </c>
      <c r="AI937">
        <v>6</v>
      </c>
      <c r="AJ937" t="s">
        <v>3013</v>
      </c>
    </row>
    <row r="938" spans="1:36" x14ac:dyDescent="0.3">
      <c r="A938" t="s">
        <v>968</v>
      </c>
      <c r="B938" s="9">
        <v>54</v>
      </c>
      <c r="C938" t="s">
        <v>36</v>
      </c>
      <c r="D938" s="29" t="s">
        <v>37</v>
      </c>
      <c r="E938">
        <v>77037</v>
      </c>
      <c r="F938" s="13" t="s">
        <v>715</v>
      </c>
      <c r="G938" s="4">
        <v>41560</v>
      </c>
      <c r="H938">
        <v>3</v>
      </c>
      <c r="I938">
        <v>463</v>
      </c>
      <c r="J938">
        <v>96</v>
      </c>
      <c r="K938">
        <v>333</v>
      </c>
      <c r="L938">
        <v>168</v>
      </c>
      <c r="M938">
        <v>53</v>
      </c>
      <c r="N938">
        <v>10</v>
      </c>
      <c r="O938">
        <v>1113</v>
      </c>
      <c r="P938">
        <v>1123</v>
      </c>
      <c r="Q938">
        <v>1</v>
      </c>
      <c r="R938">
        <v>7</v>
      </c>
      <c r="S938">
        <v>7</v>
      </c>
      <c r="T938">
        <v>12</v>
      </c>
      <c r="U938">
        <v>27</v>
      </c>
      <c r="V938">
        <v>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716</v>
      </c>
      <c r="AD938" t="s">
        <v>716</v>
      </c>
      <c r="AE938">
        <v>2</v>
      </c>
      <c r="AF938" t="s">
        <v>3030</v>
      </c>
      <c r="AG938" t="s">
        <v>2957</v>
      </c>
      <c r="AH938" t="s">
        <v>3018</v>
      </c>
      <c r="AI938">
        <v>10</v>
      </c>
      <c r="AJ938" t="s">
        <v>3020</v>
      </c>
    </row>
    <row r="939" spans="1:36" x14ac:dyDescent="0.3">
      <c r="A939" t="s">
        <v>2194</v>
      </c>
      <c r="B939" s="9">
        <v>42</v>
      </c>
      <c r="C939" t="s">
        <v>36</v>
      </c>
      <c r="D939" s="29" t="s">
        <v>33</v>
      </c>
      <c r="E939">
        <v>62220</v>
      </c>
      <c r="F939" s="13" t="s">
        <v>715</v>
      </c>
      <c r="G939" s="4">
        <v>41132</v>
      </c>
      <c r="H939">
        <v>55</v>
      </c>
      <c r="I939">
        <v>799</v>
      </c>
      <c r="J939">
        <v>12</v>
      </c>
      <c r="K939">
        <v>375</v>
      </c>
      <c r="L939">
        <v>16</v>
      </c>
      <c r="M939">
        <v>12</v>
      </c>
      <c r="N939">
        <v>12</v>
      </c>
      <c r="O939">
        <v>1214</v>
      </c>
      <c r="P939">
        <v>1226</v>
      </c>
      <c r="Q939">
        <v>5</v>
      </c>
      <c r="R939">
        <v>7</v>
      </c>
      <c r="S939">
        <v>6</v>
      </c>
      <c r="T939">
        <v>5</v>
      </c>
      <c r="U939">
        <v>23</v>
      </c>
      <c r="V939">
        <v>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716</v>
      </c>
      <c r="AD939" t="s">
        <v>715</v>
      </c>
      <c r="AE939">
        <v>3</v>
      </c>
      <c r="AF939" t="s">
        <v>3028</v>
      </c>
      <c r="AG939" t="s">
        <v>2958</v>
      </c>
      <c r="AH939" t="s">
        <v>3014</v>
      </c>
      <c r="AI939">
        <v>8</v>
      </c>
      <c r="AJ939" t="s">
        <v>3026</v>
      </c>
    </row>
    <row r="940" spans="1:36" x14ac:dyDescent="0.3">
      <c r="A940" t="s">
        <v>2557</v>
      </c>
      <c r="B940" s="9">
        <v>44</v>
      </c>
      <c r="C940" t="s">
        <v>29</v>
      </c>
      <c r="D940" s="29" t="s">
        <v>37</v>
      </c>
      <c r="E940">
        <v>22979</v>
      </c>
      <c r="F940" s="13" t="s">
        <v>715</v>
      </c>
      <c r="G940" s="4">
        <v>41158</v>
      </c>
      <c r="H940">
        <v>29</v>
      </c>
      <c r="I940">
        <v>16</v>
      </c>
      <c r="J940">
        <v>17</v>
      </c>
      <c r="K940">
        <v>19</v>
      </c>
      <c r="L940">
        <v>20</v>
      </c>
      <c r="M940">
        <v>21</v>
      </c>
      <c r="N940">
        <v>22</v>
      </c>
      <c r="O940">
        <v>93</v>
      </c>
      <c r="P940">
        <v>115</v>
      </c>
      <c r="Q940">
        <v>3</v>
      </c>
      <c r="R940">
        <v>3</v>
      </c>
      <c r="S940">
        <v>2</v>
      </c>
      <c r="T940">
        <v>2</v>
      </c>
      <c r="U940">
        <v>10</v>
      </c>
      <c r="V940">
        <v>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716</v>
      </c>
      <c r="AD940" t="s">
        <v>715</v>
      </c>
      <c r="AE940">
        <v>3</v>
      </c>
      <c r="AF940" t="s">
        <v>3028</v>
      </c>
      <c r="AG940" t="s">
        <v>2958</v>
      </c>
      <c r="AH940" t="s">
        <v>3014</v>
      </c>
      <c r="AI940">
        <v>9</v>
      </c>
      <c r="AJ940" t="s">
        <v>3025</v>
      </c>
    </row>
    <row r="941" spans="1:36" x14ac:dyDescent="0.3">
      <c r="A941" t="s">
        <v>907</v>
      </c>
      <c r="B941" s="9">
        <v>38</v>
      </c>
      <c r="C941" t="s">
        <v>29</v>
      </c>
      <c r="D941" s="29" t="s">
        <v>41</v>
      </c>
      <c r="E941">
        <v>31859</v>
      </c>
      <c r="F941" s="13" t="s">
        <v>715</v>
      </c>
      <c r="G941" s="4">
        <v>41439</v>
      </c>
      <c r="H941">
        <v>77</v>
      </c>
      <c r="I941">
        <v>3</v>
      </c>
      <c r="J941">
        <v>1</v>
      </c>
      <c r="K941">
        <v>3</v>
      </c>
      <c r="L941">
        <v>8</v>
      </c>
      <c r="M941">
        <v>0</v>
      </c>
      <c r="N941">
        <v>5</v>
      </c>
      <c r="O941">
        <v>15</v>
      </c>
      <c r="P941">
        <v>20</v>
      </c>
      <c r="Q941">
        <v>1</v>
      </c>
      <c r="R941">
        <v>1</v>
      </c>
      <c r="S941">
        <v>0</v>
      </c>
      <c r="T941">
        <v>2</v>
      </c>
      <c r="U941">
        <v>4</v>
      </c>
      <c r="V941">
        <v>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716</v>
      </c>
      <c r="AD941" t="s">
        <v>716</v>
      </c>
      <c r="AE941">
        <v>2</v>
      </c>
      <c r="AF941" t="s">
        <v>3031</v>
      </c>
      <c r="AG941" t="s">
        <v>2957</v>
      </c>
      <c r="AH941" t="s">
        <v>3011</v>
      </c>
      <c r="AI941">
        <v>6</v>
      </c>
      <c r="AJ941" t="s">
        <v>3013</v>
      </c>
    </row>
    <row r="942" spans="1:36" x14ac:dyDescent="0.3">
      <c r="A942" t="s">
        <v>2536</v>
      </c>
      <c r="B942" s="9">
        <v>43</v>
      </c>
      <c r="C942" t="s">
        <v>29</v>
      </c>
      <c r="D942" s="29" t="s">
        <v>41</v>
      </c>
      <c r="E942">
        <v>43300</v>
      </c>
      <c r="F942" s="13" t="s">
        <v>715</v>
      </c>
      <c r="G942" s="4">
        <v>41195</v>
      </c>
      <c r="H942">
        <v>87</v>
      </c>
      <c r="I942">
        <v>91</v>
      </c>
      <c r="J942">
        <v>3</v>
      </c>
      <c r="K942">
        <v>52</v>
      </c>
      <c r="L942">
        <v>2</v>
      </c>
      <c r="M942">
        <v>1</v>
      </c>
      <c r="N942">
        <v>31</v>
      </c>
      <c r="O942">
        <v>149</v>
      </c>
      <c r="P942">
        <v>180</v>
      </c>
      <c r="Q942">
        <v>3</v>
      </c>
      <c r="R942">
        <v>4</v>
      </c>
      <c r="S942">
        <v>0</v>
      </c>
      <c r="T942">
        <v>4</v>
      </c>
      <c r="U942">
        <v>11</v>
      </c>
      <c r="V942">
        <v>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t="s">
        <v>716</v>
      </c>
      <c r="AD942" t="s">
        <v>715</v>
      </c>
      <c r="AE942">
        <v>3</v>
      </c>
      <c r="AF942" t="s">
        <v>3028</v>
      </c>
      <c r="AG942" t="s">
        <v>2958</v>
      </c>
      <c r="AH942" t="s">
        <v>3018</v>
      </c>
      <c r="AI942">
        <v>10</v>
      </c>
      <c r="AJ942" t="s">
        <v>3020</v>
      </c>
    </row>
    <row r="943" spans="1:36" x14ac:dyDescent="0.3">
      <c r="A943" t="s">
        <v>1966</v>
      </c>
      <c r="B943" s="9">
        <v>60</v>
      </c>
      <c r="C943" t="s">
        <v>36</v>
      </c>
      <c r="D943" s="29" t="s">
        <v>37</v>
      </c>
      <c r="E943">
        <v>65324</v>
      </c>
      <c r="F943" s="13" t="s">
        <v>715</v>
      </c>
      <c r="G943" s="4">
        <v>41650</v>
      </c>
      <c r="H943">
        <v>1</v>
      </c>
      <c r="I943">
        <v>384</v>
      </c>
      <c r="J943">
        <v>0</v>
      </c>
      <c r="K943">
        <v>102</v>
      </c>
      <c r="L943">
        <v>21</v>
      </c>
      <c r="M943">
        <v>32</v>
      </c>
      <c r="N943">
        <v>5</v>
      </c>
      <c r="O943">
        <v>539</v>
      </c>
      <c r="P943">
        <v>544</v>
      </c>
      <c r="Q943">
        <v>3</v>
      </c>
      <c r="R943">
        <v>6</v>
      </c>
      <c r="S943">
        <v>2</v>
      </c>
      <c r="T943">
        <v>9</v>
      </c>
      <c r="U943">
        <v>20</v>
      </c>
      <c r="V943">
        <v>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716</v>
      </c>
      <c r="AD943" t="s">
        <v>716</v>
      </c>
      <c r="AE943">
        <v>1</v>
      </c>
      <c r="AF943" t="s">
        <v>3030</v>
      </c>
      <c r="AG943" t="s">
        <v>2956</v>
      </c>
      <c r="AH943" t="s">
        <v>3016</v>
      </c>
      <c r="AI943">
        <v>1</v>
      </c>
      <c r="AJ943" t="s">
        <v>3023</v>
      </c>
    </row>
    <row r="944" spans="1:36" x14ac:dyDescent="0.3">
      <c r="A944" t="s">
        <v>1852</v>
      </c>
      <c r="B944" s="9">
        <v>50</v>
      </c>
      <c r="C944" t="s">
        <v>29</v>
      </c>
      <c r="D944" s="29" t="s">
        <v>41</v>
      </c>
      <c r="E944">
        <v>41638</v>
      </c>
      <c r="F944" s="13" t="s">
        <v>715</v>
      </c>
      <c r="G944" s="4">
        <v>41318</v>
      </c>
      <c r="H944">
        <v>68</v>
      </c>
      <c r="I944">
        <v>315</v>
      </c>
      <c r="J944">
        <v>0</v>
      </c>
      <c r="K944">
        <v>31</v>
      </c>
      <c r="L944">
        <v>4</v>
      </c>
      <c r="M944">
        <v>0</v>
      </c>
      <c r="N944">
        <v>91</v>
      </c>
      <c r="O944">
        <v>350</v>
      </c>
      <c r="P944">
        <v>441</v>
      </c>
      <c r="Q944">
        <v>4</v>
      </c>
      <c r="R944">
        <v>5</v>
      </c>
      <c r="S944">
        <v>5</v>
      </c>
      <c r="T944">
        <v>3</v>
      </c>
      <c r="U944">
        <v>17</v>
      </c>
      <c r="V944">
        <v>8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 t="s">
        <v>715</v>
      </c>
      <c r="AD944" t="s">
        <v>716</v>
      </c>
      <c r="AE944">
        <v>2</v>
      </c>
      <c r="AF944" t="s">
        <v>3028</v>
      </c>
      <c r="AG944" t="s">
        <v>2957</v>
      </c>
      <c r="AH944" t="s">
        <v>3016</v>
      </c>
      <c r="AI944">
        <v>2</v>
      </c>
      <c r="AJ944" t="s">
        <v>3022</v>
      </c>
    </row>
    <row r="945" spans="1:36" x14ac:dyDescent="0.3">
      <c r="A945" t="s">
        <v>1153</v>
      </c>
      <c r="B945" s="9">
        <v>48</v>
      </c>
      <c r="C945" t="s">
        <v>39</v>
      </c>
      <c r="D945" s="29" t="s">
        <v>37</v>
      </c>
      <c r="E945">
        <v>49605</v>
      </c>
      <c r="F945" s="13" t="s">
        <v>716</v>
      </c>
      <c r="G945" s="4">
        <v>41811</v>
      </c>
      <c r="H945">
        <v>65</v>
      </c>
      <c r="I945">
        <v>42</v>
      </c>
      <c r="J945">
        <v>16</v>
      </c>
      <c r="K945">
        <v>29</v>
      </c>
      <c r="L945">
        <v>12</v>
      </c>
      <c r="M945">
        <v>20</v>
      </c>
      <c r="N945">
        <v>8</v>
      </c>
      <c r="O945">
        <v>119</v>
      </c>
      <c r="P945">
        <v>127</v>
      </c>
      <c r="Q945">
        <v>1</v>
      </c>
      <c r="R945">
        <v>2</v>
      </c>
      <c r="S945">
        <v>1</v>
      </c>
      <c r="T945">
        <v>4</v>
      </c>
      <c r="U945">
        <v>8</v>
      </c>
      <c r="V945">
        <v>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716</v>
      </c>
      <c r="AD945" t="s">
        <v>716</v>
      </c>
      <c r="AE945">
        <v>1</v>
      </c>
      <c r="AF945" t="s">
        <v>3028</v>
      </c>
      <c r="AG945" t="s">
        <v>2956</v>
      </c>
      <c r="AH945" t="s">
        <v>3011</v>
      </c>
      <c r="AI945">
        <v>6</v>
      </c>
      <c r="AJ945" t="s">
        <v>3013</v>
      </c>
    </row>
    <row r="946" spans="1:36" x14ac:dyDescent="0.3">
      <c r="A946" t="s">
        <v>1880</v>
      </c>
      <c r="B946" s="9">
        <v>22</v>
      </c>
      <c r="C946" t="s">
        <v>47</v>
      </c>
      <c r="D946" s="29" t="s">
        <v>30</v>
      </c>
      <c r="E946">
        <v>18746</v>
      </c>
      <c r="F946" s="13" t="s">
        <v>715</v>
      </c>
      <c r="G946" s="4">
        <v>41788</v>
      </c>
      <c r="H946">
        <v>41</v>
      </c>
      <c r="I946">
        <v>2</v>
      </c>
      <c r="J946">
        <v>10</v>
      </c>
      <c r="K946">
        <v>11</v>
      </c>
      <c r="L946">
        <v>12</v>
      </c>
      <c r="M946">
        <v>9</v>
      </c>
      <c r="N946">
        <v>20</v>
      </c>
      <c r="O946">
        <v>44</v>
      </c>
      <c r="P946">
        <v>64</v>
      </c>
      <c r="Q946">
        <v>2</v>
      </c>
      <c r="R946">
        <v>3</v>
      </c>
      <c r="S946">
        <v>0</v>
      </c>
      <c r="T946">
        <v>3</v>
      </c>
      <c r="U946">
        <v>8</v>
      </c>
      <c r="V946">
        <v>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716</v>
      </c>
      <c r="AD946" t="s">
        <v>716</v>
      </c>
      <c r="AE946">
        <v>1</v>
      </c>
      <c r="AF946" t="s">
        <v>3032</v>
      </c>
      <c r="AG946" t="s">
        <v>2956</v>
      </c>
      <c r="AH946" t="s">
        <v>3011</v>
      </c>
      <c r="AI946">
        <v>5</v>
      </c>
      <c r="AJ946" t="s">
        <v>3012</v>
      </c>
    </row>
    <row r="947" spans="1:36" x14ac:dyDescent="0.3">
      <c r="A947" t="s">
        <v>1292</v>
      </c>
      <c r="B947" s="9">
        <v>59</v>
      </c>
      <c r="C947" t="s">
        <v>36</v>
      </c>
      <c r="D947" s="29" t="s">
        <v>30</v>
      </c>
      <c r="E947">
        <v>61284</v>
      </c>
      <c r="F947" s="13" t="s">
        <v>716</v>
      </c>
      <c r="G947" s="4">
        <v>41559</v>
      </c>
      <c r="H947">
        <v>76</v>
      </c>
      <c r="I947">
        <v>618</v>
      </c>
      <c r="J947">
        <v>15</v>
      </c>
      <c r="K947">
        <v>106</v>
      </c>
      <c r="L947">
        <v>20</v>
      </c>
      <c r="M947">
        <v>7</v>
      </c>
      <c r="N947">
        <v>45</v>
      </c>
      <c r="O947">
        <v>766</v>
      </c>
      <c r="P947">
        <v>811</v>
      </c>
      <c r="Q947">
        <v>1</v>
      </c>
      <c r="R947">
        <v>11</v>
      </c>
      <c r="S947">
        <v>2</v>
      </c>
      <c r="T947">
        <v>8</v>
      </c>
      <c r="U947">
        <v>22</v>
      </c>
      <c r="V947">
        <v>6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 t="s">
        <v>715</v>
      </c>
      <c r="AD947" t="s">
        <v>716</v>
      </c>
      <c r="AE947">
        <v>2</v>
      </c>
      <c r="AF947" t="s">
        <v>3030</v>
      </c>
      <c r="AG947" t="s">
        <v>2957</v>
      </c>
      <c r="AH947" t="s">
        <v>3018</v>
      </c>
      <c r="AI947">
        <v>10</v>
      </c>
      <c r="AJ947" t="s">
        <v>3020</v>
      </c>
    </row>
    <row r="948" spans="1:36" x14ac:dyDescent="0.3">
      <c r="A948" t="s">
        <v>2931</v>
      </c>
      <c r="B948" s="9">
        <v>38</v>
      </c>
      <c r="C948" t="s">
        <v>36</v>
      </c>
      <c r="D948" s="29" t="s">
        <v>37</v>
      </c>
      <c r="E948">
        <v>49544</v>
      </c>
      <c r="F948" s="13" t="s">
        <v>715</v>
      </c>
      <c r="G948" s="4">
        <v>41317</v>
      </c>
      <c r="H948">
        <v>1</v>
      </c>
      <c r="I948">
        <v>308</v>
      </c>
      <c r="J948">
        <v>0</v>
      </c>
      <c r="K948">
        <v>73</v>
      </c>
      <c r="L948">
        <v>0</v>
      </c>
      <c r="M948">
        <v>0</v>
      </c>
      <c r="N948">
        <v>23</v>
      </c>
      <c r="O948">
        <v>381</v>
      </c>
      <c r="P948">
        <v>404</v>
      </c>
      <c r="Q948">
        <v>2</v>
      </c>
      <c r="R948">
        <v>5</v>
      </c>
      <c r="S948">
        <v>1</v>
      </c>
      <c r="T948">
        <v>8</v>
      </c>
      <c r="U948">
        <v>16</v>
      </c>
      <c r="V948">
        <v>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716</v>
      </c>
      <c r="AD948" t="s">
        <v>716</v>
      </c>
      <c r="AE948">
        <v>2</v>
      </c>
      <c r="AF948" t="s">
        <v>3031</v>
      </c>
      <c r="AG948" t="s">
        <v>2957</v>
      </c>
      <c r="AH948" t="s">
        <v>3016</v>
      </c>
      <c r="AI948">
        <v>2</v>
      </c>
      <c r="AJ948" t="s">
        <v>3022</v>
      </c>
    </row>
    <row r="949" spans="1:36" x14ac:dyDescent="0.3">
      <c r="A949" t="s">
        <v>1863</v>
      </c>
      <c r="B949" s="9">
        <v>36</v>
      </c>
      <c r="C949" t="s">
        <v>47</v>
      </c>
      <c r="D949" s="29" t="s">
        <v>41</v>
      </c>
      <c r="E949">
        <v>21282</v>
      </c>
      <c r="F949" s="13" t="s">
        <v>715</v>
      </c>
      <c r="G949" s="4">
        <v>41770</v>
      </c>
      <c r="H949">
        <v>76</v>
      </c>
      <c r="I949">
        <v>1</v>
      </c>
      <c r="J949">
        <v>5</v>
      </c>
      <c r="K949">
        <v>8</v>
      </c>
      <c r="L949">
        <v>4</v>
      </c>
      <c r="M949">
        <v>8</v>
      </c>
      <c r="N949">
        <v>20</v>
      </c>
      <c r="O949">
        <v>26</v>
      </c>
      <c r="P949">
        <v>46</v>
      </c>
      <c r="Q949">
        <v>2</v>
      </c>
      <c r="R949">
        <v>2</v>
      </c>
      <c r="S949">
        <v>1</v>
      </c>
      <c r="T949">
        <v>2</v>
      </c>
      <c r="U949">
        <v>7</v>
      </c>
      <c r="V949">
        <v>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716</v>
      </c>
      <c r="AD949" t="s">
        <v>716</v>
      </c>
      <c r="AE949">
        <v>1</v>
      </c>
      <c r="AF949" t="s">
        <v>3031</v>
      </c>
      <c r="AG949" t="s">
        <v>2956</v>
      </c>
      <c r="AH949" t="s">
        <v>3011</v>
      </c>
      <c r="AI949">
        <v>5</v>
      </c>
      <c r="AJ949" t="s">
        <v>3012</v>
      </c>
    </row>
    <row r="950" spans="1:36" x14ac:dyDescent="0.3">
      <c r="A950" t="s">
        <v>904</v>
      </c>
      <c r="B950" s="9">
        <v>45</v>
      </c>
      <c r="C950" t="s">
        <v>36</v>
      </c>
      <c r="D950" s="29" t="s">
        <v>37</v>
      </c>
      <c r="E950">
        <v>94871</v>
      </c>
      <c r="F950" s="13" t="s">
        <v>2963</v>
      </c>
      <c r="G950" s="4">
        <v>41153</v>
      </c>
      <c r="H950">
        <v>99</v>
      </c>
      <c r="I950">
        <v>169</v>
      </c>
      <c r="J950">
        <v>24</v>
      </c>
      <c r="K950">
        <v>553</v>
      </c>
      <c r="L950">
        <v>188</v>
      </c>
      <c r="M950">
        <v>0</v>
      </c>
      <c r="N950">
        <v>144</v>
      </c>
      <c r="O950">
        <v>934</v>
      </c>
      <c r="P950">
        <v>1078</v>
      </c>
      <c r="Q950">
        <v>1</v>
      </c>
      <c r="R950">
        <v>8</v>
      </c>
      <c r="S950">
        <v>5</v>
      </c>
      <c r="T950">
        <v>4</v>
      </c>
      <c r="U950">
        <v>18</v>
      </c>
      <c r="V950">
        <v>7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 t="s">
        <v>2963</v>
      </c>
      <c r="AD950" t="s">
        <v>715</v>
      </c>
      <c r="AE950">
        <v>3</v>
      </c>
      <c r="AF950" t="s">
        <v>3028</v>
      </c>
      <c r="AG950" t="s">
        <v>2958</v>
      </c>
      <c r="AH950" t="s">
        <v>3014</v>
      </c>
      <c r="AI950">
        <v>9</v>
      </c>
      <c r="AJ950" t="s">
        <v>3025</v>
      </c>
    </row>
    <row r="951" spans="1:36" x14ac:dyDescent="0.3">
      <c r="A951" t="s">
        <v>1088</v>
      </c>
      <c r="B951" s="9">
        <v>60</v>
      </c>
      <c r="C951" t="s">
        <v>47</v>
      </c>
      <c r="D951" s="29" t="s">
        <v>37</v>
      </c>
      <c r="E951">
        <v>63564</v>
      </c>
      <c r="F951" s="13" t="s">
        <v>716</v>
      </c>
      <c r="G951" s="4">
        <v>41668</v>
      </c>
      <c r="H951">
        <v>1</v>
      </c>
      <c r="I951">
        <v>769</v>
      </c>
      <c r="J951">
        <v>80</v>
      </c>
      <c r="K951">
        <v>252</v>
      </c>
      <c r="L951">
        <v>15</v>
      </c>
      <c r="M951">
        <v>34</v>
      </c>
      <c r="N951">
        <v>65</v>
      </c>
      <c r="O951">
        <v>1150</v>
      </c>
      <c r="P951">
        <v>1215</v>
      </c>
      <c r="Q951">
        <v>1</v>
      </c>
      <c r="R951">
        <v>10</v>
      </c>
      <c r="S951">
        <v>10</v>
      </c>
      <c r="T951">
        <v>7</v>
      </c>
      <c r="U951">
        <v>28</v>
      </c>
      <c r="V951">
        <v>6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 t="s">
        <v>715</v>
      </c>
      <c r="AD951" t="s">
        <v>715</v>
      </c>
      <c r="AE951">
        <v>1</v>
      </c>
      <c r="AF951" t="s">
        <v>3030</v>
      </c>
      <c r="AG951" t="s">
        <v>2956</v>
      </c>
      <c r="AH951" t="s">
        <v>3016</v>
      </c>
      <c r="AI951">
        <v>1</v>
      </c>
      <c r="AJ951" t="s">
        <v>3023</v>
      </c>
    </row>
    <row r="952" spans="1:36" x14ac:dyDescent="0.3">
      <c r="A952" t="s">
        <v>2751</v>
      </c>
      <c r="B952" s="9">
        <v>39</v>
      </c>
      <c r="C952" t="s">
        <v>29</v>
      </c>
      <c r="D952" s="29" t="s">
        <v>33</v>
      </c>
      <c r="E952">
        <v>60934</v>
      </c>
      <c r="F952" s="13" t="s">
        <v>715</v>
      </c>
      <c r="G952" s="4">
        <v>41656</v>
      </c>
      <c r="H952">
        <v>41</v>
      </c>
      <c r="I952">
        <v>224</v>
      </c>
      <c r="J952">
        <v>155</v>
      </c>
      <c r="K952">
        <v>155</v>
      </c>
      <c r="L952">
        <v>192</v>
      </c>
      <c r="M952">
        <v>93</v>
      </c>
      <c r="N952">
        <v>54</v>
      </c>
      <c r="O952">
        <v>819</v>
      </c>
      <c r="P952">
        <v>873</v>
      </c>
      <c r="Q952">
        <v>2</v>
      </c>
      <c r="R952">
        <v>6</v>
      </c>
      <c r="S952">
        <v>4</v>
      </c>
      <c r="T952">
        <v>11</v>
      </c>
      <c r="U952">
        <v>23</v>
      </c>
      <c r="V952">
        <v>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716</v>
      </c>
      <c r="AD952" t="s">
        <v>716</v>
      </c>
      <c r="AE952">
        <v>1</v>
      </c>
      <c r="AF952" t="s">
        <v>3031</v>
      </c>
      <c r="AG952" t="s">
        <v>2956</v>
      </c>
      <c r="AH952" t="s">
        <v>3016</v>
      </c>
      <c r="AI952">
        <v>1</v>
      </c>
      <c r="AJ952" t="s">
        <v>3023</v>
      </c>
    </row>
    <row r="953" spans="1:36" x14ac:dyDescent="0.3">
      <c r="A953" t="s">
        <v>1737</v>
      </c>
      <c r="B953" s="9">
        <v>55</v>
      </c>
      <c r="C953" t="s">
        <v>29</v>
      </c>
      <c r="D953" s="29" t="s">
        <v>37</v>
      </c>
      <c r="E953">
        <v>18690</v>
      </c>
      <c r="F953" s="13" t="s">
        <v>716</v>
      </c>
      <c r="G953" s="4">
        <v>41271</v>
      </c>
      <c r="H953">
        <v>77</v>
      </c>
      <c r="I953">
        <v>6</v>
      </c>
      <c r="J953">
        <v>1</v>
      </c>
      <c r="K953">
        <v>7</v>
      </c>
      <c r="L953">
        <v>23</v>
      </c>
      <c r="M953">
        <v>4</v>
      </c>
      <c r="N953">
        <v>19</v>
      </c>
      <c r="O953">
        <v>41</v>
      </c>
      <c r="P953">
        <v>60</v>
      </c>
      <c r="Q953">
        <v>1</v>
      </c>
      <c r="R953">
        <v>1</v>
      </c>
      <c r="S953">
        <v>1</v>
      </c>
      <c r="T953">
        <v>2</v>
      </c>
      <c r="U953">
        <v>5</v>
      </c>
      <c r="V953">
        <v>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716</v>
      </c>
      <c r="AD953" t="s">
        <v>716</v>
      </c>
      <c r="AE953">
        <v>3</v>
      </c>
      <c r="AF953" t="s">
        <v>3030</v>
      </c>
      <c r="AG953" t="s">
        <v>2958</v>
      </c>
      <c r="AH953" t="s">
        <v>3018</v>
      </c>
      <c r="AI953">
        <v>12</v>
      </c>
      <c r="AJ953" t="s">
        <v>3019</v>
      </c>
    </row>
    <row r="954" spans="1:36" x14ac:dyDescent="0.3">
      <c r="A954" t="s">
        <v>1866</v>
      </c>
      <c r="B954" s="9">
        <v>52</v>
      </c>
      <c r="C954" t="s">
        <v>36</v>
      </c>
      <c r="D954" s="29" t="s">
        <v>33</v>
      </c>
      <c r="E954">
        <v>31497</v>
      </c>
      <c r="F954" s="13" t="s">
        <v>715</v>
      </c>
      <c r="G954" s="4">
        <v>41249</v>
      </c>
      <c r="H954">
        <v>22</v>
      </c>
      <c r="I954">
        <v>108</v>
      </c>
      <c r="J954">
        <v>1</v>
      </c>
      <c r="K954">
        <v>28</v>
      </c>
      <c r="L954">
        <v>13</v>
      </c>
      <c r="M954">
        <v>1</v>
      </c>
      <c r="N954">
        <v>4</v>
      </c>
      <c r="O954">
        <v>151</v>
      </c>
      <c r="P954">
        <v>155</v>
      </c>
      <c r="Q954">
        <v>2</v>
      </c>
      <c r="R954">
        <v>3</v>
      </c>
      <c r="S954">
        <v>1</v>
      </c>
      <c r="T954">
        <v>4</v>
      </c>
      <c r="U954">
        <v>10</v>
      </c>
      <c r="V954">
        <v>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716</v>
      </c>
      <c r="AD954" t="s">
        <v>716</v>
      </c>
      <c r="AE954">
        <v>3</v>
      </c>
      <c r="AF954" t="s">
        <v>3030</v>
      </c>
      <c r="AG954" t="s">
        <v>2958</v>
      </c>
      <c r="AH954" t="s">
        <v>3018</v>
      </c>
      <c r="AI954">
        <v>12</v>
      </c>
      <c r="AJ954" t="s">
        <v>3019</v>
      </c>
    </row>
    <row r="955" spans="1:36" x14ac:dyDescent="0.3">
      <c r="A955" t="s">
        <v>2223</v>
      </c>
      <c r="B955" s="9">
        <v>39</v>
      </c>
      <c r="C955" t="s">
        <v>39</v>
      </c>
      <c r="D955" s="29" t="s">
        <v>33</v>
      </c>
      <c r="E955">
        <v>53253</v>
      </c>
      <c r="F955" s="13" t="s">
        <v>2963</v>
      </c>
      <c r="G955" s="4">
        <v>41316</v>
      </c>
      <c r="H955">
        <v>61</v>
      </c>
      <c r="I955">
        <v>216</v>
      </c>
      <c r="J955">
        <v>9</v>
      </c>
      <c r="K955">
        <v>57</v>
      </c>
      <c r="L955">
        <v>20</v>
      </c>
      <c r="M955">
        <v>9</v>
      </c>
      <c r="N955">
        <v>125</v>
      </c>
      <c r="O955">
        <v>311</v>
      </c>
      <c r="P955">
        <v>436</v>
      </c>
      <c r="Q955">
        <v>7</v>
      </c>
      <c r="R955">
        <v>4</v>
      </c>
      <c r="S955">
        <v>3</v>
      </c>
      <c r="T955">
        <v>5</v>
      </c>
      <c r="U955">
        <v>19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716</v>
      </c>
      <c r="AD955" t="s">
        <v>716</v>
      </c>
      <c r="AE955">
        <v>2</v>
      </c>
      <c r="AF955" t="s">
        <v>3031</v>
      </c>
      <c r="AG955" t="s">
        <v>2957</v>
      </c>
      <c r="AH955" t="s">
        <v>3016</v>
      </c>
      <c r="AI955">
        <v>2</v>
      </c>
      <c r="AJ955" t="s">
        <v>3022</v>
      </c>
    </row>
    <row r="956" spans="1:36" x14ac:dyDescent="0.3">
      <c r="A956" t="s">
        <v>2421</v>
      </c>
      <c r="B956" s="9">
        <v>53</v>
      </c>
      <c r="C956" t="s">
        <v>29</v>
      </c>
      <c r="D956" s="29" t="s">
        <v>37</v>
      </c>
      <c r="E956">
        <v>60544</v>
      </c>
      <c r="F956" s="13" t="s">
        <v>2963</v>
      </c>
      <c r="G956" s="4">
        <v>41146</v>
      </c>
      <c r="H956">
        <v>92</v>
      </c>
      <c r="I956">
        <v>201</v>
      </c>
      <c r="J956">
        <v>2</v>
      </c>
      <c r="K956">
        <v>43</v>
      </c>
      <c r="L956">
        <v>3</v>
      </c>
      <c r="M956">
        <v>5</v>
      </c>
      <c r="N956">
        <v>35</v>
      </c>
      <c r="O956">
        <v>254</v>
      </c>
      <c r="P956">
        <v>289</v>
      </c>
      <c r="Q956">
        <v>4</v>
      </c>
      <c r="R956">
        <v>5</v>
      </c>
      <c r="S956">
        <v>1</v>
      </c>
      <c r="T956">
        <v>5</v>
      </c>
      <c r="U956">
        <v>15</v>
      </c>
      <c r="V956">
        <v>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t="s">
        <v>716</v>
      </c>
      <c r="AD956" t="s">
        <v>716</v>
      </c>
      <c r="AE956">
        <v>3</v>
      </c>
      <c r="AF956" t="s">
        <v>3030</v>
      </c>
      <c r="AG956" t="s">
        <v>2958</v>
      </c>
      <c r="AH956" t="s">
        <v>3014</v>
      </c>
      <c r="AI956">
        <v>8</v>
      </c>
      <c r="AJ956" t="s">
        <v>3026</v>
      </c>
    </row>
    <row r="957" spans="1:36" x14ac:dyDescent="0.3">
      <c r="A957" t="s">
        <v>2359</v>
      </c>
      <c r="B957" s="9">
        <v>43</v>
      </c>
      <c r="C957" t="s">
        <v>29</v>
      </c>
      <c r="D957" s="29" t="s">
        <v>37</v>
      </c>
      <c r="E957">
        <v>37150</v>
      </c>
      <c r="F957" s="13" t="s">
        <v>715</v>
      </c>
      <c r="G957" s="4">
        <v>41163</v>
      </c>
      <c r="H957">
        <v>80</v>
      </c>
      <c r="I957">
        <v>167</v>
      </c>
      <c r="J957">
        <v>37</v>
      </c>
      <c r="K957">
        <v>64</v>
      </c>
      <c r="L957">
        <v>49</v>
      </c>
      <c r="M957">
        <v>34</v>
      </c>
      <c r="N957">
        <v>116</v>
      </c>
      <c r="O957">
        <v>351</v>
      </c>
      <c r="P957">
        <v>467</v>
      </c>
      <c r="Q957">
        <v>8</v>
      </c>
      <c r="R957">
        <v>4</v>
      </c>
      <c r="S957">
        <v>3</v>
      </c>
      <c r="T957">
        <v>6</v>
      </c>
      <c r="U957">
        <v>21</v>
      </c>
      <c r="V957">
        <v>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716</v>
      </c>
      <c r="AD957" t="s">
        <v>716</v>
      </c>
      <c r="AE957">
        <v>3</v>
      </c>
      <c r="AF957" t="s">
        <v>3028</v>
      </c>
      <c r="AG957" t="s">
        <v>2958</v>
      </c>
      <c r="AH957" t="s">
        <v>3014</v>
      </c>
      <c r="AI957">
        <v>9</v>
      </c>
      <c r="AJ957" t="s">
        <v>3025</v>
      </c>
    </row>
    <row r="958" spans="1:36" x14ac:dyDescent="0.3">
      <c r="A958" t="s">
        <v>2044</v>
      </c>
      <c r="B958" s="9">
        <v>46</v>
      </c>
      <c r="C958" t="s">
        <v>39</v>
      </c>
      <c r="D958" s="29" t="s">
        <v>41</v>
      </c>
      <c r="E958">
        <v>41335</v>
      </c>
      <c r="F958" s="13" t="s">
        <v>715</v>
      </c>
      <c r="G958" s="4">
        <v>41634</v>
      </c>
      <c r="H958">
        <v>24</v>
      </c>
      <c r="I958">
        <v>112</v>
      </c>
      <c r="J958">
        <v>19</v>
      </c>
      <c r="K958">
        <v>21</v>
      </c>
      <c r="L958">
        <v>16</v>
      </c>
      <c r="M958">
        <v>14</v>
      </c>
      <c r="N958">
        <v>5</v>
      </c>
      <c r="O958">
        <v>182</v>
      </c>
      <c r="P958">
        <v>187</v>
      </c>
      <c r="Q958">
        <v>3</v>
      </c>
      <c r="R958">
        <v>4</v>
      </c>
      <c r="S958">
        <v>1</v>
      </c>
      <c r="T958">
        <v>4</v>
      </c>
      <c r="U958">
        <v>12</v>
      </c>
      <c r="V958">
        <v>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716</v>
      </c>
      <c r="AD958" t="s">
        <v>716</v>
      </c>
      <c r="AE958">
        <v>2</v>
      </c>
      <c r="AF958" t="s">
        <v>3028</v>
      </c>
      <c r="AG958" t="s">
        <v>2957</v>
      </c>
      <c r="AH958" t="s">
        <v>3018</v>
      </c>
      <c r="AI958">
        <v>12</v>
      </c>
      <c r="AJ958" t="s">
        <v>3019</v>
      </c>
    </row>
    <row r="959" spans="1:36" x14ac:dyDescent="0.3">
      <c r="A959" t="s">
        <v>2478</v>
      </c>
      <c r="B959" s="9">
        <v>41</v>
      </c>
      <c r="C959" t="s">
        <v>29</v>
      </c>
      <c r="D959" s="29" t="s">
        <v>37</v>
      </c>
      <c r="E959">
        <v>24639</v>
      </c>
      <c r="F959" s="13" t="s">
        <v>2963</v>
      </c>
      <c r="G959" s="4">
        <v>41667</v>
      </c>
      <c r="H959">
        <v>3</v>
      </c>
      <c r="I959">
        <v>20</v>
      </c>
      <c r="J959">
        <v>3</v>
      </c>
      <c r="K959">
        <v>16</v>
      </c>
      <c r="L959">
        <v>0</v>
      </c>
      <c r="M959">
        <v>4</v>
      </c>
      <c r="N959">
        <v>1</v>
      </c>
      <c r="O959">
        <v>43</v>
      </c>
      <c r="P959">
        <v>44</v>
      </c>
      <c r="Q959">
        <v>3</v>
      </c>
      <c r="R959">
        <v>2</v>
      </c>
      <c r="S959">
        <v>0</v>
      </c>
      <c r="T959">
        <v>4</v>
      </c>
      <c r="U959">
        <v>9</v>
      </c>
      <c r="V959">
        <v>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716</v>
      </c>
      <c r="AD959" t="s">
        <v>716</v>
      </c>
      <c r="AE959">
        <v>1</v>
      </c>
      <c r="AF959" t="s">
        <v>3028</v>
      </c>
      <c r="AG959" t="s">
        <v>2956</v>
      </c>
      <c r="AH959" t="s">
        <v>3016</v>
      </c>
      <c r="AI959">
        <v>1</v>
      </c>
      <c r="AJ959" t="s">
        <v>3023</v>
      </c>
    </row>
    <row r="960" spans="1:36" x14ac:dyDescent="0.3">
      <c r="A960" t="s">
        <v>1438</v>
      </c>
      <c r="B960" s="9">
        <v>42</v>
      </c>
      <c r="C960" t="s">
        <v>29</v>
      </c>
      <c r="D960" s="29" t="s">
        <v>37</v>
      </c>
      <c r="E960">
        <v>30675</v>
      </c>
      <c r="F960" s="13" t="s">
        <v>715</v>
      </c>
      <c r="G960" s="4">
        <v>41225</v>
      </c>
      <c r="H960">
        <v>14</v>
      </c>
      <c r="I960">
        <v>10</v>
      </c>
      <c r="J960">
        <v>2</v>
      </c>
      <c r="K960">
        <v>16</v>
      </c>
      <c r="L960">
        <v>11</v>
      </c>
      <c r="M960">
        <v>2</v>
      </c>
      <c r="N960">
        <v>21</v>
      </c>
      <c r="O960">
        <v>41</v>
      </c>
      <c r="P960">
        <v>62</v>
      </c>
      <c r="Q960">
        <v>1</v>
      </c>
      <c r="R960">
        <v>1</v>
      </c>
      <c r="S960">
        <v>0</v>
      </c>
      <c r="T960">
        <v>3</v>
      </c>
      <c r="U960">
        <v>5</v>
      </c>
      <c r="V960">
        <v>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716</v>
      </c>
      <c r="AD960" t="s">
        <v>716</v>
      </c>
      <c r="AE960">
        <v>3</v>
      </c>
      <c r="AF960" t="s">
        <v>3028</v>
      </c>
      <c r="AG960" t="s">
        <v>2958</v>
      </c>
      <c r="AH960" t="s">
        <v>3018</v>
      </c>
      <c r="AI960">
        <v>11</v>
      </c>
      <c r="AJ960" t="s">
        <v>3024</v>
      </c>
    </row>
    <row r="961" spans="1:36" x14ac:dyDescent="0.3">
      <c r="A961" t="s">
        <v>1066</v>
      </c>
      <c r="B961" s="9">
        <v>39</v>
      </c>
      <c r="C961" t="s">
        <v>47</v>
      </c>
      <c r="D961" s="29" t="s">
        <v>37</v>
      </c>
      <c r="E961">
        <v>37284</v>
      </c>
      <c r="F961" s="13" t="s">
        <v>2963</v>
      </c>
      <c r="G961" s="4">
        <v>41362</v>
      </c>
      <c r="H961">
        <v>46</v>
      </c>
      <c r="I961">
        <v>11</v>
      </c>
      <c r="J961">
        <v>1</v>
      </c>
      <c r="K961">
        <v>2</v>
      </c>
      <c r="L961">
        <v>2</v>
      </c>
      <c r="M961">
        <v>1</v>
      </c>
      <c r="N961">
        <v>6</v>
      </c>
      <c r="O961">
        <v>17</v>
      </c>
      <c r="P961">
        <v>23</v>
      </c>
      <c r="Q961">
        <v>1</v>
      </c>
      <c r="R961">
        <v>0</v>
      </c>
      <c r="S961">
        <v>0</v>
      </c>
      <c r="T961">
        <v>3</v>
      </c>
      <c r="U961">
        <v>4</v>
      </c>
      <c r="V961">
        <v>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716</v>
      </c>
      <c r="AD961" t="s">
        <v>716</v>
      </c>
      <c r="AE961">
        <v>2</v>
      </c>
      <c r="AF961" t="s">
        <v>3031</v>
      </c>
      <c r="AG961" t="s">
        <v>2957</v>
      </c>
      <c r="AH961" t="s">
        <v>3016</v>
      </c>
      <c r="AI961">
        <v>3</v>
      </c>
      <c r="AJ961" t="s">
        <v>3017</v>
      </c>
    </row>
    <row r="962" spans="1:36" x14ac:dyDescent="0.3">
      <c r="A962" t="s">
        <v>1917</v>
      </c>
      <c r="B962" s="9">
        <v>66</v>
      </c>
      <c r="C962" t="s">
        <v>36</v>
      </c>
      <c r="D962" s="29" t="s">
        <v>33</v>
      </c>
      <c r="E962">
        <v>46681</v>
      </c>
      <c r="F962" s="13" t="s">
        <v>2963</v>
      </c>
      <c r="G962" s="4">
        <v>41555</v>
      </c>
      <c r="H962">
        <v>52</v>
      </c>
      <c r="I962">
        <v>269</v>
      </c>
      <c r="J962">
        <v>15</v>
      </c>
      <c r="K962">
        <v>69</v>
      </c>
      <c r="L962">
        <v>15</v>
      </c>
      <c r="M962">
        <v>19</v>
      </c>
      <c r="N962">
        <v>38</v>
      </c>
      <c r="O962">
        <v>387</v>
      </c>
      <c r="P962">
        <v>425</v>
      </c>
      <c r="Q962">
        <v>2</v>
      </c>
      <c r="R962">
        <v>4</v>
      </c>
      <c r="S962">
        <v>6</v>
      </c>
      <c r="T962">
        <v>4</v>
      </c>
      <c r="U962">
        <v>16</v>
      </c>
      <c r="V962">
        <v>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716</v>
      </c>
      <c r="AD962" t="s">
        <v>716</v>
      </c>
      <c r="AE962">
        <v>2</v>
      </c>
      <c r="AF962" t="s">
        <v>3029</v>
      </c>
      <c r="AG962" t="s">
        <v>2957</v>
      </c>
      <c r="AH962" t="s">
        <v>3018</v>
      </c>
      <c r="AI962">
        <v>10</v>
      </c>
      <c r="AJ962" t="s">
        <v>3020</v>
      </c>
    </row>
    <row r="963" spans="1:36" x14ac:dyDescent="0.3">
      <c r="A963" t="s">
        <v>1142</v>
      </c>
      <c r="B963" s="9">
        <v>50</v>
      </c>
      <c r="C963" t="s">
        <v>39</v>
      </c>
      <c r="D963" s="29" t="s">
        <v>37</v>
      </c>
      <c r="E963">
        <v>79143</v>
      </c>
      <c r="F963" s="13" t="s">
        <v>716</v>
      </c>
      <c r="G963" s="4">
        <v>41132</v>
      </c>
      <c r="H963">
        <v>2</v>
      </c>
      <c r="I963">
        <v>650</v>
      </c>
      <c r="J963">
        <v>37</v>
      </c>
      <c r="K963">
        <v>780</v>
      </c>
      <c r="L963">
        <v>27</v>
      </c>
      <c r="M963">
        <v>167</v>
      </c>
      <c r="N963">
        <v>32</v>
      </c>
      <c r="O963">
        <v>1661</v>
      </c>
      <c r="P963">
        <v>1693</v>
      </c>
      <c r="Q963">
        <v>1</v>
      </c>
      <c r="R963">
        <v>6</v>
      </c>
      <c r="S963">
        <v>9</v>
      </c>
      <c r="T963">
        <v>13</v>
      </c>
      <c r="U963">
        <v>29</v>
      </c>
      <c r="V963">
        <v>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716</v>
      </c>
      <c r="AD963" t="s">
        <v>716</v>
      </c>
      <c r="AE963">
        <v>3</v>
      </c>
      <c r="AF963" t="s">
        <v>3028</v>
      </c>
      <c r="AG963" t="s">
        <v>2958</v>
      </c>
      <c r="AH963" t="s">
        <v>3014</v>
      </c>
      <c r="AI963">
        <v>8</v>
      </c>
      <c r="AJ963" t="s">
        <v>3026</v>
      </c>
    </row>
    <row r="964" spans="1:36" x14ac:dyDescent="0.3">
      <c r="A964" t="s">
        <v>1146</v>
      </c>
      <c r="B964" s="9">
        <v>51</v>
      </c>
      <c r="C964" t="s">
        <v>39</v>
      </c>
      <c r="D964" s="29" t="s">
        <v>33</v>
      </c>
      <c r="E964">
        <v>38620</v>
      </c>
      <c r="F964" s="13" t="s">
        <v>716</v>
      </c>
      <c r="G964" s="4">
        <v>41405</v>
      </c>
      <c r="H964">
        <v>56</v>
      </c>
      <c r="I964">
        <v>112</v>
      </c>
      <c r="J964">
        <v>17</v>
      </c>
      <c r="K964">
        <v>44</v>
      </c>
      <c r="L964">
        <v>34</v>
      </c>
      <c r="M964">
        <v>22</v>
      </c>
      <c r="N964">
        <v>89</v>
      </c>
      <c r="O964">
        <v>229</v>
      </c>
      <c r="P964">
        <v>318</v>
      </c>
      <c r="Q964">
        <v>1</v>
      </c>
      <c r="R964">
        <v>2</v>
      </c>
      <c r="S964">
        <v>5</v>
      </c>
      <c r="T964">
        <v>3</v>
      </c>
      <c r="U964">
        <v>11</v>
      </c>
      <c r="V964">
        <v>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716</v>
      </c>
      <c r="AD964" t="s">
        <v>716</v>
      </c>
      <c r="AE964">
        <v>2</v>
      </c>
      <c r="AF964" t="s">
        <v>3030</v>
      </c>
      <c r="AG964" t="s">
        <v>2957</v>
      </c>
      <c r="AH964" t="s">
        <v>3011</v>
      </c>
      <c r="AI964">
        <v>5</v>
      </c>
      <c r="AJ964" t="s">
        <v>3012</v>
      </c>
    </row>
    <row r="965" spans="1:36" x14ac:dyDescent="0.3">
      <c r="A965" t="s">
        <v>1843</v>
      </c>
      <c r="B965" s="9">
        <v>39</v>
      </c>
      <c r="C965" t="s">
        <v>47</v>
      </c>
      <c r="D965" s="29" t="s">
        <v>30</v>
      </c>
      <c r="E965">
        <v>49514</v>
      </c>
      <c r="F965" s="13" t="s">
        <v>715</v>
      </c>
      <c r="G965" s="4">
        <v>41625</v>
      </c>
      <c r="H965">
        <v>61</v>
      </c>
      <c r="I965">
        <v>88</v>
      </c>
      <c r="J965">
        <v>39</v>
      </c>
      <c r="K965">
        <v>78</v>
      </c>
      <c r="L965">
        <v>58</v>
      </c>
      <c r="M965">
        <v>13</v>
      </c>
      <c r="N965">
        <v>93</v>
      </c>
      <c r="O965">
        <v>276</v>
      </c>
      <c r="P965">
        <v>369</v>
      </c>
      <c r="Q965">
        <v>2</v>
      </c>
      <c r="R965">
        <v>6</v>
      </c>
      <c r="S965">
        <v>1</v>
      </c>
      <c r="T965">
        <v>4</v>
      </c>
      <c r="U965">
        <v>13</v>
      </c>
      <c r="V965">
        <v>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716</v>
      </c>
      <c r="AD965" t="s">
        <v>716</v>
      </c>
      <c r="AE965">
        <v>2</v>
      </c>
      <c r="AF965" t="s">
        <v>3031</v>
      </c>
      <c r="AG965" t="s">
        <v>2957</v>
      </c>
      <c r="AH965" t="s">
        <v>3018</v>
      </c>
      <c r="AI965">
        <v>12</v>
      </c>
      <c r="AJ965" t="s">
        <v>3019</v>
      </c>
    </row>
    <row r="966" spans="1:36" x14ac:dyDescent="0.3">
      <c r="A966" t="s">
        <v>1768</v>
      </c>
      <c r="B966" s="9">
        <v>39</v>
      </c>
      <c r="C966" t="s">
        <v>29</v>
      </c>
      <c r="D966" s="29" t="s">
        <v>37</v>
      </c>
      <c r="E966">
        <v>79205</v>
      </c>
      <c r="F966" s="13" t="s">
        <v>716</v>
      </c>
      <c r="G966" s="4">
        <v>41150</v>
      </c>
      <c r="H966">
        <v>73</v>
      </c>
      <c r="I966">
        <v>504</v>
      </c>
      <c r="J966">
        <v>23</v>
      </c>
      <c r="K966">
        <v>117</v>
      </c>
      <c r="L966">
        <v>179</v>
      </c>
      <c r="M966">
        <v>28</v>
      </c>
      <c r="N966">
        <v>44</v>
      </c>
      <c r="O966">
        <v>851</v>
      </c>
      <c r="P966">
        <v>895</v>
      </c>
      <c r="Q966">
        <v>1</v>
      </c>
      <c r="R966">
        <v>6</v>
      </c>
      <c r="S966">
        <v>5</v>
      </c>
      <c r="T966">
        <v>4</v>
      </c>
      <c r="U966">
        <v>16</v>
      </c>
      <c r="V966">
        <v>4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 t="s">
        <v>715</v>
      </c>
      <c r="AD966" t="s">
        <v>715</v>
      </c>
      <c r="AE966">
        <v>3</v>
      </c>
      <c r="AF966" t="s">
        <v>3031</v>
      </c>
      <c r="AG966" t="s">
        <v>2958</v>
      </c>
      <c r="AH966" t="s">
        <v>3014</v>
      </c>
      <c r="AI966">
        <v>8</v>
      </c>
      <c r="AJ966" t="s">
        <v>3026</v>
      </c>
    </row>
    <row r="967" spans="1:36" x14ac:dyDescent="0.3">
      <c r="A967" t="s">
        <v>1787</v>
      </c>
      <c r="B967" s="9">
        <v>47</v>
      </c>
      <c r="C967" t="s">
        <v>36</v>
      </c>
      <c r="D967" s="29" t="s">
        <v>37</v>
      </c>
      <c r="E967">
        <v>77766</v>
      </c>
      <c r="F967" s="13" t="s">
        <v>715</v>
      </c>
      <c r="G967" s="4">
        <v>41327</v>
      </c>
      <c r="H967">
        <v>97</v>
      </c>
      <c r="I967">
        <v>1004</v>
      </c>
      <c r="J967">
        <v>59</v>
      </c>
      <c r="K967">
        <v>265</v>
      </c>
      <c r="L967">
        <v>115</v>
      </c>
      <c r="M967">
        <v>59</v>
      </c>
      <c r="N967">
        <v>27</v>
      </c>
      <c r="O967">
        <v>1502</v>
      </c>
      <c r="P967">
        <v>1529</v>
      </c>
      <c r="Q967">
        <v>2</v>
      </c>
      <c r="R967">
        <v>11</v>
      </c>
      <c r="S967">
        <v>10</v>
      </c>
      <c r="T967">
        <v>11</v>
      </c>
      <c r="U967">
        <v>34</v>
      </c>
      <c r="V967">
        <v>6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 t="s">
        <v>715</v>
      </c>
      <c r="AD967" t="s">
        <v>715</v>
      </c>
      <c r="AE967">
        <v>2</v>
      </c>
      <c r="AF967" t="s">
        <v>3028</v>
      </c>
      <c r="AG967" t="s">
        <v>2957</v>
      </c>
      <c r="AH967" t="s">
        <v>3016</v>
      </c>
      <c r="AI967">
        <v>2</v>
      </c>
      <c r="AJ967" t="s">
        <v>3022</v>
      </c>
    </row>
    <row r="968" spans="1:36" x14ac:dyDescent="0.3">
      <c r="A968" t="s">
        <v>1848</v>
      </c>
      <c r="B968" s="9">
        <v>52</v>
      </c>
      <c r="C968" t="s">
        <v>36</v>
      </c>
      <c r="D968" s="29" t="s">
        <v>33</v>
      </c>
      <c r="E968">
        <v>56067</v>
      </c>
      <c r="F968" s="13" t="s">
        <v>715</v>
      </c>
      <c r="G968" s="4">
        <v>41475</v>
      </c>
      <c r="H968">
        <v>51</v>
      </c>
      <c r="I968">
        <v>517</v>
      </c>
      <c r="J968">
        <v>12</v>
      </c>
      <c r="K968">
        <v>54</v>
      </c>
      <c r="L968">
        <v>16</v>
      </c>
      <c r="M968">
        <v>6</v>
      </c>
      <c r="N968">
        <v>120</v>
      </c>
      <c r="O968">
        <v>605</v>
      </c>
      <c r="P968">
        <v>725</v>
      </c>
      <c r="Q968">
        <v>2</v>
      </c>
      <c r="R968">
        <v>7</v>
      </c>
      <c r="S968">
        <v>4</v>
      </c>
      <c r="T968">
        <v>7</v>
      </c>
      <c r="U968">
        <v>20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716</v>
      </c>
      <c r="AD968" t="s">
        <v>716</v>
      </c>
      <c r="AE968">
        <v>2</v>
      </c>
      <c r="AF968" t="s">
        <v>3030</v>
      </c>
      <c r="AG968" t="s">
        <v>2957</v>
      </c>
      <c r="AH968" t="s">
        <v>3014</v>
      </c>
      <c r="AI968">
        <v>7</v>
      </c>
      <c r="AJ968" t="s">
        <v>3015</v>
      </c>
    </row>
    <row r="969" spans="1:36" x14ac:dyDescent="0.3">
      <c r="A969" t="s">
        <v>2107</v>
      </c>
      <c r="B969" s="9">
        <v>22</v>
      </c>
      <c r="C969" t="s">
        <v>47</v>
      </c>
      <c r="D969" s="29" t="s">
        <v>30</v>
      </c>
      <c r="E969">
        <v>7500</v>
      </c>
      <c r="F969" s="13" t="s">
        <v>715</v>
      </c>
      <c r="G969" s="4">
        <v>41246</v>
      </c>
      <c r="H969">
        <v>63</v>
      </c>
      <c r="I969">
        <v>10</v>
      </c>
      <c r="J969">
        <v>17</v>
      </c>
      <c r="K969">
        <v>18</v>
      </c>
      <c r="L969">
        <v>8</v>
      </c>
      <c r="M969">
        <v>26</v>
      </c>
      <c r="N969">
        <v>40</v>
      </c>
      <c r="O969">
        <v>79</v>
      </c>
      <c r="P969">
        <v>119</v>
      </c>
      <c r="Q969">
        <v>4</v>
      </c>
      <c r="R969">
        <v>3</v>
      </c>
      <c r="S969">
        <v>2</v>
      </c>
      <c r="T969">
        <v>2</v>
      </c>
      <c r="U969">
        <v>11</v>
      </c>
      <c r="V969">
        <v>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716</v>
      </c>
      <c r="AD969" t="s">
        <v>716</v>
      </c>
      <c r="AE969">
        <v>3</v>
      </c>
      <c r="AF969" t="s">
        <v>3032</v>
      </c>
      <c r="AG969" t="s">
        <v>2958</v>
      </c>
      <c r="AH969" t="s">
        <v>3018</v>
      </c>
      <c r="AI969">
        <v>12</v>
      </c>
      <c r="AJ969" t="s">
        <v>3019</v>
      </c>
    </row>
    <row r="970" spans="1:36" x14ac:dyDescent="0.3">
      <c r="A970" t="s">
        <v>1599</v>
      </c>
      <c r="B970" s="9">
        <v>66</v>
      </c>
      <c r="C970" t="s">
        <v>29</v>
      </c>
      <c r="D970" s="29" t="s">
        <v>33</v>
      </c>
      <c r="E970">
        <v>70666</v>
      </c>
      <c r="F970" s="13" t="s">
        <v>716</v>
      </c>
      <c r="G970" s="4">
        <v>41614</v>
      </c>
      <c r="H970">
        <v>29</v>
      </c>
      <c r="I970">
        <v>398</v>
      </c>
      <c r="J970">
        <v>40</v>
      </c>
      <c r="K970">
        <v>367</v>
      </c>
      <c r="L970">
        <v>119</v>
      </c>
      <c r="M970">
        <v>122</v>
      </c>
      <c r="N970">
        <v>30</v>
      </c>
      <c r="O970">
        <v>1046</v>
      </c>
      <c r="P970">
        <v>1076</v>
      </c>
      <c r="Q970">
        <v>1</v>
      </c>
      <c r="R970">
        <v>7</v>
      </c>
      <c r="S970">
        <v>4</v>
      </c>
      <c r="T970">
        <v>4</v>
      </c>
      <c r="U970">
        <v>16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716</v>
      </c>
      <c r="AD970" t="s">
        <v>716</v>
      </c>
      <c r="AE970">
        <v>2</v>
      </c>
      <c r="AF970" t="s">
        <v>3029</v>
      </c>
      <c r="AG970" t="s">
        <v>2957</v>
      </c>
      <c r="AH970" t="s">
        <v>3018</v>
      </c>
      <c r="AI970">
        <v>12</v>
      </c>
      <c r="AJ970" t="s">
        <v>3019</v>
      </c>
    </row>
    <row r="971" spans="1:36" x14ac:dyDescent="0.3">
      <c r="A971" t="s">
        <v>1370</v>
      </c>
      <c r="B971" s="9">
        <v>52</v>
      </c>
      <c r="C971" t="s">
        <v>29</v>
      </c>
      <c r="D971" s="29" t="s">
        <v>30</v>
      </c>
      <c r="E971">
        <v>76624</v>
      </c>
      <c r="F971" s="13" t="s">
        <v>715</v>
      </c>
      <c r="G971" s="4">
        <v>41783</v>
      </c>
      <c r="H971">
        <v>68</v>
      </c>
      <c r="I971">
        <v>411</v>
      </c>
      <c r="J971">
        <v>106</v>
      </c>
      <c r="K971">
        <v>147</v>
      </c>
      <c r="L971">
        <v>54</v>
      </c>
      <c r="M971">
        <v>115</v>
      </c>
      <c r="N971">
        <v>66</v>
      </c>
      <c r="O971">
        <v>833</v>
      </c>
      <c r="P971">
        <v>899</v>
      </c>
      <c r="Q971">
        <v>1</v>
      </c>
      <c r="R971">
        <v>5</v>
      </c>
      <c r="S971">
        <v>10</v>
      </c>
      <c r="T971">
        <v>7</v>
      </c>
      <c r="U971">
        <v>23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 t="s">
        <v>715</v>
      </c>
      <c r="AD971" t="s">
        <v>716</v>
      </c>
      <c r="AE971">
        <v>1</v>
      </c>
      <c r="AF971" t="s">
        <v>3030</v>
      </c>
      <c r="AG971" t="s">
        <v>2956</v>
      </c>
      <c r="AH971" t="s">
        <v>3011</v>
      </c>
      <c r="AI971">
        <v>5</v>
      </c>
      <c r="AJ971" t="s">
        <v>3012</v>
      </c>
    </row>
    <row r="972" spans="1:36" x14ac:dyDescent="0.3">
      <c r="A972" t="s">
        <v>1598</v>
      </c>
      <c r="B972" s="9">
        <v>49</v>
      </c>
      <c r="C972" t="s">
        <v>29</v>
      </c>
      <c r="D972" s="29" t="s">
        <v>33</v>
      </c>
      <c r="E972">
        <v>71613</v>
      </c>
      <c r="F972" s="13" t="s">
        <v>716</v>
      </c>
      <c r="G972" s="4">
        <v>41507</v>
      </c>
      <c r="H972">
        <v>26</v>
      </c>
      <c r="I972">
        <v>426</v>
      </c>
      <c r="J972">
        <v>49</v>
      </c>
      <c r="K972">
        <v>127</v>
      </c>
      <c r="L972">
        <v>111</v>
      </c>
      <c r="M972">
        <v>21</v>
      </c>
      <c r="N972">
        <v>42</v>
      </c>
      <c r="O972">
        <v>734</v>
      </c>
      <c r="P972">
        <v>776</v>
      </c>
      <c r="Q972">
        <v>1</v>
      </c>
      <c r="R972">
        <v>8</v>
      </c>
      <c r="S972">
        <v>2</v>
      </c>
      <c r="T972">
        <v>10</v>
      </c>
      <c r="U972">
        <v>21</v>
      </c>
      <c r="V972">
        <v>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716</v>
      </c>
      <c r="AD972" t="s">
        <v>716</v>
      </c>
      <c r="AE972">
        <v>2</v>
      </c>
      <c r="AF972" t="s">
        <v>3028</v>
      </c>
      <c r="AG972" t="s">
        <v>2957</v>
      </c>
      <c r="AH972" t="s">
        <v>3014</v>
      </c>
      <c r="AI972">
        <v>8</v>
      </c>
      <c r="AJ972" t="s">
        <v>3026</v>
      </c>
    </row>
    <row r="973" spans="1:36" x14ac:dyDescent="0.3">
      <c r="A973" t="s">
        <v>2274</v>
      </c>
      <c r="B973" s="9">
        <v>42</v>
      </c>
      <c r="C973" t="s">
        <v>29</v>
      </c>
      <c r="D973" s="29" t="s">
        <v>37</v>
      </c>
      <c r="E973">
        <v>38988</v>
      </c>
      <c r="F973" s="13" t="s">
        <v>2964</v>
      </c>
      <c r="G973" s="4">
        <v>41141</v>
      </c>
      <c r="H973">
        <v>90</v>
      </c>
      <c r="I973">
        <v>164</v>
      </c>
      <c r="J973">
        <v>24</v>
      </c>
      <c r="K973">
        <v>103</v>
      </c>
      <c r="L973">
        <v>12</v>
      </c>
      <c r="M973">
        <v>3</v>
      </c>
      <c r="N973">
        <v>42</v>
      </c>
      <c r="O973">
        <v>306</v>
      </c>
      <c r="P973">
        <v>348</v>
      </c>
      <c r="Q973">
        <v>7</v>
      </c>
      <c r="R973">
        <v>5</v>
      </c>
      <c r="S973">
        <v>1</v>
      </c>
      <c r="T973">
        <v>6</v>
      </c>
      <c r="U973">
        <v>19</v>
      </c>
      <c r="V973">
        <v>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716</v>
      </c>
      <c r="AD973" t="s">
        <v>716</v>
      </c>
      <c r="AE973">
        <v>3</v>
      </c>
      <c r="AF973" t="s">
        <v>3028</v>
      </c>
      <c r="AG973" t="s">
        <v>2958</v>
      </c>
      <c r="AH973" t="s">
        <v>3014</v>
      </c>
      <c r="AI973">
        <v>8</v>
      </c>
      <c r="AJ973" t="s">
        <v>3026</v>
      </c>
    </row>
    <row r="974" spans="1:36" x14ac:dyDescent="0.3">
      <c r="A974" t="s">
        <v>857</v>
      </c>
      <c r="B974" s="9">
        <v>66</v>
      </c>
      <c r="C974" t="s">
        <v>36</v>
      </c>
      <c r="D974" s="29" t="s">
        <v>33</v>
      </c>
      <c r="E974">
        <v>76140</v>
      </c>
      <c r="F974" s="13" t="s">
        <v>716</v>
      </c>
      <c r="G974" s="4">
        <v>41772</v>
      </c>
      <c r="H974">
        <v>57</v>
      </c>
      <c r="I974">
        <v>586</v>
      </c>
      <c r="J974">
        <v>66</v>
      </c>
      <c r="K974">
        <v>653</v>
      </c>
      <c r="L974">
        <v>17</v>
      </c>
      <c r="M974">
        <v>0</v>
      </c>
      <c r="N974">
        <v>26</v>
      </c>
      <c r="O974">
        <v>1322</v>
      </c>
      <c r="P974">
        <v>1348</v>
      </c>
      <c r="Q974">
        <v>1</v>
      </c>
      <c r="R974">
        <v>5</v>
      </c>
      <c r="S974">
        <v>9</v>
      </c>
      <c r="T974">
        <v>6</v>
      </c>
      <c r="U974">
        <v>21</v>
      </c>
      <c r="V974">
        <v>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716</v>
      </c>
      <c r="AD974" t="s">
        <v>716</v>
      </c>
      <c r="AE974">
        <v>1</v>
      </c>
      <c r="AF974" t="s">
        <v>3029</v>
      </c>
      <c r="AG974" t="s">
        <v>2956</v>
      </c>
      <c r="AH974" t="s">
        <v>3011</v>
      </c>
      <c r="AI974">
        <v>5</v>
      </c>
      <c r="AJ974" t="s">
        <v>3012</v>
      </c>
    </row>
    <row r="975" spans="1:36" x14ac:dyDescent="0.3">
      <c r="A975" t="s">
        <v>2347</v>
      </c>
      <c r="B975" s="9">
        <v>48</v>
      </c>
      <c r="C975" t="s">
        <v>29</v>
      </c>
      <c r="D975" s="29" t="s">
        <v>30</v>
      </c>
      <c r="E975">
        <v>37070</v>
      </c>
      <c r="F975" s="13" t="s">
        <v>2963</v>
      </c>
      <c r="G975" s="4">
        <v>41353</v>
      </c>
      <c r="H975">
        <v>30</v>
      </c>
      <c r="I975">
        <v>231</v>
      </c>
      <c r="J975">
        <v>7</v>
      </c>
      <c r="K975">
        <v>137</v>
      </c>
      <c r="L975">
        <v>4</v>
      </c>
      <c r="M975">
        <v>15</v>
      </c>
      <c r="N975">
        <v>39</v>
      </c>
      <c r="O975">
        <v>394</v>
      </c>
      <c r="P975">
        <v>433</v>
      </c>
      <c r="Q975">
        <v>9</v>
      </c>
      <c r="R975">
        <v>5</v>
      </c>
      <c r="S975">
        <v>1</v>
      </c>
      <c r="T975">
        <v>8</v>
      </c>
      <c r="U975">
        <v>23</v>
      </c>
      <c r="V975">
        <v>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716</v>
      </c>
      <c r="AD975" t="s">
        <v>715</v>
      </c>
      <c r="AE975">
        <v>2</v>
      </c>
      <c r="AF975" t="s">
        <v>3028</v>
      </c>
      <c r="AG975" t="s">
        <v>2957</v>
      </c>
      <c r="AH975" t="s">
        <v>3016</v>
      </c>
      <c r="AI975">
        <v>3</v>
      </c>
      <c r="AJ975" t="s">
        <v>3017</v>
      </c>
    </row>
    <row r="976" spans="1:36" x14ac:dyDescent="0.3">
      <c r="A976" t="s">
        <v>891</v>
      </c>
      <c r="B976" s="9">
        <v>58</v>
      </c>
      <c r="C976" t="s">
        <v>39</v>
      </c>
      <c r="D976" s="29" t="s">
        <v>33</v>
      </c>
      <c r="E976">
        <v>55249</v>
      </c>
      <c r="F976" s="13" t="s">
        <v>715</v>
      </c>
      <c r="G976" s="4">
        <v>41746</v>
      </c>
      <c r="H976">
        <v>81</v>
      </c>
      <c r="I976">
        <v>97</v>
      </c>
      <c r="J976">
        <v>1</v>
      </c>
      <c r="K976">
        <v>19</v>
      </c>
      <c r="L976">
        <v>2</v>
      </c>
      <c r="M976">
        <v>0</v>
      </c>
      <c r="N976">
        <v>11</v>
      </c>
      <c r="O976">
        <v>119</v>
      </c>
      <c r="P976">
        <v>130</v>
      </c>
      <c r="Q976">
        <v>1</v>
      </c>
      <c r="R976">
        <v>2</v>
      </c>
      <c r="S976">
        <v>1</v>
      </c>
      <c r="T976">
        <v>4</v>
      </c>
      <c r="U976">
        <v>8</v>
      </c>
      <c r="V976">
        <v>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716</v>
      </c>
      <c r="AD976" t="s">
        <v>716</v>
      </c>
      <c r="AE976">
        <v>1</v>
      </c>
      <c r="AF976" t="s">
        <v>3030</v>
      </c>
      <c r="AG976" t="s">
        <v>2956</v>
      </c>
      <c r="AH976" t="s">
        <v>3011</v>
      </c>
      <c r="AI976">
        <v>4</v>
      </c>
      <c r="AJ976" t="s">
        <v>3021</v>
      </c>
    </row>
    <row r="977" spans="1:36" x14ac:dyDescent="0.3">
      <c r="A977" t="s">
        <v>1612</v>
      </c>
      <c r="B977" s="9">
        <v>55</v>
      </c>
      <c r="C977" t="s">
        <v>29</v>
      </c>
      <c r="D977" s="29" t="s">
        <v>33</v>
      </c>
      <c r="E977">
        <v>24221</v>
      </c>
      <c r="F977" s="13" t="s">
        <v>716</v>
      </c>
      <c r="G977" s="4">
        <v>41506</v>
      </c>
      <c r="H977">
        <v>94</v>
      </c>
      <c r="I977">
        <v>8</v>
      </c>
      <c r="J977">
        <v>9</v>
      </c>
      <c r="K977">
        <v>9</v>
      </c>
      <c r="L977">
        <v>2</v>
      </c>
      <c r="M977">
        <v>5</v>
      </c>
      <c r="N977">
        <v>22</v>
      </c>
      <c r="O977">
        <v>33</v>
      </c>
      <c r="P977">
        <v>55</v>
      </c>
      <c r="Q977">
        <v>1</v>
      </c>
      <c r="R977">
        <v>1</v>
      </c>
      <c r="S977">
        <v>1</v>
      </c>
      <c r="T977">
        <v>3</v>
      </c>
      <c r="U977">
        <v>6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716</v>
      </c>
      <c r="AD977" t="s">
        <v>716</v>
      </c>
      <c r="AE977">
        <v>2</v>
      </c>
      <c r="AF977" t="s">
        <v>3030</v>
      </c>
      <c r="AG977" t="s">
        <v>2957</v>
      </c>
      <c r="AH977" t="s">
        <v>3014</v>
      </c>
      <c r="AI977">
        <v>8</v>
      </c>
      <c r="AJ977" t="s">
        <v>3026</v>
      </c>
    </row>
    <row r="978" spans="1:36" x14ac:dyDescent="0.3">
      <c r="A978" t="s">
        <v>1825</v>
      </c>
      <c r="B978" s="9">
        <v>64</v>
      </c>
      <c r="C978" t="s">
        <v>36</v>
      </c>
      <c r="D978" s="29" t="s">
        <v>33</v>
      </c>
      <c r="E978">
        <v>52157</v>
      </c>
      <c r="F978" s="13" t="s">
        <v>715</v>
      </c>
      <c r="G978" s="4">
        <v>41797</v>
      </c>
      <c r="H978">
        <v>48</v>
      </c>
      <c r="I978">
        <v>189</v>
      </c>
      <c r="J978">
        <v>2</v>
      </c>
      <c r="K978">
        <v>29</v>
      </c>
      <c r="L978">
        <v>3</v>
      </c>
      <c r="M978">
        <v>2</v>
      </c>
      <c r="N978">
        <v>40</v>
      </c>
      <c r="O978">
        <v>225</v>
      </c>
      <c r="P978">
        <v>265</v>
      </c>
      <c r="Q978">
        <v>2</v>
      </c>
      <c r="R978">
        <v>3</v>
      </c>
      <c r="S978">
        <v>2</v>
      </c>
      <c r="T978">
        <v>5</v>
      </c>
      <c r="U978">
        <v>12</v>
      </c>
      <c r="V978">
        <v>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716</v>
      </c>
      <c r="AD978" t="s">
        <v>716</v>
      </c>
      <c r="AE978">
        <v>1</v>
      </c>
      <c r="AF978" t="s">
        <v>3029</v>
      </c>
      <c r="AG978" t="s">
        <v>2956</v>
      </c>
      <c r="AH978" t="s">
        <v>3011</v>
      </c>
      <c r="AI978">
        <v>6</v>
      </c>
      <c r="AJ978" t="s">
        <v>3013</v>
      </c>
    </row>
    <row r="979" spans="1:36" x14ac:dyDescent="0.3">
      <c r="A979" t="s">
        <v>2472</v>
      </c>
      <c r="B979" s="9">
        <v>64</v>
      </c>
      <c r="C979" t="s">
        <v>29</v>
      </c>
      <c r="D979" s="29" t="s">
        <v>33</v>
      </c>
      <c r="E979">
        <v>34026</v>
      </c>
      <c r="F979" s="13" t="s">
        <v>2963</v>
      </c>
      <c r="G979" s="4">
        <v>41491</v>
      </c>
      <c r="H979">
        <v>11</v>
      </c>
      <c r="I979">
        <v>18</v>
      </c>
      <c r="J979">
        <v>6</v>
      </c>
      <c r="K979">
        <v>15</v>
      </c>
      <c r="L979">
        <v>12</v>
      </c>
      <c r="M979">
        <v>8</v>
      </c>
      <c r="N979">
        <v>17</v>
      </c>
      <c r="O979">
        <v>59</v>
      </c>
      <c r="P979">
        <v>76</v>
      </c>
      <c r="Q979">
        <v>3</v>
      </c>
      <c r="R979">
        <v>2</v>
      </c>
      <c r="S979">
        <v>1</v>
      </c>
      <c r="T979">
        <v>3</v>
      </c>
      <c r="U979">
        <v>9</v>
      </c>
      <c r="V979">
        <v>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716</v>
      </c>
      <c r="AD979" t="s">
        <v>716</v>
      </c>
      <c r="AE979">
        <v>2</v>
      </c>
      <c r="AF979" t="s">
        <v>3029</v>
      </c>
      <c r="AG979" t="s">
        <v>2957</v>
      </c>
      <c r="AH979" t="s">
        <v>3014</v>
      </c>
      <c r="AI979">
        <v>8</v>
      </c>
      <c r="AJ979" t="s">
        <v>3026</v>
      </c>
    </row>
    <row r="980" spans="1:36" x14ac:dyDescent="0.3">
      <c r="A980" t="s">
        <v>2820</v>
      </c>
      <c r="B980" s="9">
        <v>57</v>
      </c>
      <c r="C980" t="s">
        <v>29</v>
      </c>
      <c r="D980" s="29" t="s">
        <v>30</v>
      </c>
      <c r="E980">
        <v>36864</v>
      </c>
      <c r="F980" s="13" t="s">
        <v>715</v>
      </c>
      <c r="G980" s="4">
        <v>41134</v>
      </c>
      <c r="H980">
        <v>53</v>
      </c>
      <c r="I980">
        <v>204</v>
      </c>
      <c r="J980">
        <v>5</v>
      </c>
      <c r="K980">
        <v>39</v>
      </c>
      <c r="L980">
        <v>17</v>
      </c>
      <c r="M980">
        <v>0</v>
      </c>
      <c r="N980">
        <v>89</v>
      </c>
      <c r="O980">
        <v>265</v>
      </c>
      <c r="P980">
        <v>354</v>
      </c>
      <c r="Q980">
        <v>3</v>
      </c>
      <c r="R980">
        <v>5</v>
      </c>
      <c r="S980">
        <v>2</v>
      </c>
      <c r="T980">
        <v>4</v>
      </c>
      <c r="U980">
        <v>14</v>
      </c>
      <c r="V980">
        <v>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t="s">
        <v>716</v>
      </c>
      <c r="AD980" t="s">
        <v>715</v>
      </c>
      <c r="AE980">
        <v>3</v>
      </c>
      <c r="AF980" t="s">
        <v>3030</v>
      </c>
      <c r="AG980" t="s">
        <v>2958</v>
      </c>
      <c r="AH980" t="s">
        <v>3014</v>
      </c>
      <c r="AI980">
        <v>8</v>
      </c>
      <c r="AJ980" t="s">
        <v>3026</v>
      </c>
    </row>
    <row r="981" spans="1:36" x14ac:dyDescent="0.3">
      <c r="A981" t="s">
        <v>1422</v>
      </c>
      <c r="B981" s="9">
        <v>49</v>
      </c>
      <c r="C981" t="s">
        <v>29</v>
      </c>
      <c r="D981" s="29" t="s">
        <v>33</v>
      </c>
      <c r="E981">
        <v>29672</v>
      </c>
      <c r="F981" s="13" t="s">
        <v>2963</v>
      </c>
      <c r="G981" s="4">
        <v>41345</v>
      </c>
      <c r="H981">
        <v>6</v>
      </c>
      <c r="I981">
        <v>9</v>
      </c>
      <c r="J981">
        <v>1</v>
      </c>
      <c r="K981">
        <v>3</v>
      </c>
      <c r="L981">
        <v>0</v>
      </c>
      <c r="M981">
        <v>4</v>
      </c>
      <c r="N981">
        <v>8</v>
      </c>
      <c r="O981">
        <v>17</v>
      </c>
      <c r="P981">
        <v>25</v>
      </c>
      <c r="Q981">
        <v>1</v>
      </c>
      <c r="R981">
        <v>0</v>
      </c>
      <c r="S981">
        <v>0</v>
      </c>
      <c r="T981">
        <v>3</v>
      </c>
      <c r="U981">
        <v>4</v>
      </c>
      <c r="V981">
        <v>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716</v>
      </c>
      <c r="AD981" t="s">
        <v>716</v>
      </c>
      <c r="AE981">
        <v>2</v>
      </c>
      <c r="AF981" t="s">
        <v>3028</v>
      </c>
      <c r="AG981" t="s">
        <v>2957</v>
      </c>
      <c r="AH981" t="s">
        <v>3016</v>
      </c>
      <c r="AI981">
        <v>3</v>
      </c>
      <c r="AJ981" t="s">
        <v>3017</v>
      </c>
    </row>
    <row r="982" spans="1:36" x14ac:dyDescent="0.3">
      <c r="A982" t="s">
        <v>2082</v>
      </c>
      <c r="B982" s="9">
        <v>44</v>
      </c>
      <c r="C982" t="s">
        <v>39</v>
      </c>
      <c r="D982" s="29" t="s">
        <v>37</v>
      </c>
      <c r="E982">
        <v>44159</v>
      </c>
      <c r="F982" s="13" t="s">
        <v>715</v>
      </c>
      <c r="G982" s="4">
        <v>41807</v>
      </c>
      <c r="H982">
        <v>85</v>
      </c>
      <c r="I982">
        <v>167</v>
      </c>
      <c r="J982">
        <v>2</v>
      </c>
      <c r="K982">
        <v>62</v>
      </c>
      <c r="L982">
        <v>24</v>
      </c>
      <c r="M982">
        <v>13</v>
      </c>
      <c r="N982">
        <v>7</v>
      </c>
      <c r="O982">
        <v>268</v>
      </c>
      <c r="P982">
        <v>275</v>
      </c>
      <c r="Q982">
        <v>4</v>
      </c>
      <c r="R982">
        <v>4</v>
      </c>
      <c r="S982">
        <v>1</v>
      </c>
      <c r="T982">
        <v>6</v>
      </c>
      <c r="U982">
        <v>15</v>
      </c>
      <c r="V982">
        <v>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716</v>
      </c>
      <c r="AD982" t="s">
        <v>716</v>
      </c>
      <c r="AE982">
        <v>1</v>
      </c>
      <c r="AF982" t="s">
        <v>3028</v>
      </c>
      <c r="AG982" t="s">
        <v>2956</v>
      </c>
      <c r="AH982" t="s">
        <v>3011</v>
      </c>
      <c r="AI982">
        <v>6</v>
      </c>
      <c r="AJ982" t="s">
        <v>3013</v>
      </c>
    </row>
    <row r="983" spans="1:36" x14ac:dyDescent="0.3">
      <c r="A983" t="s">
        <v>2860</v>
      </c>
      <c r="B983" s="9">
        <v>52</v>
      </c>
      <c r="C983" t="s">
        <v>29</v>
      </c>
      <c r="D983" s="29" t="s">
        <v>30</v>
      </c>
      <c r="E983">
        <v>57967</v>
      </c>
      <c r="F983" s="13" t="s">
        <v>715</v>
      </c>
      <c r="G983" s="4">
        <v>41336</v>
      </c>
      <c r="H983">
        <v>39</v>
      </c>
      <c r="I983">
        <v>229</v>
      </c>
      <c r="J983">
        <v>7</v>
      </c>
      <c r="K983">
        <v>137</v>
      </c>
      <c r="L983">
        <v>4</v>
      </c>
      <c r="M983">
        <v>0</v>
      </c>
      <c r="N983">
        <v>91</v>
      </c>
      <c r="O983">
        <v>377</v>
      </c>
      <c r="P983">
        <v>468</v>
      </c>
      <c r="Q983">
        <v>5</v>
      </c>
      <c r="R983">
        <v>4</v>
      </c>
      <c r="S983">
        <v>2</v>
      </c>
      <c r="T983">
        <v>8</v>
      </c>
      <c r="U983">
        <v>19</v>
      </c>
      <c r="V983">
        <v>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716</v>
      </c>
      <c r="AD983" t="s">
        <v>716</v>
      </c>
      <c r="AE983">
        <v>2</v>
      </c>
      <c r="AF983" t="s">
        <v>3030</v>
      </c>
      <c r="AG983" t="s">
        <v>2957</v>
      </c>
      <c r="AH983" t="s">
        <v>3016</v>
      </c>
      <c r="AI983">
        <v>3</v>
      </c>
      <c r="AJ983" t="s">
        <v>3017</v>
      </c>
    </row>
    <row r="984" spans="1:36" x14ac:dyDescent="0.3">
      <c r="A984" t="s">
        <v>1281</v>
      </c>
      <c r="B984" s="9">
        <v>33</v>
      </c>
      <c r="C984" t="s">
        <v>36</v>
      </c>
      <c r="D984" s="29" t="s">
        <v>37</v>
      </c>
      <c r="E984">
        <v>87171</v>
      </c>
      <c r="F984" s="13" t="s">
        <v>716</v>
      </c>
      <c r="G984" s="4">
        <v>41395</v>
      </c>
      <c r="H984">
        <v>27</v>
      </c>
      <c r="I984">
        <v>1001</v>
      </c>
      <c r="J984">
        <v>44</v>
      </c>
      <c r="K984">
        <v>107</v>
      </c>
      <c r="L984">
        <v>58</v>
      </c>
      <c r="M984">
        <v>44</v>
      </c>
      <c r="N984">
        <v>44</v>
      </c>
      <c r="O984">
        <v>1254</v>
      </c>
      <c r="P984">
        <v>1298</v>
      </c>
      <c r="Q984">
        <v>1</v>
      </c>
      <c r="R984">
        <v>6</v>
      </c>
      <c r="S984">
        <v>7</v>
      </c>
      <c r="T984">
        <v>11</v>
      </c>
      <c r="U984">
        <v>25</v>
      </c>
      <c r="V984">
        <v>2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1</v>
      </c>
      <c r="AC984" t="s">
        <v>2963</v>
      </c>
      <c r="AD984" t="s">
        <v>716</v>
      </c>
      <c r="AE984">
        <v>2</v>
      </c>
      <c r="AF984" t="s">
        <v>3031</v>
      </c>
      <c r="AG984" t="s">
        <v>2957</v>
      </c>
      <c r="AH984" t="s">
        <v>3011</v>
      </c>
      <c r="AI984">
        <v>5</v>
      </c>
      <c r="AJ984" t="s">
        <v>3012</v>
      </c>
    </row>
    <row r="985" spans="1:36" x14ac:dyDescent="0.3">
      <c r="A985" t="s">
        <v>1838</v>
      </c>
      <c r="B985" s="9">
        <v>28</v>
      </c>
      <c r="C985" t="s">
        <v>47</v>
      </c>
      <c r="D985" s="29" t="s">
        <v>37</v>
      </c>
      <c r="E985">
        <v>20425</v>
      </c>
      <c r="F985" s="13" t="s">
        <v>715</v>
      </c>
      <c r="G985" s="4">
        <v>41211</v>
      </c>
      <c r="H985">
        <v>5</v>
      </c>
      <c r="I985">
        <v>4</v>
      </c>
      <c r="J985">
        <v>12</v>
      </c>
      <c r="K985">
        <v>5</v>
      </c>
      <c r="L985">
        <v>3</v>
      </c>
      <c r="M985">
        <v>16</v>
      </c>
      <c r="N985">
        <v>17</v>
      </c>
      <c r="O985">
        <v>40</v>
      </c>
      <c r="P985">
        <v>57</v>
      </c>
      <c r="Q985">
        <v>2</v>
      </c>
      <c r="R985">
        <v>2</v>
      </c>
      <c r="S985">
        <v>0</v>
      </c>
      <c r="T985">
        <v>3</v>
      </c>
      <c r="U985">
        <v>7</v>
      </c>
      <c r="V985">
        <v>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716</v>
      </c>
      <c r="AD985" t="s">
        <v>716</v>
      </c>
      <c r="AE985">
        <v>3</v>
      </c>
      <c r="AF985" t="s">
        <v>3032</v>
      </c>
      <c r="AG985" t="s">
        <v>2958</v>
      </c>
      <c r="AH985" t="s">
        <v>3018</v>
      </c>
      <c r="AI985">
        <v>10</v>
      </c>
      <c r="AJ985" t="s">
        <v>3020</v>
      </c>
    </row>
    <row r="986" spans="1:36" x14ac:dyDescent="0.3">
      <c r="A986" t="s">
        <v>1532</v>
      </c>
      <c r="B986" s="9">
        <v>33</v>
      </c>
      <c r="C986" t="s">
        <v>29</v>
      </c>
      <c r="D986" s="29" t="s">
        <v>30</v>
      </c>
      <c r="E986">
        <v>91065</v>
      </c>
      <c r="F986" s="13" t="s">
        <v>716</v>
      </c>
      <c r="G986" s="4">
        <v>41327</v>
      </c>
      <c r="H986">
        <v>33</v>
      </c>
      <c r="I986">
        <v>822</v>
      </c>
      <c r="J986">
        <v>114</v>
      </c>
      <c r="K986">
        <v>108</v>
      </c>
      <c r="L986">
        <v>179</v>
      </c>
      <c r="M986">
        <v>137</v>
      </c>
      <c r="N986">
        <v>114</v>
      </c>
      <c r="O986">
        <v>1360</v>
      </c>
      <c r="P986">
        <v>1474</v>
      </c>
      <c r="Q986">
        <v>1</v>
      </c>
      <c r="R986">
        <v>7</v>
      </c>
      <c r="S986">
        <v>9</v>
      </c>
      <c r="T986">
        <v>9</v>
      </c>
      <c r="U986">
        <v>26</v>
      </c>
      <c r="V986">
        <v>3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 t="s">
        <v>2963</v>
      </c>
      <c r="AD986" t="s">
        <v>715</v>
      </c>
      <c r="AE986">
        <v>2</v>
      </c>
      <c r="AF986" t="s">
        <v>3031</v>
      </c>
      <c r="AG986" t="s">
        <v>2957</v>
      </c>
      <c r="AH986" t="s">
        <v>3016</v>
      </c>
      <c r="AI986">
        <v>2</v>
      </c>
      <c r="AJ986" t="s">
        <v>3022</v>
      </c>
    </row>
    <row r="987" spans="1:36" x14ac:dyDescent="0.3">
      <c r="A987" t="s">
        <v>980</v>
      </c>
      <c r="B987" s="9">
        <v>44</v>
      </c>
      <c r="C987" t="s">
        <v>36</v>
      </c>
      <c r="D987" s="29" t="s">
        <v>37</v>
      </c>
      <c r="E987">
        <v>59892</v>
      </c>
      <c r="F987" s="13" t="s">
        <v>715</v>
      </c>
      <c r="G987" s="4">
        <v>41580</v>
      </c>
      <c r="H987">
        <v>26</v>
      </c>
      <c r="I987">
        <v>73</v>
      </c>
      <c r="J987">
        <v>0</v>
      </c>
      <c r="K987">
        <v>13</v>
      </c>
      <c r="L987">
        <v>0</v>
      </c>
      <c r="M987">
        <v>1</v>
      </c>
      <c r="N987">
        <v>0</v>
      </c>
      <c r="O987">
        <v>87</v>
      </c>
      <c r="P987">
        <v>87</v>
      </c>
      <c r="Q987">
        <v>1</v>
      </c>
      <c r="R987">
        <v>2</v>
      </c>
      <c r="S987">
        <v>1</v>
      </c>
      <c r="T987">
        <v>3</v>
      </c>
      <c r="U987">
        <v>7</v>
      </c>
      <c r="V987">
        <v>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716</v>
      </c>
      <c r="AD987" t="s">
        <v>716</v>
      </c>
      <c r="AE987">
        <v>2</v>
      </c>
      <c r="AF987" t="s">
        <v>3028</v>
      </c>
      <c r="AG987" t="s">
        <v>2957</v>
      </c>
      <c r="AH987" t="s">
        <v>3018</v>
      </c>
      <c r="AI987">
        <v>11</v>
      </c>
      <c r="AJ987" t="s">
        <v>3024</v>
      </c>
    </row>
    <row r="988" spans="1:36" x14ac:dyDescent="0.3">
      <c r="A988" t="s">
        <v>2062</v>
      </c>
      <c r="B988" s="9">
        <v>46</v>
      </c>
      <c r="C988" t="s">
        <v>39</v>
      </c>
      <c r="D988" s="29" t="s">
        <v>33</v>
      </c>
      <c r="E988">
        <v>32889</v>
      </c>
      <c r="F988" s="13" t="s">
        <v>2963</v>
      </c>
      <c r="G988" s="4">
        <v>41523</v>
      </c>
      <c r="H988">
        <v>78</v>
      </c>
      <c r="I988">
        <v>28</v>
      </c>
      <c r="J988">
        <v>0</v>
      </c>
      <c r="K988">
        <v>13</v>
      </c>
      <c r="L988">
        <v>4</v>
      </c>
      <c r="M988">
        <v>2</v>
      </c>
      <c r="N988">
        <v>8</v>
      </c>
      <c r="O988">
        <v>47</v>
      </c>
      <c r="P988">
        <v>55</v>
      </c>
      <c r="Q988">
        <v>3</v>
      </c>
      <c r="R988">
        <v>2</v>
      </c>
      <c r="S988">
        <v>1</v>
      </c>
      <c r="T988">
        <v>3</v>
      </c>
      <c r="U988">
        <v>9</v>
      </c>
      <c r="V988">
        <v>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716</v>
      </c>
      <c r="AD988" t="s">
        <v>716</v>
      </c>
      <c r="AE988">
        <v>2</v>
      </c>
      <c r="AF988" t="s">
        <v>3028</v>
      </c>
      <c r="AG988" t="s">
        <v>2957</v>
      </c>
      <c r="AH988" t="s">
        <v>3014</v>
      </c>
      <c r="AI988">
        <v>9</v>
      </c>
      <c r="AJ988" t="s">
        <v>3025</v>
      </c>
    </row>
    <row r="989" spans="1:36" x14ac:dyDescent="0.3">
      <c r="A989" t="s">
        <v>2804</v>
      </c>
      <c r="B989" s="9">
        <v>36</v>
      </c>
      <c r="C989" t="s">
        <v>29</v>
      </c>
      <c r="D989" s="29" t="s">
        <v>37</v>
      </c>
      <c r="E989">
        <v>17345</v>
      </c>
      <c r="F989" s="13" t="s">
        <v>715</v>
      </c>
      <c r="G989" s="4">
        <v>41216</v>
      </c>
      <c r="H989">
        <v>79</v>
      </c>
      <c r="I989">
        <v>4</v>
      </c>
      <c r="J989">
        <v>9</v>
      </c>
      <c r="K989">
        <v>16</v>
      </c>
      <c r="L989">
        <v>17</v>
      </c>
      <c r="M989">
        <v>0</v>
      </c>
      <c r="N989">
        <v>12</v>
      </c>
      <c r="O989">
        <v>46</v>
      </c>
      <c r="P989">
        <v>58</v>
      </c>
      <c r="Q989">
        <v>2</v>
      </c>
      <c r="R989">
        <v>2</v>
      </c>
      <c r="S989">
        <v>1</v>
      </c>
      <c r="T989">
        <v>2</v>
      </c>
      <c r="U989">
        <v>7</v>
      </c>
      <c r="V989">
        <v>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716</v>
      </c>
      <c r="AD989" t="s">
        <v>716</v>
      </c>
      <c r="AE989">
        <v>3</v>
      </c>
      <c r="AF989" t="s">
        <v>3031</v>
      </c>
      <c r="AG989" t="s">
        <v>2958</v>
      </c>
      <c r="AH989" t="s">
        <v>3018</v>
      </c>
      <c r="AI989">
        <v>11</v>
      </c>
      <c r="AJ989" t="s">
        <v>3024</v>
      </c>
    </row>
    <row r="990" spans="1:36" x14ac:dyDescent="0.3">
      <c r="A990" t="s">
        <v>2217</v>
      </c>
      <c r="B990" s="9">
        <v>32</v>
      </c>
      <c r="C990" t="s">
        <v>39</v>
      </c>
      <c r="D990" s="29" t="s">
        <v>30</v>
      </c>
      <c r="E990">
        <v>6560</v>
      </c>
      <c r="F990" s="13" t="s">
        <v>716</v>
      </c>
      <c r="G990" s="4">
        <v>41620</v>
      </c>
      <c r="H990">
        <v>2</v>
      </c>
      <c r="I990">
        <v>67</v>
      </c>
      <c r="J990">
        <v>11</v>
      </c>
      <c r="K990">
        <v>26</v>
      </c>
      <c r="L990">
        <v>4</v>
      </c>
      <c r="M990">
        <v>3</v>
      </c>
      <c r="N990">
        <v>262</v>
      </c>
      <c r="O990">
        <v>111</v>
      </c>
      <c r="P990">
        <v>373</v>
      </c>
      <c r="Q990">
        <v>0</v>
      </c>
      <c r="R990">
        <v>1</v>
      </c>
      <c r="S990">
        <v>0</v>
      </c>
      <c r="T990">
        <v>1</v>
      </c>
      <c r="U990">
        <v>2</v>
      </c>
      <c r="V990">
        <v>17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716</v>
      </c>
      <c r="AD990" t="s">
        <v>716</v>
      </c>
      <c r="AE990">
        <v>2</v>
      </c>
      <c r="AF990" t="s">
        <v>3031</v>
      </c>
      <c r="AG990" t="s">
        <v>2957</v>
      </c>
      <c r="AH990" t="s">
        <v>3018</v>
      </c>
      <c r="AI990">
        <v>12</v>
      </c>
      <c r="AJ990" t="s">
        <v>3019</v>
      </c>
    </row>
    <row r="991" spans="1:36" x14ac:dyDescent="0.3">
      <c r="A991" t="s">
        <v>2155</v>
      </c>
      <c r="B991" s="9">
        <v>54</v>
      </c>
      <c r="C991" t="s">
        <v>39</v>
      </c>
      <c r="D991" s="29" t="s">
        <v>30</v>
      </c>
      <c r="E991">
        <v>98777</v>
      </c>
      <c r="F991" s="13" t="s">
        <v>716</v>
      </c>
      <c r="G991" s="4">
        <v>41687</v>
      </c>
      <c r="H991">
        <v>23</v>
      </c>
      <c r="I991">
        <v>1000</v>
      </c>
      <c r="J991">
        <v>19</v>
      </c>
      <c r="K991">
        <v>711</v>
      </c>
      <c r="L991">
        <v>125</v>
      </c>
      <c r="M991">
        <v>115</v>
      </c>
      <c r="N991">
        <v>38</v>
      </c>
      <c r="O991">
        <v>1970</v>
      </c>
      <c r="P991">
        <v>2008</v>
      </c>
      <c r="Q991">
        <v>0</v>
      </c>
      <c r="R991">
        <v>4</v>
      </c>
      <c r="S991">
        <v>6</v>
      </c>
      <c r="T991">
        <v>9</v>
      </c>
      <c r="U991">
        <v>19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 t="s">
        <v>715</v>
      </c>
      <c r="AD991" t="s">
        <v>716</v>
      </c>
      <c r="AE991">
        <v>1</v>
      </c>
      <c r="AF991" t="s">
        <v>3030</v>
      </c>
      <c r="AG991" t="s">
        <v>2956</v>
      </c>
      <c r="AH991" t="s">
        <v>3016</v>
      </c>
      <c r="AI991">
        <v>2</v>
      </c>
      <c r="AJ991" t="s">
        <v>3022</v>
      </c>
    </row>
    <row r="992" spans="1:36" x14ac:dyDescent="0.3">
      <c r="A992" t="s">
        <v>1918</v>
      </c>
      <c r="B992" s="9">
        <v>29</v>
      </c>
      <c r="C992" t="s">
        <v>29</v>
      </c>
      <c r="D992" s="29" t="s">
        <v>37</v>
      </c>
      <c r="E992">
        <v>55357</v>
      </c>
      <c r="F992" s="13" t="s">
        <v>2963</v>
      </c>
      <c r="G992" s="4">
        <v>41324</v>
      </c>
      <c r="H992">
        <v>66</v>
      </c>
      <c r="I992">
        <v>374</v>
      </c>
      <c r="J992">
        <v>64</v>
      </c>
      <c r="K992">
        <v>116</v>
      </c>
      <c r="L992">
        <v>84</v>
      </c>
      <c r="M992">
        <v>25</v>
      </c>
      <c r="N992">
        <v>64</v>
      </c>
      <c r="O992">
        <v>663</v>
      </c>
      <c r="P992">
        <v>727</v>
      </c>
      <c r="Q992">
        <v>3</v>
      </c>
      <c r="R992">
        <v>6</v>
      </c>
      <c r="S992">
        <v>2</v>
      </c>
      <c r="T992">
        <v>11</v>
      </c>
      <c r="U992">
        <v>22</v>
      </c>
      <c r="V992">
        <v>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716</v>
      </c>
      <c r="AD992" t="s">
        <v>716</v>
      </c>
      <c r="AE992">
        <v>2</v>
      </c>
      <c r="AF992" t="s">
        <v>3032</v>
      </c>
      <c r="AG992" t="s">
        <v>2957</v>
      </c>
      <c r="AH992" t="s">
        <v>3016</v>
      </c>
      <c r="AI992">
        <v>2</v>
      </c>
      <c r="AJ992" t="s">
        <v>3022</v>
      </c>
    </row>
    <row r="993" spans="1:36" x14ac:dyDescent="0.3">
      <c r="A993" t="s">
        <v>1367</v>
      </c>
      <c r="B993" s="9">
        <v>49</v>
      </c>
      <c r="C993" t="s">
        <v>29</v>
      </c>
      <c r="D993" s="29" t="s">
        <v>37</v>
      </c>
      <c r="E993">
        <v>44375</v>
      </c>
      <c r="F993" s="13" t="s">
        <v>715</v>
      </c>
      <c r="G993" s="4">
        <v>41721</v>
      </c>
      <c r="H993">
        <v>73</v>
      </c>
      <c r="I993">
        <v>213</v>
      </c>
      <c r="J993">
        <v>5</v>
      </c>
      <c r="K993">
        <v>28</v>
      </c>
      <c r="L993">
        <v>7</v>
      </c>
      <c r="M993">
        <v>7</v>
      </c>
      <c r="N993">
        <v>41</v>
      </c>
      <c r="O993">
        <v>260</v>
      </c>
      <c r="P993">
        <v>301</v>
      </c>
      <c r="Q993">
        <v>1</v>
      </c>
      <c r="R993">
        <v>4</v>
      </c>
      <c r="S993">
        <v>1</v>
      </c>
      <c r="T993">
        <v>6</v>
      </c>
      <c r="U993">
        <v>12</v>
      </c>
      <c r="V993">
        <v>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716</v>
      </c>
      <c r="AD993" t="s">
        <v>716</v>
      </c>
      <c r="AE993">
        <v>1</v>
      </c>
      <c r="AF993" t="s">
        <v>3028</v>
      </c>
      <c r="AG993" t="s">
        <v>2956</v>
      </c>
      <c r="AH993" t="s">
        <v>3016</v>
      </c>
      <c r="AI993">
        <v>3</v>
      </c>
      <c r="AJ993" t="s">
        <v>3017</v>
      </c>
    </row>
    <row r="994" spans="1:36" x14ac:dyDescent="0.3">
      <c r="A994" t="s">
        <v>751</v>
      </c>
      <c r="B994" s="9">
        <v>28</v>
      </c>
      <c r="C994" t="s">
        <v>39</v>
      </c>
      <c r="D994" s="29" t="s">
        <v>30</v>
      </c>
      <c r="E994">
        <v>19485</v>
      </c>
      <c r="F994" s="13" t="s">
        <v>2963</v>
      </c>
      <c r="G994" s="4">
        <v>41541</v>
      </c>
      <c r="H994">
        <v>80</v>
      </c>
      <c r="I994">
        <v>6</v>
      </c>
      <c r="J994">
        <v>0</v>
      </c>
      <c r="K994">
        <v>4</v>
      </c>
      <c r="L994">
        <v>0</v>
      </c>
      <c r="M994">
        <v>0</v>
      </c>
      <c r="N994">
        <v>0</v>
      </c>
      <c r="O994">
        <v>10</v>
      </c>
      <c r="P994">
        <v>10</v>
      </c>
      <c r="Q994">
        <v>1</v>
      </c>
      <c r="R994">
        <v>1</v>
      </c>
      <c r="S994">
        <v>0</v>
      </c>
      <c r="T994">
        <v>2</v>
      </c>
      <c r="U994">
        <v>4</v>
      </c>
      <c r="V994">
        <v>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716</v>
      </c>
      <c r="AD994" t="s">
        <v>716</v>
      </c>
      <c r="AE994">
        <v>2</v>
      </c>
      <c r="AF994" t="s">
        <v>3032</v>
      </c>
      <c r="AG994" t="s">
        <v>2957</v>
      </c>
      <c r="AH994" t="s">
        <v>3014</v>
      </c>
      <c r="AI994">
        <v>9</v>
      </c>
      <c r="AJ994" t="s">
        <v>3025</v>
      </c>
    </row>
    <row r="995" spans="1:36" x14ac:dyDescent="0.3">
      <c r="A995" t="s">
        <v>1305</v>
      </c>
      <c r="B995" s="9">
        <v>68</v>
      </c>
      <c r="C995" t="s">
        <v>36</v>
      </c>
      <c r="D995" s="29" t="s">
        <v>30</v>
      </c>
      <c r="E995">
        <v>82800</v>
      </c>
      <c r="F995" s="13" t="s">
        <v>716</v>
      </c>
      <c r="G995" s="4">
        <v>41237</v>
      </c>
      <c r="H995">
        <v>23</v>
      </c>
      <c r="I995">
        <v>1006</v>
      </c>
      <c r="J995">
        <v>22</v>
      </c>
      <c r="K995">
        <v>115</v>
      </c>
      <c r="L995">
        <v>59</v>
      </c>
      <c r="M995">
        <v>68</v>
      </c>
      <c r="N995">
        <v>45</v>
      </c>
      <c r="O995">
        <v>1270</v>
      </c>
      <c r="P995">
        <v>1315</v>
      </c>
      <c r="Q995">
        <v>1</v>
      </c>
      <c r="R995">
        <v>7</v>
      </c>
      <c r="S995">
        <v>6</v>
      </c>
      <c r="T995">
        <v>12</v>
      </c>
      <c r="U995">
        <v>26</v>
      </c>
      <c r="V995">
        <v>3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1</v>
      </c>
      <c r="AC995" t="s">
        <v>2963</v>
      </c>
      <c r="AD995" t="s">
        <v>715</v>
      </c>
      <c r="AE995">
        <v>3</v>
      </c>
      <c r="AF995" t="s">
        <v>3029</v>
      </c>
      <c r="AG995" t="s">
        <v>2958</v>
      </c>
      <c r="AH995" t="s">
        <v>3018</v>
      </c>
      <c r="AI995">
        <v>11</v>
      </c>
      <c r="AJ995" t="s">
        <v>3024</v>
      </c>
    </row>
    <row r="996" spans="1:36" x14ac:dyDescent="0.3">
      <c r="A996" t="s">
        <v>1396</v>
      </c>
      <c r="B996" s="9">
        <v>55</v>
      </c>
      <c r="C996" t="s">
        <v>29</v>
      </c>
      <c r="D996" s="29" t="s">
        <v>37</v>
      </c>
      <c r="E996">
        <v>53154</v>
      </c>
      <c r="F996" s="13" t="s">
        <v>715</v>
      </c>
      <c r="G996" s="4">
        <v>41799</v>
      </c>
      <c r="H996">
        <v>50</v>
      </c>
      <c r="I996">
        <v>129</v>
      </c>
      <c r="J996">
        <v>0</v>
      </c>
      <c r="K996">
        <v>21</v>
      </c>
      <c r="L996">
        <v>0</v>
      </c>
      <c r="M996">
        <v>1</v>
      </c>
      <c r="N996">
        <v>7</v>
      </c>
      <c r="O996">
        <v>151</v>
      </c>
      <c r="P996">
        <v>158</v>
      </c>
      <c r="Q996">
        <v>1</v>
      </c>
      <c r="R996">
        <v>3</v>
      </c>
      <c r="S996">
        <v>1</v>
      </c>
      <c r="T996">
        <v>4</v>
      </c>
      <c r="U996">
        <v>9</v>
      </c>
      <c r="V996">
        <v>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716</v>
      </c>
      <c r="AD996" t="s">
        <v>716</v>
      </c>
      <c r="AE996">
        <v>1</v>
      </c>
      <c r="AF996" t="s">
        <v>3030</v>
      </c>
      <c r="AG996" t="s">
        <v>2956</v>
      </c>
      <c r="AH996" t="s">
        <v>3011</v>
      </c>
      <c r="AI996">
        <v>6</v>
      </c>
      <c r="AJ996" t="s">
        <v>3013</v>
      </c>
    </row>
    <row r="997" spans="1:36" x14ac:dyDescent="0.3">
      <c r="A997" t="s">
        <v>2199</v>
      </c>
      <c r="B997" s="9">
        <v>25</v>
      </c>
      <c r="C997" t="s">
        <v>47</v>
      </c>
      <c r="D997" s="29" t="s">
        <v>33</v>
      </c>
      <c r="E997">
        <v>38683</v>
      </c>
      <c r="F997" s="13" t="s">
        <v>715</v>
      </c>
      <c r="G997" s="4">
        <v>41186</v>
      </c>
      <c r="H997">
        <v>80</v>
      </c>
      <c r="I997">
        <v>46</v>
      </c>
      <c r="J997">
        <v>35</v>
      </c>
      <c r="K997">
        <v>69</v>
      </c>
      <c r="L997">
        <v>84</v>
      </c>
      <c r="M997">
        <v>41</v>
      </c>
      <c r="N997">
        <v>66</v>
      </c>
      <c r="O997">
        <v>275</v>
      </c>
      <c r="P997">
        <v>341</v>
      </c>
      <c r="Q997">
        <v>6</v>
      </c>
      <c r="R997">
        <v>4</v>
      </c>
      <c r="S997">
        <v>1</v>
      </c>
      <c r="T997">
        <v>6</v>
      </c>
      <c r="U997">
        <v>17</v>
      </c>
      <c r="V997">
        <v>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t="s">
        <v>716</v>
      </c>
      <c r="AD997" t="s">
        <v>716</v>
      </c>
      <c r="AE997">
        <v>3</v>
      </c>
      <c r="AF997" t="s">
        <v>3032</v>
      </c>
      <c r="AG997" t="s">
        <v>2958</v>
      </c>
      <c r="AH997" t="s">
        <v>3018</v>
      </c>
      <c r="AI997">
        <v>10</v>
      </c>
      <c r="AJ997" t="s">
        <v>3020</v>
      </c>
    </row>
    <row r="998" spans="1:36" x14ac:dyDescent="0.3">
      <c r="A998" t="s">
        <v>1302</v>
      </c>
      <c r="B998" s="9">
        <v>31</v>
      </c>
      <c r="C998" t="s">
        <v>36</v>
      </c>
      <c r="D998" s="29" t="s">
        <v>30</v>
      </c>
      <c r="E998">
        <v>87188</v>
      </c>
      <c r="F998" s="13" t="s">
        <v>716</v>
      </c>
      <c r="G998" s="4">
        <v>41428</v>
      </c>
      <c r="H998">
        <v>73</v>
      </c>
      <c r="I998">
        <v>910</v>
      </c>
      <c r="J998">
        <v>111</v>
      </c>
      <c r="K998">
        <v>724</v>
      </c>
      <c r="L998">
        <v>49</v>
      </c>
      <c r="M998">
        <v>74</v>
      </c>
      <c r="N998">
        <v>55</v>
      </c>
      <c r="O998">
        <v>1868</v>
      </c>
      <c r="P998">
        <v>1923</v>
      </c>
      <c r="Q998">
        <v>1</v>
      </c>
      <c r="R998">
        <v>10</v>
      </c>
      <c r="S998">
        <v>2</v>
      </c>
      <c r="T998">
        <v>6</v>
      </c>
      <c r="U998">
        <v>19</v>
      </c>
      <c r="V998">
        <v>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716</v>
      </c>
      <c r="AD998" t="s">
        <v>715</v>
      </c>
      <c r="AE998">
        <v>2</v>
      </c>
      <c r="AF998" t="s">
        <v>3031</v>
      </c>
      <c r="AG998" t="s">
        <v>2957</v>
      </c>
      <c r="AH998" t="s">
        <v>3011</v>
      </c>
      <c r="AI998">
        <v>6</v>
      </c>
      <c r="AJ998" t="s">
        <v>3013</v>
      </c>
    </row>
    <row r="999" spans="1:36" x14ac:dyDescent="0.3">
      <c r="A999" t="s">
        <v>1920</v>
      </c>
      <c r="B999" s="9">
        <v>51</v>
      </c>
      <c r="C999" t="s">
        <v>47</v>
      </c>
      <c r="D999" s="29" t="s">
        <v>30</v>
      </c>
      <c r="E999">
        <v>39548</v>
      </c>
      <c r="F999" s="13" t="s">
        <v>2963</v>
      </c>
      <c r="G999" s="4">
        <v>41729</v>
      </c>
      <c r="H999">
        <v>87</v>
      </c>
      <c r="I999">
        <v>15</v>
      </c>
      <c r="J999">
        <v>4</v>
      </c>
      <c r="K999">
        <v>10</v>
      </c>
      <c r="L999">
        <v>3</v>
      </c>
      <c r="M999">
        <v>4</v>
      </c>
      <c r="N999">
        <v>18</v>
      </c>
      <c r="O999">
        <v>36</v>
      </c>
      <c r="P999">
        <v>54</v>
      </c>
      <c r="Q999">
        <v>2</v>
      </c>
      <c r="R999">
        <v>1</v>
      </c>
      <c r="S999">
        <v>1</v>
      </c>
      <c r="T999">
        <v>3</v>
      </c>
      <c r="U999">
        <v>7</v>
      </c>
      <c r="V999">
        <v>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716</v>
      </c>
      <c r="AD999" t="s">
        <v>716</v>
      </c>
      <c r="AE999">
        <v>1</v>
      </c>
      <c r="AF999" t="s">
        <v>3030</v>
      </c>
      <c r="AG999" t="s">
        <v>2956</v>
      </c>
      <c r="AH999" t="s">
        <v>3016</v>
      </c>
      <c r="AI999">
        <v>3</v>
      </c>
      <c r="AJ999" t="s">
        <v>3017</v>
      </c>
    </row>
    <row r="1000" spans="1:36" x14ac:dyDescent="0.3">
      <c r="A1000" t="s">
        <v>2857</v>
      </c>
      <c r="B1000" s="9">
        <v>44</v>
      </c>
      <c r="C1000" t="s">
        <v>36</v>
      </c>
      <c r="D1000" s="29" t="s">
        <v>30</v>
      </c>
      <c r="E1000">
        <v>57642</v>
      </c>
      <c r="F1000" s="13" t="s">
        <v>715</v>
      </c>
      <c r="G1000" s="4">
        <v>41648</v>
      </c>
      <c r="H1000">
        <v>24</v>
      </c>
      <c r="I1000">
        <v>580</v>
      </c>
      <c r="J1000">
        <v>6</v>
      </c>
      <c r="K1000">
        <v>58</v>
      </c>
      <c r="L1000">
        <v>8</v>
      </c>
      <c r="M1000">
        <v>0</v>
      </c>
      <c r="N1000">
        <v>27</v>
      </c>
      <c r="O1000">
        <v>652</v>
      </c>
      <c r="P1000">
        <v>679</v>
      </c>
      <c r="Q1000">
        <v>3</v>
      </c>
      <c r="R1000">
        <v>7</v>
      </c>
      <c r="S1000">
        <v>6</v>
      </c>
      <c r="T1000">
        <v>6</v>
      </c>
      <c r="U1000">
        <v>22</v>
      </c>
      <c r="V1000">
        <v>4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 t="s">
        <v>715</v>
      </c>
      <c r="AD1000" t="s">
        <v>716</v>
      </c>
      <c r="AE1000">
        <v>1</v>
      </c>
      <c r="AF1000" t="s">
        <v>3028</v>
      </c>
      <c r="AG1000" t="s">
        <v>2956</v>
      </c>
      <c r="AH1000" t="s">
        <v>3016</v>
      </c>
      <c r="AI1000">
        <v>1</v>
      </c>
      <c r="AJ1000" t="s">
        <v>3023</v>
      </c>
    </row>
    <row r="1001" spans="1:36" x14ac:dyDescent="0.3">
      <c r="A1001" t="s">
        <v>1456</v>
      </c>
      <c r="B1001" s="9">
        <v>42</v>
      </c>
      <c r="C1001" t="s">
        <v>29</v>
      </c>
      <c r="D1001" s="29" t="s">
        <v>37</v>
      </c>
      <c r="E1001">
        <v>30467</v>
      </c>
      <c r="F1001" s="13" t="s">
        <v>715</v>
      </c>
      <c r="G1001" s="4">
        <v>41717</v>
      </c>
      <c r="H1001">
        <v>8</v>
      </c>
      <c r="I1001">
        <v>1</v>
      </c>
      <c r="J1001">
        <v>3</v>
      </c>
      <c r="K1001">
        <v>8</v>
      </c>
      <c r="L1001">
        <v>2</v>
      </c>
      <c r="M1001">
        <v>5</v>
      </c>
      <c r="N1001">
        <v>5</v>
      </c>
      <c r="O1001">
        <v>19</v>
      </c>
      <c r="P1001">
        <v>24</v>
      </c>
      <c r="Q1001">
        <v>1</v>
      </c>
      <c r="R1001">
        <v>1</v>
      </c>
      <c r="S1001">
        <v>0</v>
      </c>
      <c r="T1001">
        <v>2</v>
      </c>
      <c r="U1001">
        <v>4</v>
      </c>
      <c r="V1001">
        <v>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716</v>
      </c>
      <c r="AD1001" t="s">
        <v>716</v>
      </c>
      <c r="AE1001">
        <v>1</v>
      </c>
      <c r="AF1001" t="s">
        <v>3028</v>
      </c>
      <c r="AG1001" t="s">
        <v>2956</v>
      </c>
      <c r="AH1001" t="s">
        <v>3016</v>
      </c>
      <c r="AI1001">
        <v>3</v>
      </c>
      <c r="AJ1001" t="s">
        <v>3017</v>
      </c>
    </row>
    <row r="1002" spans="1:36" x14ac:dyDescent="0.3">
      <c r="A1002" t="s">
        <v>2691</v>
      </c>
      <c r="B1002" s="9">
        <v>45</v>
      </c>
      <c r="C1002" t="s">
        <v>29</v>
      </c>
      <c r="D1002" s="29" t="s">
        <v>33</v>
      </c>
      <c r="E1002">
        <v>23228</v>
      </c>
      <c r="F1002" s="13" t="s">
        <v>715</v>
      </c>
      <c r="G1002" s="4">
        <v>41665</v>
      </c>
      <c r="H1002">
        <v>71</v>
      </c>
      <c r="I1002">
        <v>13</v>
      </c>
      <c r="J1002">
        <v>2</v>
      </c>
      <c r="K1002">
        <v>18</v>
      </c>
      <c r="L1002">
        <v>6</v>
      </c>
      <c r="M1002">
        <v>1</v>
      </c>
      <c r="N1002">
        <v>0</v>
      </c>
      <c r="O1002">
        <v>40</v>
      </c>
      <c r="P1002">
        <v>40</v>
      </c>
      <c r="Q1002">
        <v>2</v>
      </c>
      <c r="R1002">
        <v>2</v>
      </c>
      <c r="S1002">
        <v>0</v>
      </c>
      <c r="T1002">
        <v>3</v>
      </c>
      <c r="U1002">
        <v>7</v>
      </c>
      <c r="V1002">
        <v>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t="s">
        <v>716</v>
      </c>
      <c r="AD1002" t="s">
        <v>716</v>
      </c>
      <c r="AE1002">
        <v>1</v>
      </c>
      <c r="AF1002" t="s">
        <v>3028</v>
      </c>
      <c r="AG1002" t="s">
        <v>2956</v>
      </c>
      <c r="AH1002" t="s">
        <v>3016</v>
      </c>
      <c r="AI1002">
        <v>1</v>
      </c>
      <c r="AJ1002" t="s">
        <v>3023</v>
      </c>
    </row>
    <row r="1003" spans="1:36" x14ac:dyDescent="0.3">
      <c r="A1003" t="s">
        <v>773</v>
      </c>
      <c r="B1003" s="9">
        <v>41</v>
      </c>
      <c r="C1003" t="s">
        <v>36</v>
      </c>
      <c r="D1003" s="29" t="s">
        <v>33</v>
      </c>
      <c r="E1003">
        <v>20427</v>
      </c>
      <c r="F1003" s="13" t="s">
        <v>715</v>
      </c>
      <c r="G1003" s="4">
        <v>41722</v>
      </c>
      <c r="H1003">
        <v>63</v>
      </c>
      <c r="I1003">
        <v>5</v>
      </c>
      <c r="J1003">
        <v>0</v>
      </c>
      <c r="K1003">
        <v>4</v>
      </c>
      <c r="L1003">
        <v>0</v>
      </c>
      <c r="M1003">
        <v>0</v>
      </c>
      <c r="N1003">
        <v>1</v>
      </c>
      <c r="O1003">
        <v>9</v>
      </c>
      <c r="P1003">
        <v>10</v>
      </c>
      <c r="Q1003">
        <v>1</v>
      </c>
      <c r="R1003">
        <v>1</v>
      </c>
      <c r="S1003">
        <v>0</v>
      </c>
      <c r="T1003">
        <v>2</v>
      </c>
      <c r="U1003">
        <v>4</v>
      </c>
      <c r="V1003">
        <v>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716</v>
      </c>
      <c r="AD1003" t="s">
        <v>716</v>
      </c>
      <c r="AE1003">
        <v>1</v>
      </c>
      <c r="AF1003" t="s">
        <v>3028</v>
      </c>
      <c r="AG1003" t="s">
        <v>2956</v>
      </c>
      <c r="AH1003" t="s">
        <v>3016</v>
      </c>
      <c r="AI1003">
        <v>3</v>
      </c>
      <c r="AJ1003" t="s">
        <v>3017</v>
      </c>
    </row>
    <row r="1004" spans="1:36" x14ac:dyDescent="0.3">
      <c r="A1004" t="s">
        <v>2281</v>
      </c>
      <c r="B1004" s="9">
        <v>54</v>
      </c>
      <c r="C1004" t="s">
        <v>29</v>
      </c>
      <c r="D1004" s="29" t="s">
        <v>33</v>
      </c>
      <c r="E1004">
        <v>70971</v>
      </c>
      <c r="F1004" s="13" t="s">
        <v>715</v>
      </c>
      <c r="G1004" s="4">
        <v>41173</v>
      </c>
      <c r="H1004">
        <v>28</v>
      </c>
      <c r="I1004">
        <v>1001</v>
      </c>
      <c r="J1004">
        <v>17</v>
      </c>
      <c r="K1004">
        <v>572</v>
      </c>
      <c r="L1004">
        <v>93</v>
      </c>
      <c r="M1004">
        <v>125</v>
      </c>
      <c r="N1004">
        <v>17</v>
      </c>
      <c r="O1004">
        <v>1808</v>
      </c>
      <c r="P1004">
        <v>1825</v>
      </c>
      <c r="Q1004">
        <v>7</v>
      </c>
      <c r="R1004">
        <v>11</v>
      </c>
      <c r="S1004">
        <v>11</v>
      </c>
      <c r="T1004">
        <v>5</v>
      </c>
      <c r="U1004">
        <v>34</v>
      </c>
      <c r="V1004">
        <v>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716</v>
      </c>
      <c r="AD1004" t="s">
        <v>715</v>
      </c>
      <c r="AE1004">
        <v>3</v>
      </c>
      <c r="AF1004" t="s">
        <v>3030</v>
      </c>
      <c r="AG1004" t="s">
        <v>2958</v>
      </c>
      <c r="AH1004" t="s">
        <v>3014</v>
      </c>
      <c r="AI1004">
        <v>9</v>
      </c>
      <c r="AJ1004" t="s">
        <v>3025</v>
      </c>
    </row>
    <row r="1005" spans="1:36" x14ac:dyDescent="0.3">
      <c r="A1005" t="s">
        <v>956</v>
      </c>
      <c r="B1005" s="9">
        <v>43</v>
      </c>
      <c r="C1005" t="s">
        <v>39</v>
      </c>
      <c r="D1005" s="29" t="s">
        <v>37</v>
      </c>
      <c r="E1005">
        <v>35178</v>
      </c>
      <c r="F1005" s="13" t="s">
        <v>715</v>
      </c>
      <c r="G1005" s="4">
        <v>41284</v>
      </c>
      <c r="H1005">
        <v>10</v>
      </c>
      <c r="I1005">
        <v>23</v>
      </c>
      <c r="J1005">
        <v>1</v>
      </c>
      <c r="K1005">
        <v>13</v>
      </c>
      <c r="L1005">
        <v>2</v>
      </c>
      <c r="M1005">
        <v>2</v>
      </c>
      <c r="N1005">
        <v>18</v>
      </c>
      <c r="O1005">
        <v>41</v>
      </c>
      <c r="P1005">
        <v>59</v>
      </c>
      <c r="Q1005">
        <v>1</v>
      </c>
      <c r="R1005">
        <v>1</v>
      </c>
      <c r="S1005">
        <v>1</v>
      </c>
      <c r="T1005">
        <v>2</v>
      </c>
      <c r="U1005">
        <v>5</v>
      </c>
      <c r="V1005">
        <v>7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 t="s">
        <v>715</v>
      </c>
      <c r="AD1005" t="s">
        <v>715</v>
      </c>
      <c r="AE1005">
        <v>2</v>
      </c>
      <c r="AF1005" t="s">
        <v>3028</v>
      </c>
      <c r="AG1005" t="s">
        <v>2957</v>
      </c>
      <c r="AH1005" t="s">
        <v>3016</v>
      </c>
      <c r="AI1005">
        <v>1</v>
      </c>
      <c r="AJ1005" t="s">
        <v>3023</v>
      </c>
    </row>
    <row r="1006" spans="1:36" x14ac:dyDescent="0.3">
      <c r="A1006" t="s">
        <v>2195</v>
      </c>
      <c r="B1006" s="9">
        <v>57</v>
      </c>
      <c r="C1006" t="s">
        <v>36</v>
      </c>
      <c r="D1006" s="29" t="s">
        <v>33</v>
      </c>
      <c r="E1006">
        <v>6835</v>
      </c>
      <c r="F1006" s="13" t="s">
        <v>715</v>
      </c>
      <c r="G1006" s="4">
        <v>41251</v>
      </c>
      <c r="H1006">
        <v>76</v>
      </c>
      <c r="I1006">
        <v>107</v>
      </c>
      <c r="J1006">
        <v>2</v>
      </c>
      <c r="K1006">
        <v>12</v>
      </c>
      <c r="L1006">
        <v>2</v>
      </c>
      <c r="M1006">
        <v>2</v>
      </c>
      <c r="N1006">
        <v>12</v>
      </c>
      <c r="O1006">
        <v>125</v>
      </c>
      <c r="P1006">
        <v>137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20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716</v>
      </c>
      <c r="AD1006" t="s">
        <v>716</v>
      </c>
      <c r="AE1006">
        <v>3</v>
      </c>
      <c r="AF1006" t="s">
        <v>3030</v>
      </c>
      <c r="AG1006" t="s">
        <v>2958</v>
      </c>
      <c r="AH1006" t="s">
        <v>3018</v>
      </c>
      <c r="AI1006">
        <v>12</v>
      </c>
      <c r="AJ1006" t="s">
        <v>3019</v>
      </c>
    </row>
    <row r="1007" spans="1:36" x14ac:dyDescent="0.3">
      <c r="A1007" t="s">
        <v>1735</v>
      </c>
      <c r="B1007" s="9">
        <v>70</v>
      </c>
      <c r="C1007" t="s">
        <v>29</v>
      </c>
      <c r="D1007" s="29" t="s">
        <v>37</v>
      </c>
      <c r="E1007">
        <v>80589</v>
      </c>
      <c r="F1007" s="13" t="s">
        <v>716</v>
      </c>
      <c r="G1007" s="4">
        <v>41661</v>
      </c>
      <c r="H1007">
        <v>25</v>
      </c>
      <c r="I1007">
        <v>507</v>
      </c>
      <c r="J1007">
        <v>93</v>
      </c>
      <c r="K1007">
        <v>520</v>
      </c>
      <c r="L1007">
        <v>242</v>
      </c>
      <c r="M1007">
        <v>40</v>
      </c>
      <c r="N1007">
        <v>26</v>
      </c>
      <c r="O1007">
        <v>1402</v>
      </c>
      <c r="P1007">
        <v>1428</v>
      </c>
      <c r="Q1007">
        <v>1</v>
      </c>
      <c r="R1007">
        <v>5</v>
      </c>
      <c r="S1007">
        <v>10</v>
      </c>
      <c r="T1007">
        <v>5</v>
      </c>
      <c r="U1007">
        <v>21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 t="s">
        <v>715</v>
      </c>
      <c r="AD1007" t="s">
        <v>715</v>
      </c>
      <c r="AE1007">
        <v>1</v>
      </c>
      <c r="AF1007" t="s">
        <v>3029</v>
      </c>
      <c r="AG1007" t="s">
        <v>2956</v>
      </c>
      <c r="AH1007" t="s">
        <v>3016</v>
      </c>
      <c r="AI1007">
        <v>1</v>
      </c>
      <c r="AJ1007" t="s">
        <v>3023</v>
      </c>
    </row>
    <row r="1008" spans="1:36" x14ac:dyDescent="0.3">
      <c r="A1008" t="s">
        <v>1348</v>
      </c>
      <c r="B1008" s="9">
        <v>35</v>
      </c>
      <c r="C1008" t="s">
        <v>29</v>
      </c>
      <c r="D1008" s="29" t="s">
        <v>30</v>
      </c>
      <c r="E1008">
        <v>60152</v>
      </c>
      <c r="F1008" s="13" t="s">
        <v>715</v>
      </c>
      <c r="G1008" s="4">
        <v>41361</v>
      </c>
      <c r="H1008">
        <v>6</v>
      </c>
      <c r="I1008">
        <v>325</v>
      </c>
      <c r="J1008">
        <v>83</v>
      </c>
      <c r="K1008">
        <v>300</v>
      </c>
      <c r="L1008">
        <v>86</v>
      </c>
      <c r="M1008">
        <v>58</v>
      </c>
      <c r="N1008">
        <v>91</v>
      </c>
      <c r="O1008">
        <v>852</v>
      </c>
      <c r="P1008">
        <v>943</v>
      </c>
      <c r="Q1008">
        <v>1</v>
      </c>
      <c r="R1008">
        <v>6</v>
      </c>
      <c r="S1008">
        <v>4</v>
      </c>
      <c r="T1008">
        <v>12</v>
      </c>
      <c r="U1008">
        <v>23</v>
      </c>
      <c r="V1008">
        <v>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716</v>
      </c>
      <c r="AD1008" t="s">
        <v>716</v>
      </c>
      <c r="AE1008">
        <v>2</v>
      </c>
      <c r="AF1008" t="s">
        <v>3031</v>
      </c>
      <c r="AG1008" t="s">
        <v>2957</v>
      </c>
      <c r="AH1008" t="s">
        <v>3016</v>
      </c>
      <c r="AI1008">
        <v>3</v>
      </c>
      <c r="AJ1008" t="s">
        <v>3017</v>
      </c>
    </row>
    <row r="1009" spans="1:36" x14ac:dyDescent="0.3">
      <c r="A1009" t="s">
        <v>1255</v>
      </c>
      <c r="B1009" s="9">
        <v>56</v>
      </c>
      <c r="C1009" t="s">
        <v>36</v>
      </c>
      <c r="D1009" s="29" t="s">
        <v>33</v>
      </c>
      <c r="E1009">
        <v>77863</v>
      </c>
      <c r="F1009" s="13" t="s">
        <v>716</v>
      </c>
      <c r="G1009" s="4">
        <v>41605</v>
      </c>
      <c r="H1009">
        <v>20</v>
      </c>
      <c r="I1009">
        <v>881</v>
      </c>
      <c r="J1009">
        <v>38</v>
      </c>
      <c r="K1009">
        <v>319</v>
      </c>
      <c r="L1009">
        <v>16</v>
      </c>
      <c r="M1009">
        <v>25</v>
      </c>
      <c r="N1009">
        <v>12</v>
      </c>
      <c r="O1009">
        <v>1279</v>
      </c>
      <c r="P1009">
        <v>1291</v>
      </c>
      <c r="Q1009">
        <v>1</v>
      </c>
      <c r="R1009">
        <v>4</v>
      </c>
      <c r="S1009">
        <v>5</v>
      </c>
      <c r="T1009">
        <v>10</v>
      </c>
      <c r="U1009">
        <v>20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716</v>
      </c>
      <c r="AD1009" t="s">
        <v>716</v>
      </c>
      <c r="AE1009">
        <v>2</v>
      </c>
      <c r="AF1009" t="s">
        <v>3030</v>
      </c>
      <c r="AG1009" t="s">
        <v>2957</v>
      </c>
      <c r="AH1009" t="s">
        <v>3018</v>
      </c>
      <c r="AI1009">
        <v>11</v>
      </c>
      <c r="AJ1009" t="s">
        <v>3024</v>
      </c>
    </row>
    <row r="1010" spans="1:36" x14ac:dyDescent="0.3">
      <c r="A1010" t="s">
        <v>2272</v>
      </c>
      <c r="B1010" s="9">
        <v>25</v>
      </c>
      <c r="C1010" t="s">
        <v>29</v>
      </c>
      <c r="D1010" s="29" t="s">
        <v>37</v>
      </c>
      <c r="E1010">
        <v>42387</v>
      </c>
      <c r="F1010" s="13" t="s">
        <v>715</v>
      </c>
      <c r="G1010" s="4">
        <v>41211</v>
      </c>
      <c r="H1010">
        <v>42</v>
      </c>
      <c r="I1010">
        <v>235</v>
      </c>
      <c r="J1010">
        <v>0</v>
      </c>
      <c r="K1010">
        <v>235</v>
      </c>
      <c r="L1010">
        <v>19</v>
      </c>
      <c r="M1010">
        <v>4</v>
      </c>
      <c r="N1010">
        <v>191</v>
      </c>
      <c r="O1010">
        <v>493</v>
      </c>
      <c r="P1010">
        <v>684</v>
      </c>
      <c r="Q1010">
        <v>5</v>
      </c>
      <c r="R1010">
        <v>8</v>
      </c>
      <c r="S1010">
        <v>1</v>
      </c>
      <c r="T1010">
        <v>7</v>
      </c>
      <c r="U1010">
        <v>21</v>
      </c>
      <c r="V1010">
        <v>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716</v>
      </c>
      <c r="AD1010" t="s">
        <v>716</v>
      </c>
      <c r="AE1010">
        <v>3</v>
      </c>
      <c r="AF1010" t="s">
        <v>3032</v>
      </c>
      <c r="AG1010" t="s">
        <v>2958</v>
      </c>
      <c r="AH1010" t="s">
        <v>3018</v>
      </c>
      <c r="AI1010">
        <v>10</v>
      </c>
      <c r="AJ1010" t="s">
        <v>3020</v>
      </c>
    </row>
    <row r="1011" spans="1:36" x14ac:dyDescent="0.3">
      <c r="A1011" t="s">
        <v>1881</v>
      </c>
      <c r="B1011" s="9">
        <v>28</v>
      </c>
      <c r="C1011" t="s">
        <v>47</v>
      </c>
      <c r="D1011" s="29" t="s">
        <v>37</v>
      </c>
      <c r="E1011">
        <v>21955</v>
      </c>
      <c r="F1011" s="13" t="s">
        <v>715</v>
      </c>
      <c r="G1011" s="4">
        <v>41524</v>
      </c>
      <c r="H1011">
        <v>81</v>
      </c>
      <c r="I1011">
        <v>5</v>
      </c>
      <c r="J1011">
        <v>1</v>
      </c>
      <c r="K1011">
        <v>7</v>
      </c>
      <c r="L1011">
        <v>17</v>
      </c>
      <c r="M1011">
        <v>14</v>
      </c>
      <c r="N1011">
        <v>11</v>
      </c>
      <c r="O1011">
        <v>44</v>
      </c>
      <c r="P1011">
        <v>55</v>
      </c>
      <c r="Q1011">
        <v>2</v>
      </c>
      <c r="R1011">
        <v>2</v>
      </c>
      <c r="S1011">
        <v>1</v>
      </c>
      <c r="T1011">
        <v>3</v>
      </c>
      <c r="U1011">
        <v>8</v>
      </c>
      <c r="V1011">
        <v>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716</v>
      </c>
      <c r="AD1011" t="s">
        <v>716</v>
      </c>
      <c r="AE1011">
        <v>2</v>
      </c>
      <c r="AF1011" t="s">
        <v>3032</v>
      </c>
      <c r="AG1011" t="s">
        <v>2957</v>
      </c>
      <c r="AH1011" t="s">
        <v>3014</v>
      </c>
      <c r="AI1011">
        <v>9</v>
      </c>
      <c r="AJ1011" t="s">
        <v>3025</v>
      </c>
    </row>
    <row r="1012" spans="1:36" x14ac:dyDescent="0.3">
      <c r="A1012" t="s">
        <v>1833</v>
      </c>
      <c r="B1012" s="9">
        <v>30</v>
      </c>
      <c r="C1012" t="s">
        <v>36</v>
      </c>
      <c r="D1012" s="29" t="s">
        <v>37</v>
      </c>
      <c r="E1012">
        <v>18988</v>
      </c>
      <c r="F1012" s="13" t="s">
        <v>715</v>
      </c>
      <c r="G1012" s="4">
        <v>41782</v>
      </c>
      <c r="H1012">
        <v>43</v>
      </c>
      <c r="I1012">
        <v>6</v>
      </c>
      <c r="J1012">
        <v>0</v>
      </c>
      <c r="K1012">
        <v>6</v>
      </c>
      <c r="L1012">
        <v>2</v>
      </c>
      <c r="M1012">
        <v>1</v>
      </c>
      <c r="N1012">
        <v>1</v>
      </c>
      <c r="O1012">
        <v>15</v>
      </c>
      <c r="P1012">
        <v>16</v>
      </c>
      <c r="Q1012">
        <v>2</v>
      </c>
      <c r="R1012">
        <v>1</v>
      </c>
      <c r="S1012">
        <v>0</v>
      </c>
      <c r="T1012">
        <v>3</v>
      </c>
      <c r="U1012">
        <v>6</v>
      </c>
      <c r="V1012">
        <v>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t="s">
        <v>716</v>
      </c>
      <c r="AD1012" t="s">
        <v>716</v>
      </c>
      <c r="AE1012">
        <v>1</v>
      </c>
      <c r="AF1012" t="s">
        <v>3032</v>
      </c>
      <c r="AG1012" t="s">
        <v>2956</v>
      </c>
      <c r="AH1012" t="s">
        <v>3011</v>
      </c>
      <c r="AI1012">
        <v>5</v>
      </c>
      <c r="AJ1012" t="s">
        <v>3012</v>
      </c>
    </row>
    <row r="1013" spans="1:36" x14ac:dyDescent="0.3">
      <c r="A1013" t="s">
        <v>2171</v>
      </c>
      <c r="B1013" s="9">
        <v>56</v>
      </c>
      <c r="C1013" t="s">
        <v>39</v>
      </c>
      <c r="D1013" s="29" t="s">
        <v>30</v>
      </c>
      <c r="E1013">
        <v>61331</v>
      </c>
      <c r="F1013" s="13" t="s">
        <v>2963</v>
      </c>
      <c r="G1013" s="4">
        <v>41343</v>
      </c>
      <c r="H1013">
        <v>42</v>
      </c>
      <c r="I1013">
        <v>534</v>
      </c>
      <c r="J1013">
        <v>5</v>
      </c>
      <c r="K1013">
        <v>47</v>
      </c>
      <c r="L1013">
        <v>0</v>
      </c>
      <c r="M1013">
        <v>5</v>
      </c>
      <c r="N1013">
        <v>41</v>
      </c>
      <c r="O1013">
        <v>591</v>
      </c>
      <c r="P1013">
        <v>632</v>
      </c>
      <c r="Q1013">
        <v>5</v>
      </c>
      <c r="R1013">
        <v>11</v>
      </c>
      <c r="S1013">
        <v>1</v>
      </c>
      <c r="T1013">
        <v>6</v>
      </c>
      <c r="U1013">
        <v>23</v>
      </c>
      <c r="V1013">
        <v>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716</v>
      </c>
      <c r="AD1013" t="s">
        <v>716</v>
      </c>
      <c r="AE1013">
        <v>2</v>
      </c>
      <c r="AF1013" t="s">
        <v>3030</v>
      </c>
      <c r="AG1013" t="s">
        <v>2957</v>
      </c>
      <c r="AH1013" t="s">
        <v>3016</v>
      </c>
      <c r="AI1013">
        <v>3</v>
      </c>
      <c r="AJ1013" t="s">
        <v>3017</v>
      </c>
    </row>
    <row r="1014" spans="1:36" x14ac:dyDescent="0.3">
      <c r="A1014" t="s">
        <v>1223</v>
      </c>
      <c r="B1014" s="9">
        <v>36</v>
      </c>
      <c r="C1014" t="s">
        <v>39</v>
      </c>
      <c r="D1014" s="29" t="s">
        <v>33</v>
      </c>
      <c r="E1014">
        <v>85738</v>
      </c>
      <c r="F1014" s="13" t="s">
        <v>716</v>
      </c>
      <c r="G1014" s="4">
        <v>41662</v>
      </c>
      <c r="H1014">
        <v>41</v>
      </c>
      <c r="I1014">
        <v>913</v>
      </c>
      <c r="J1014">
        <v>26</v>
      </c>
      <c r="K1014">
        <v>376</v>
      </c>
      <c r="L1014">
        <v>17</v>
      </c>
      <c r="M1014">
        <v>26</v>
      </c>
      <c r="N1014">
        <v>13</v>
      </c>
      <c r="O1014">
        <v>1358</v>
      </c>
      <c r="P1014">
        <v>1371</v>
      </c>
      <c r="Q1014">
        <v>1</v>
      </c>
      <c r="R1014">
        <v>3</v>
      </c>
      <c r="S1014">
        <v>6</v>
      </c>
      <c r="T1014">
        <v>11</v>
      </c>
      <c r="U1014">
        <v>21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 t="s">
        <v>2963</v>
      </c>
      <c r="AD1014" t="s">
        <v>716</v>
      </c>
      <c r="AE1014">
        <v>1</v>
      </c>
      <c r="AF1014" t="s">
        <v>3031</v>
      </c>
      <c r="AG1014" t="s">
        <v>2956</v>
      </c>
      <c r="AH1014" t="s">
        <v>3016</v>
      </c>
      <c r="AI1014">
        <v>1</v>
      </c>
      <c r="AJ1014" t="s">
        <v>3023</v>
      </c>
    </row>
    <row r="1015" spans="1:36" x14ac:dyDescent="0.3">
      <c r="A1015" t="s">
        <v>2948</v>
      </c>
      <c r="B1015" s="9">
        <v>60</v>
      </c>
      <c r="C1015" t="s">
        <v>29</v>
      </c>
      <c r="D1015" s="29" t="s">
        <v>33</v>
      </c>
      <c r="E1015">
        <v>32144</v>
      </c>
      <c r="F1015" s="13" t="s">
        <v>2963</v>
      </c>
      <c r="G1015" s="4">
        <v>41721</v>
      </c>
      <c r="H1015">
        <v>76</v>
      </c>
      <c r="I1015">
        <v>41</v>
      </c>
      <c r="J1015">
        <v>0</v>
      </c>
      <c r="K1015">
        <v>10</v>
      </c>
      <c r="L1015">
        <v>0</v>
      </c>
      <c r="M1015">
        <v>0</v>
      </c>
      <c r="N1015">
        <v>3</v>
      </c>
      <c r="O1015">
        <v>51</v>
      </c>
      <c r="P1015">
        <v>54</v>
      </c>
      <c r="Q1015">
        <v>4</v>
      </c>
      <c r="R1015">
        <v>2</v>
      </c>
      <c r="S1015">
        <v>1</v>
      </c>
      <c r="T1015">
        <v>3</v>
      </c>
      <c r="U1015">
        <v>10</v>
      </c>
      <c r="V1015">
        <v>7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 t="s">
        <v>715</v>
      </c>
      <c r="AD1015" t="s">
        <v>716</v>
      </c>
      <c r="AE1015">
        <v>1</v>
      </c>
      <c r="AF1015" t="s">
        <v>3030</v>
      </c>
      <c r="AG1015" t="s">
        <v>2956</v>
      </c>
      <c r="AH1015" t="s">
        <v>3016</v>
      </c>
      <c r="AI1015">
        <v>3</v>
      </c>
      <c r="AJ1015" t="s">
        <v>3017</v>
      </c>
    </row>
    <row r="1016" spans="1:36" x14ac:dyDescent="0.3">
      <c r="A1016" t="s">
        <v>795</v>
      </c>
      <c r="B1016" s="9">
        <v>31</v>
      </c>
      <c r="C1016" t="s">
        <v>29</v>
      </c>
      <c r="D1016" s="29" t="s">
        <v>30</v>
      </c>
      <c r="E1016">
        <v>39062</v>
      </c>
      <c r="F1016" s="13" t="s">
        <v>715</v>
      </c>
      <c r="G1016" s="4">
        <v>41723</v>
      </c>
      <c r="H1016">
        <v>28</v>
      </c>
      <c r="I1016">
        <v>23</v>
      </c>
      <c r="J1016">
        <v>0</v>
      </c>
      <c r="K1016">
        <v>9</v>
      </c>
      <c r="L1016">
        <v>0</v>
      </c>
      <c r="M1016">
        <v>0</v>
      </c>
      <c r="N1016">
        <v>12</v>
      </c>
      <c r="O1016">
        <v>32</v>
      </c>
      <c r="P1016">
        <v>44</v>
      </c>
      <c r="Q1016">
        <v>1</v>
      </c>
      <c r="R1016">
        <v>1</v>
      </c>
      <c r="S1016">
        <v>0</v>
      </c>
      <c r="T1016">
        <v>3</v>
      </c>
      <c r="U1016">
        <v>5</v>
      </c>
      <c r="V1016">
        <v>4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 t="s">
        <v>715</v>
      </c>
      <c r="AD1016" t="s">
        <v>716</v>
      </c>
      <c r="AE1016">
        <v>1</v>
      </c>
      <c r="AF1016" t="s">
        <v>3031</v>
      </c>
      <c r="AG1016" t="s">
        <v>2956</v>
      </c>
      <c r="AH1016" t="s">
        <v>3016</v>
      </c>
      <c r="AI1016">
        <v>3</v>
      </c>
      <c r="AJ1016" t="s">
        <v>3017</v>
      </c>
    </row>
    <row r="1017" spans="1:36" x14ac:dyDescent="0.3">
      <c r="A1017" t="s">
        <v>2168</v>
      </c>
      <c r="B1017" s="9">
        <v>44</v>
      </c>
      <c r="C1017" t="s">
        <v>36</v>
      </c>
      <c r="D1017" s="29" t="s">
        <v>37</v>
      </c>
      <c r="E1017">
        <v>67353</v>
      </c>
      <c r="F1017" s="13" t="s">
        <v>715</v>
      </c>
      <c r="G1017" s="4">
        <v>41639</v>
      </c>
      <c r="H1017">
        <v>37</v>
      </c>
      <c r="I1017">
        <v>702</v>
      </c>
      <c r="J1017">
        <v>17</v>
      </c>
      <c r="K1017">
        <v>151</v>
      </c>
      <c r="L1017">
        <v>0</v>
      </c>
      <c r="M1017">
        <v>8</v>
      </c>
      <c r="N1017">
        <v>35</v>
      </c>
      <c r="O1017">
        <v>878</v>
      </c>
      <c r="P1017">
        <v>913</v>
      </c>
      <c r="Q1017">
        <v>5</v>
      </c>
      <c r="R1017">
        <v>5</v>
      </c>
      <c r="S1017">
        <v>6</v>
      </c>
      <c r="T1017">
        <v>12</v>
      </c>
      <c r="U1017">
        <v>28</v>
      </c>
      <c r="V1017">
        <v>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716</v>
      </c>
      <c r="AD1017" t="s">
        <v>716</v>
      </c>
      <c r="AE1017">
        <v>2</v>
      </c>
      <c r="AF1017" t="s">
        <v>3028</v>
      </c>
      <c r="AG1017" t="s">
        <v>2957</v>
      </c>
      <c r="AH1017" t="s">
        <v>3018</v>
      </c>
      <c r="AI1017">
        <v>12</v>
      </c>
      <c r="AJ1017" t="s">
        <v>3019</v>
      </c>
    </row>
    <row r="1018" spans="1:36" x14ac:dyDescent="0.3">
      <c r="A1018" t="s">
        <v>899</v>
      </c>
      <c r="B1018" s="9">
        <v>50</v>
      </c>
      <c r="C1018" t="s">
        <v>47</v>
      </c>
      <c r="D1018" s="29" t="s">
        <v>30</v>
      </c>
      <c r="E1018">
        <v>52247</v>
      </c>
      <c r="F1018" s="13" t="s">
        <v>2963</v>
      </c>
      <c r="G1018" s="4">
        <v>41651</v>
      </c>
      <c r="H1018">
        <v>49</v>
      </c>
      <c r="I1018">
        <v>5</v>
      </c>
      <c r="J1018">
        <v>1</v>
      </c>
      <c r="K1018">
        <v>9</v>
      </c>
      <c r="L1018">
        <v>2</v>
      </c>
      <c r="M1018">
        <v>0</v>
      </c>
      <c r="N1018">
        <v>4</v>
      </c>
      <c r="O1018">
        <v>17</v>
      </c>
      <c r="P1018">
        <v>21</v>
      </c>
      <c r="Q1018">
        <v>1</v>
      </c>
      <c r="R1018">
        <v>1</v>
      </c>
      <c r="S1018">
        <v>0</v>
      </c>
      <c r="T1018">
        <v>2</v>
      </c>
      <c r="U1018">
        <v>4</v>
      </c>
      <c r="V1018">
        <v>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716</v>
      </c>
      <c r="AD1018" t="s">
        <v>716</v>
      </c>
      <c r="AE1018">
        <v>1</v>
      </c>
      <c r="AF1018" t="s">
        <v>3028</v>
      </c>
      <c r="AG1018" t="s">
        <v>2956</v>
      </c>
      <c r="AH1018" t="s">
        <v>3016</v>
      </c>
      <c r="AI1018">
        <v>1</v>
      </c>
      <c r="AJ1018" t="s">
        <v>3023</v>
      </c>
    </row>
    <row r="1019" spans="1:36" x14ac:dyDescent="0.3">
      <c r="A1019" t="s">
        <v>815</v>
      </c>
      <c r="B1019" s="9">
        <v>59</v>
      </c>
      <c r="C1019" t="s">
        <v>29</v>
      </c>
      <c r="D1019" s="29" t="s">
        <v>41</v>
      </c>
      <c r="E1019">
        <v>37244</v>
      </c>
      <c r="F1019" s="13" t="s">
        <v>2963</v>
      </c>
      <c r="G1019" s="4">
        <v>41391</v>
      </c>
      <c r="H1019">
        <v>90</v>
      </c>
      <c r="I1019">
        <v>18</v>
      </c>
      <c r="J1019">
        <v>2</v>
      </c>
      <c r="K1019">
        <v>10</v>
      </c>
      <c r="L1019">
        <v>0</v>
      </c>
      <c r="M1019">
        <v>0</v>
      </c>
      <c r="N1019">
        <v>25</v>
      </c>
      <c r="O1019">
        <v>30</v>
      </c>
      <c r="P1019">
        <v>55</v>
      </c>
      <c r="Q1019">
        <v>1</v>
      </c>
      <c r="R1019">
        <v>1</v>
      </c>
      <c r="S1019">
        <v>1</v>
      </c>
      <c r="T1019">
        <v>2</v>
      </c>
      <c r="U1019">
        <v>5</v>
      </c>
      <c r="V1019">
        <v>7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 t="s">
        <v>715</v>
      </c>
      <c r="AD1019" t="s">
        <v>716</v>
      </c>
      <c r="AE1019">
        <v>2</v>
      </c>
      <c r="AF1019" t="s">
        <v>3030</v>
      </c>
      <c r="AG1019" t="s">
        <v>2957</v>
      </c>
      <c r="AH1019" t="s">
        <v>3011</v>
      </c>
      <c r="AI1019">
        <v>4</v>
      </c>
      <c r="AJ1019" t="s">
        <v>3021</v>
      </c>
    </row>
    <row r="1020" spans="1:36" x14ac:dyDescent="0.3">
      <c r="A1020" t="s">
        <v>2490</v>
      </c>
      <c r="B1020" s="9">
        <v>43</v>
      </c>
      <c r="C1020" t="s">
        <v>29</v>
      </c>
      <c r="D1020" s="29" t="s">
        <v>33</v>
      </c>
      <c r="E1020">
        <v>71819</v>
      </c>
      <c r="F1020" s="13" t="s">
        <v>715</v>
      </c>
      <c r="G1020" s="4">
        <v>41514</v>
      </c>
      <c r="H1020">
        <v>70</v>
      </c>
      <c r="I1020">
        <v>1224</v>
      </c>
      <c r="J1020">
        <v>28</v>
      </c>
      <c r="K1020">
        <v>140</v>
      </c>
      <c r="L1020">
        <v>0</v>
      </c>
      <c r="M1020">
        <v>14</v>
      </c>
      <c r="N1020">
        <v>168</v>
      </c>
      <c r="O1020">
        <v>1406</v>
      </c>
      <c r="P1020">
        <v>1574</v>
      </c>
      <c r="Q1020">
        <v>3</v>
      </c>
      <c r="R1020">
        <v>3</v>
      </c>
      <c r="S1020">
        <v>3</v>
      </c>
      <c r="T1020">
        <v>5</v>
      </c>
      <c r="U1020">
        <v>14</v>
      </c>
      <c r="V1020">
        <v>6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 t="s">
        <v>2963</v>
      </c>
      <c r="AD1020" t="s">
        <v>716</v>
      </c>
      <c r="AE1020">
        <v>2</v>
      </c>
      <c r="AF1020" t="s">
        <v>3028</v>
      </c>
      <c r="AG1020" t="s">
        <v>2957</v>
      </c>
      <c r="AH1020" t="s">
        <v>3014</v>
      </c>
      <c r="AI1020">
        <v>8</v>
      </c>
      <c r="AJ1020" t="s">
        <v>3026</v>
      </c>
    </row>
    <row r="1021" spans="1:36" x14ac:dyDescent="0.3">
      <c r="A1021" t="s">
        <v>1449</v>
      </c>
      <c r="B1021" s="9">
        <v>34</v>
      </c>
      <c r="C1021" t="s">
        <v>29</v>
      </c>
      <c r="D1021" s="29" t="s">
        <v>37</v>
      </c>
      <c r="E1021">
        <v>47850</v>
      </c>
      <c r="F1021" s="13" t="s">
        <v>715</v>
      </c>
      <c r="G1021" s="4">
        <v>41611</v>
      </c>
      <c r="H1021">
        <v>72</v>
      </c>
      <c r="I1021">
        <v>42</v>
      </c>
      <c r="J1021">
        <v>7</v>
      </c>
      <c r="K1021">
        <v>43</v>
      </c>
      <c r="L1021">
        <v>20</v>
      </c>
      <c r="M1021">
        <v>12</v>
      </c>
      <c r="N1021">
        <v>10</v>
      </c>
      <c r="O1021">
        <v>124</v>
      </c>
      <c r="P1021">
        <v>134</v>
      </c>
      <c r="Q1021">
        <v>1</v>
      </c>
      <c r="R1021">
        <v>3</v>
      </c>
      <c r="S1021">
        <v>0</v>
      </c>
      <c r="T1021">
        <v>4</v>
      </c>
      <c r="U1021">
        <v>8</v>
      </c>
      <c r="V1021">
        <v>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716</v>
      </c>
      <c r="AD1021" t="s">
        <v>716</v>
      </c>
      <c r="AE1021">
        <v>2</v>
      </c>
      <c r="AF1021" t="s">
        <v>3031</v>
      </c>
      <c r="AG1021" t="s">
        <v>2957</v>
      </c>
      <c r="AH1021" t="s">
        <v>3018</v>
      </c>
      <c r="AI1021">
        <v>12</v>
      </c>
      <c r="AJ1021" t="s">
        <v>3019</v>
      </c>
    </row>
    <row r="1022" spans="1:36" x14ac:dyDescent="0.3">
      <c r="A1022" t="s">
        <v>2851</v>
      </c>
      <c r="B1022" s="9">
        <v>57</v>
      </c>
      <c r="C1022" t="s">
        <v>39</v>
      </c>
      <c r="D1022" s="29" t="s">
        <v>30</v>
      </c>
      <c r="E1022">
        <v>65487</v>
      </c>
      <c r="F1022" s="13" t="s">
        <v>716</v>
      </c>
      <c r="G1022" s="4">
        <v>41649</v>
      </c>
      <c r="H1022">
        <v>48</v>
      </c>
      <c r="I1022">
        <v>240</v>
      </c>
      <c r="J1022">
        <v>67</v>
      </c>
      <c r="K1022">
        <v>500</v>
      </c>
      <c r="L1022">
        <v>199</v>
      </c>
      <c r="M1022">
        <v>0</v>
      </c>
      <c r="N1022">
        <v>163</v>
      </c>
      <c r="O1022">
        <v>1006</v>
      </c>
      <c r="P1022">
        <v>1169</v>
      </c>
      <c r="Q1022">
        <v>3</v>
      </c>
      <c r="R1022">
        <v>3</v>
      </c>
      <c r="S1022">
        <v>5</v>
      </c>
      <c r="T1022">
        <v>6</v>
      </c>
      <c r="U1022">
        <v>17</v>
      </c>
      <c r="V1022">
        <v>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t="s">
        <v>716</v>
      </c>
      <c r="AD1022" t="s">
        <v>716</v>
      </c>
      <c r="AE1022">
        <v>1</v>
      </c>
      <c r="AF1022" t="s">
        <v>3030</v>
      </c>
      <c r="AG1022" t="s">
        <v>2956</v>
      </c>
      <c r="AH1022" t="s">
        <v>3016</v>
      </c>
      <c r="AI1022">
        <v>1</v>
      </c>
      <c r="AJ1022" t="s">
        <v>3023</v>
      </c>
    </row>
    <row r="1023" spans="1:36" x14ac:dyDescent="0.3">
      <c r="A1023" t="s">
        <v>1178</v>
      </c>
      <c r="B1023" s="9">
        <v>38</v>
      </c>
      <c r="C1023" t="s">
        <v>39</v>
      </c>
      <c r="D1023" s="29" t="s">
        <v>41</v>
      </c>
      <c r="E1023">
        <v>75012</v>
      </c>
      <c r="F1023" s="13" t="s">
        <v>716</v>
      </c>
      <c r="G1023" s="4">
        <v>41664</v>
      </c>
      <c r="H1023">
        <v>41</v>
      </c>
      <c r="I1023">
        <v>294</v>
      </c>
      <c r="J1023">
        <v>142</v>
      </c>
      <c r="K1023">
        <v>218</v>
      </c>
      <c r="L1023">
        <v>164</v>
      </c>
      <c r="M1023">
        <v>58</v>
      </c>
      <c r="N1023">
        <v>151</v>
      </c>
      <c r="O1023">
        <v>876</v>
      </c>
      <c r="P1023">
        <v>1027</v>
      </c>
      <c r="Q1023">
        <v>1</v>
      </c>
      <c r="R1023">
        <v>3</v>
      </c>
      <c r="S1023">
        <v>8</v>
      </c>
      <c r="T1023">
        <v>11</v>
      </c>
      <c r="U1023">
        <v>23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716</v>
      </c>
      <c r="AD1023" t="s">
        <v>716</v>
      </c>
      <c r="AE1023">
        <v>1</v>
      </c>
      <c r="AF1023" t="s">
        <v>3031</v>
      </c>
      <c r="AG1023" t="s">
        <v>2956</v>
      </c>
      <c r="AH1023" t="s">
        <v>3016</v>
      </c>
      <c r="AI1023">
        <v>1</v>
      </c>
      <c r="AJ1023" t="s">
        <v>3023</v>
      </c>
    </row>
    <row r="1024" spans="1:36" x14ac:dyDescent="0.3">
      <c r="A1024" t="s">
        <v>2458</v>
      </c>
      <c r="B1024" s="9">
        <v>48</v>
      </c>
      <c r="C1024" t="s">
        <v>29</v>
      </c>
      <c r="D1024" s="29" t="s">
        <v>33</v>
      </c>
      <c r="E1024">
        <v>43482</v>
      </c>
      <c r="F1024" s="13" t="s">
        <v>2964</v>
      </c>
      <c r="G1024" s="4">
        <v>41591</v>
      </c>
      <c r="H1024">
        <v>83</v>
      </c>
      <c r="I1024">
        <v>18</v>
      </c>
      <c r="J1024">
        <v>1</v>
      </c>
      <c r="K1024">
        <v>32</v>
      </c>
      <c r="L1024">
        <v>6</v>
      </c>
      <c r="M1024">
        <v>3</v>
      </c>
      <c r="N1024">
        <v>28</v>
      </c>
      <c r="O1024">
        <v>60</v>
      </c>
      <c r="P1024">
        <v>88</v>
      </c>
      <c r="Q1024">
        <v>3</v>
      </c>
      <c r="R1024">
        <v>2</v>
      </c>
      <c r="S1024">
        <v>0</v>
      </c>
      <c r="T1024">
        <v>4</v>
      </c>
      <c r="U1024">
        <v>9</v>
      </c>
      <c r="V1024">
        <v>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716</v>
      </c>
      <c r="AD1024" t="s">
        <v>716</v>
      </c>
      <c r="AE1024">
        <v>2</v>
      </c>
      <c r="AF1024" t="s">
        <v>3028</v>
      </c>
      <c r="AG1024" t="s">
        <v>2957</v>
      </c>
      <c r="AH1024" t="s">
        <v>3018</v>
      </c>
      <c r="AI1024">
        <v>11</v>
      </c>
      <c r="AJ1024" t="s">
        <v>3024</v>
      </c>
    </row>
    <row r="1025" spans="1:36" x14ac:dyDescent="0.3">
      <c r="A1025" t="s">
        <v>1083</v>
      </c>
      <c r="B1025" s="9">
        <v>54</v>
      </c>
      <c r="C1025" t="s">
        <v>47</v>
      </c>
      <c r="D1025" s="29" t="s">
        <v>30</v>
      </c>
      <c r="E1025">
        <v>32218</v>
      </c>
      <c r="F1025" s="13" t="s">
        <v>716</v>
      </c>
      <c r="G1025" s="4">
        <v>41685</v>
      </c>
      <c r="H1025">
        <v>27</v>
      </c>
      <c r="I1025">
        <v>10</v>
      </c>
      <c r="J1025">
        <v>24</v>
      </c>
      <c r="K1025">
        <v>15</v>
      </c>
      <c r="L1025">
        <v>13</v>
      </c>
      <c r="M1025">
        <v>1</v>
      </c>
      <c r="N1025">
        <v>30</v>
      </c>
      <c r="O1025">
        <v>63</v>
      </c>
      <c r="P1025">
        <v>93</v>
      </c>
      <c r="Q1025">
        <v>1</v>
      </c>
      <c r="R1025">
        <v>2</v>
      </c>
      <c r="S1025">
        <v>1</v>
      </c>
      <c r="T1025">
        <v>3</v>
      </c>
      <c r="U1025">
        <v>7</v>
      </c>
      <c r="V1025">
        <v>7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 t="s">
        <v>715</v>
      </c>
      <c r="AD1025" t="s">
        <v>715</v>
      </c>
      <c r="AE1025">
        <v>1</v>
      </c>
      <c r="AF1025" t="s">
        <v>3030</v>
      </c>
      <c r="AG1025" t="s">
        <v>2956</v>
      </c>
      <c r="AH1025" t="s">
        <v>3016</v>
      </c>
      <c r="AI1025">
        <v>2</v>
      </c>
      <c r="AJ1025" t="s">
        <v>3022</v>
      </c>
    </row>
    <row r="1026" spans="1:36" x14ac:dyDescent="0.3">
      <c r="A1026" t="s">
        <v>2645</v>
      </c>
      <c r="B1026" s="9">
        <v>43</v>
      </c>
      <c r="C1026" t="s">
        <v>29</v>
      </c>
      <c r="D1026" s="29" t="s">
        <v>37</v>
      </c>
      <c r="E1026">
        <v>52914</v>
      </c>
      <c r="F1026" s="13" t="s">
        <v>715</v>
      </c>
      <c r="G1026" s="4">
        <v>41281</v>
      </c>
      <c r="H1026">
        <v>32</v>
      </c>
      <c r="I1026">
        <v>254</v>
      </c>
      <c r="J1026">
        <v>10</v>
      </c>
      <c r="K1026">
        <v>44</v>
      </c>
      <c r="L1026">
        <v>30</v>
      </c>
      <c r="M1026">
        <v>10</v>
      </c>
      <c r="N1026">
        <v>227</v>
      </c>
      <c r="O1026">
        <v>348</v>
      </c>
      <c r="P1026">
        <v>575</v>
      </c>
      <c r="Q1026">
        <v>2</v>
      </c>
      <c r="R1026">
        <v>7</v>
      </c>
      <c r="S1026">
        <v>3</v>
      </c>
      <c r="T1026">
        <v>3</v>
      </c>
      <c r="U1026">
        <v>15</v>
      </c>
      <c r="V1026">
        <v>7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 t="s">
        <v>715</v>
      </c>
      <c r="AD1026" t="s">
        <v>716</v>
      </c>
      <c r="AE1026">
        <v>2</v>
      </c>
      <c r="AF1026" t="s">
        <v>3028</v>
      </c>
      <c r="AG1026" t="s">
        <v>2957</v>
      </c>
      <c r="AH1026" t="s">
        <v>3016</v>
      </c>
      <c r="AI1026">
        <v>1</v>
      </c>
      <c r="AJ1026" t="s">
        <v>3023</v>
      </c>
    </row>
    <row r="1027" spans="1:36" x14ac:dyDescent="0.3">
      <c r="A1027" t="s">
        <v>2189</v>
      </c>
      <c r="B1027" s="9">
        <v>43</v>
      </c>
      <c r="C1027" t="s">
        <v>36</v>
      </c>
      <c r="D1027" s="29" t="s">
        <v>37</v>
      </c>
      <c r="E1027">
        <v>46463</v>
      </c>
      <c r="F1027" s="13" t="s">
        <v>2963</v>
      </c>
      <c r="G1027" s="4">
        <v>41504</v>
      </c>
      <c r="H1027">
        <v>56</v>
      </c>
      <c r="I1027">
        <v>163</v>
      </c>
      <c r="J1027">
        <v>2</v>
      </c>
      <c r="K1027">
        <v>40</v>
      </c>
      <c r="L1027">
        <v>8</v>
      </c>
      <c r="M1027">
        <v>11</v>
      </c>
      <c r="N1027">
        <v>11</v>
      </c>
      <c r="O1027">
        <v>224</v>
      </c>
      <c r="P1027">
        <v>235</v>
      </c>
      <c r="Q1027">
        <v>7</v>
      </c>
      <c r="R1027">
        <v>3</v>
      </c>
      <c r="S1027">
        <v>1</v>
      </c>
      <c r="T1027">
        <v>6</v>
      </c>
      <c r="U1027">
        <v>17</v>
      </c>
      <c r="V1027">
        <v>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716</v>
      </c>
      <c r="AD1027" t="s">
        <v>716</v>
      </c>
      <c r="AE1027">
        <v>2</v>
      </c>
      <c r="AF1027" t="s">
        <v>3028</v>
      </c>
      <c r="AG1027" t="s">
        <v>2957</v>
      </c>
      <c r="AH1027" t="s">
        <v>3014</v>
      </c>
      <c r="AI1027">
        <v>8</v>
      </c>
      <c r="AJ1027" t="s">
        <v>3026</v>
      </c>
    </row>
    <row r="1028" spans="1:36" x14ac:dyDescent="0.3">
      <c r="A1028" t="s">
        <v>1889</v>
      </c>
      <c r="B1028" s="9">
        <v>33</v>
      </c>
      <c r="C1028" t="s">
        <v>36</v>
      </c>
      <c r="D1028" s="29" t="s">
        <v>30</v>
      </c>
      <c r="E1028">
        <v>36038</v>
      </c>
      <c r="F1028" s="13" t="s">
        <v>715</v>
      </c>
      <c r="G1028" s="4">
        <v>41425</v>
      </c>
      <c r="H1028">
        <v>82</v>
      </c>
      <c r="I1028">
        <v>23</v>
      </c>
      <c r="J1028">
        <v>0</v>
      </c>
      <c r="K1028">
        <v>15</v>
      </c>
      <c r="L1028">
        <v>0</v>
      </c>
      <c r="M1028">
        <v>2</v>
      </c>
      <c r="N1028">
        <v>7</v>
      </c>
      <c r="O1028">
        <v>40</v>
      </c>
      <c r="P1028">
        <v>47</v>
      </c>
      <c r="Q1028">
        <v>2</v>
      </c>
      <c r="R1028">
        <v>3</v>
      </c>
      <c r="S1028">
        <v>0</v>
      </c>
      <c r="T1028">
        <v>3</v>
      </c>
      <c r="U1028">
        <v>8</v>
      </c>
      <c r="V1028">
        <v>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t="s">
        <v>716</v>
      </c>
      <c r="AD1028" t="s">
        <v>716</v>
      </c>
      <c r="AE1028">
        <v>2</v>
      </c>
      <c r="AF1028" t="s">
        <v>3031</v>
      </c>
      <c r="AG1028" t="s">
        <v>2957</v>
      </c>
      <c r="AH1028" t="s">
        <v>3011</v>
      </c>
      <c r="AI1028">
        <v>5</v>
      </c>
      <c r="AJ1028" t="s">
        <v>3012</v>
      </c>
    </row>
    <row r="1029" spans="1:36" x14ac:dyDescent="0.3">
      <c r="A1029" t="s">
        <v>2723</v>
      </c>
      <c r="B1029" s="9">
        <v>60</v>
      </c>
      <c r="C1029" t="s">
        <v>29</v>
      </c>
      <c r="D1029" s="29" t="s">
        <v>33</v>
      </c>
      <c r="E1029">
        <v>75315</v>
      </c>
      <c r="F1029" s="13" t="s">
        <v>715</v>
      </c>
      <c r="G1029" s="4">
        <v>41744</v>
      </c>
      <c r="H1029">
        <v>14</v>
      </c>
      <c r="I1029">
        <v>459</v>
      </c>
      <c r="J1029">
        <v>15</v>
      </c>
      <c r="K1029">
        <v>171</v>
      </c>
      <c r="L1029">
        <v>142</v>
      </c>
      <c r="M1029">
        <v>23</v>
      </c>
      <c r="N1029">
        <v>31</v>
      </c>
      <c r="O1029">
        <v>810</v>
      </c>
      <c r="P1029">
        <v>841</v>
      </c>
      <c r="Q1029">
        <v>2</v>
      </c>
      <c r="R1029">
        <v>5</v>
      </c>
      <c r="S1029">
        <v>4</v>
      </c>
      <c r="T1029">
        <v>12</v>
      </c>
      <c r="U1029">
        <v>23</v>
      </c>
      <c r="V1029">
        <v>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716</v>
      </c>
      <c r="AD1029" t="s">
        <v>716</v>
      </c>
      <c r="AE1029">
        <v>1</v>
      </c>
      <c r="AF1029" t="s">
        <v>3030</v>
      </c>
      <c r="AG1029" t="s">
        <v>2956</v>
      </c>
      <c r="AH1029" t="s">
        <v>3011</v>
      </c>
      <c r="AI1029">
        <v>4</v>
      </c>
      <c r="AJ1029" t="s">
        <v>3021</v>
      </c>
    </row>
    <row r="1030" spans="1:36" x14ac:dyDescent="0.3">
      <c r="A1030" t="s">
        <v>943</v>
      </c>
      <c r="B1030" s="9">
        <v>46</v>
      </c>
      <c r="C1030" t="s">
        <v>39</v>
      </c>
      <c r="D1030" s="29" t="s">
        <v>41</v>
      </c>
      <c r="E1030">
        <v>63841</v>
      </c>
      <c r="F1030" s="13" t="s">
        <v>715</v>
      </c>
      <c r="G1030" s="4">
        <v>41385</v>
      </c>
      <c r="H1030">
        <v>64</v>
      </c>
      <c r="I1030">
        <v>635</v>
      </c>
      <c r="J1030">
        <v>15</v>
      </c>
      <c r="K1030">
        <v>100</v>
      </c>
      <c r="L1030">
        <v>20</v>
      </c>
      <c r="M1030">
        <v>7</v>
      </c>
      <c r="N1030">
        <v>131</v>
      </c>
      <c r="O1030">
        <v>777</v>
      </c>
      <c r="P1030">
        <v>908</v>
      </c>
      <c r="Q1030">
        <v>1</v>
      </c>
      <c r="R1030">
        <v>9</v>
      </c>
      <c r="S1030">
        <v>3</v>
      </c>
      <c r="T1030">
        <v>9</v>
      </c>
      <c r="U1030">
        <v>22</v>
      </c>
      <c r="V1030">
        <v>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t="s">
        <v>716</v>
      </c>
      <c r="AD1030" t="s">
        <v>716</v>
      </c>
      <c r="AE1030">
        <v>2</v>
      </c>
      <c r="AF1030" t="s">
        <v>3028</v>
      </c>
      <c r="AG1030" t="s">
        <v>2957</v>
      </c>
      <c r="AH1030" t="s">
        <v>3011</v>
      </c>
      <c r="AI1030">
        <v>4</v>
      </c>
      <c r="AJ1030" t="s">
        <v>3021</v>
      </c>
    </row>
    <row r="1031" spans="1:36" x14ac:dyDescent="0.3">
      <c r="A1031" t="s">
        <v>1295</v>
      </c>
      <c r="B1031" s="9">
        <v>49</v>
      </c>
      <c r="C1031" t="s">
        <v>36</v>
      </c>
      <c r="D1031" s="29" t="s">
        <v>37</v>
      </c>
      <c r="E1031">
        <v>81051</v>
      </c>
      <c r="F1031" s="13" t="s">
        <v>716</v>
      </c>
      <c r="G1031" s="4">
        <v>41782</v>
      </c>
      <c r="H1031">
        <v>43</v>
      </c>
      <c r="I1031">
        <v>1142</v>
      </c>
      <c r="J1031">
        <v>29</v>
      </c>
      <c r="K1031">
        <v>249</v>
      </c>
      <c r="L1031">
        <v>38</v>
      </c>
      <c r="M1031">
        <v>29</v>
      </c>
      <c r="N1031">
        <v>14</v>
      </c>
      <c r="O1031">
        <v>1487</v>
      </c>
      <c r="P1031">
        <v>1501</v>
      </c>
      <c r="Q1031">
        <v>1</v>
      </c>
      <c r="R1031">
        <v>5</v>
      </c>
      <c r="S1031">
        <v>5</v>
      </c>
      <c r="T1031">
        <v>12</v>
      </c>
      <c r="U1031">
        <v>23</v>
      </c>
      <c r="V1031">
        <v>2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 t="s">
        <v>2963</v>
      </c>
      <c r="AD1031" t="s">
        <v>716</v>
      </c>
      <c r="AE1031">
        <v>1</v>
      </c>
      <c r="AF1031" t="s">
        <v>3028</v>
      </c>
      <c r="AG1031" t="s">
        <v>2956</v>
      </c>
      <c r="AH1031" t="s">
        <v>3011</v>
      </c>
      <c r="AI1031">
        <v>5</v>
      </c>
      <c r="AJ1031" t="s">
        <v>3012</v>
      </c>
    </row>
    <row r="1032" spans="1:36" x14ac:dyDescent="0.3">
      <c r="A1032" t="s">
        <v>1652</v>
      </c>
      <c r="B1032" s="9">
        <v>45</v>
      </c>
      <c r="C1032" t="s">
        <v>29</v>
      </c>
      <c r="D1032" s="29" t="s">
        <v>33</v>
      </c>
      <c r="E1032">
        <v>68695</v>
      </c>
      <c r="F1032" s="13" t="s">
        <v>716</v>
      </c>
      <c r="G1032" s="4">
        <v>41815</v>
      </c>
      <c r="H1032">
        <v>3</v>
      </c>
      <c r="I1032">
        <v>458</v>
      </c>
      <c r="J1032">
        <v>81</v>
      </c>
      <c r="K1032">
        <v>356</v>
      </c>
      <c r="L1032">
        <v>106</v>
      </c>
      <c r="M1032">
        <v>50</v>
      </c>
      <c r="N1032">
        <v>40</v>
      </c>
      <c r="O1032">
        <v>1051</v>
      </c>
      <c r="P1032">
        <v>1091</v>
      </c>
      <c r="Q1032">
        <v>1</v>
      </c>
      <c r="R1032">
        <v>4</v>
      </c>
      <c r="S1032">
        <v>4</v>
      </c>
      <c r="T1032">
        <v>7</v>
      </c>
      <c r="U1032">
        <v>16</v>
      </c>
      <c r="V1032">
        <v>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716</v>
      </c>
      <c r="AD1032" t="s">
        <v>716</v>
      </c>
      <c r="AE1032">
        <v>1</v>
      </c>
      <c r="AF1032" t="s">
        <v>3028</v>
      </c>
      <c r="AG1032" t="s">
        <v>2956</v>
      </c>
      <c r="AH1032" t="s">
        <v>3011</v>
      </c>
      <c r="AI1032">
        <v>6</v>
      </c>
      <c r="AJ1032" t="s">
        <v>3013</v>
      </c>
    </row>
    <row r="1033" spans="1:36" x14ac:dyDescent="0.3">
      <c r="A1033" t="s">
        <v>2818</v>
      </c>
      <c r="B1033" s="9">
        <v>58</v>
      </c>
      <c r="C1033" t="s">
        <v>39</v>
      </c>
      <c r="D1033" s="29" t="s">
        <v>37</v>
      </c>
      <c r="E1033">
        <v>63915</v>
      </c>
      <c r="F1033" s="13" t="s">
        <v>2963</v>
      </c>
      <c r="G1033" s="4">
        <v>41485</v>
      </c>
      <c r="H1033">
        <v>2</v>
      </c>
      <c r="I1033">
        <v>622</v>
      </c>
      <c r="J1033">
        <v>7</v>
      </c>
      <c r="K1033">
        <v>115</v>
      </c>
      <c r="L1033">
        <v>30</v>
      </c>
      <c r="M1033">
        <v>0</v>
      </c>
      <c r="N1033">
        <v>15</v>
      </c>
      <c r="O1033">
        <v>774</v>
      </c>
      <c r="P1033">
        <v>789</v>
      </c>
      <c r="Q1033">
        <v>2</v>
      </c>
      <c r="R1033">
        <v>6</v>
      </c>
      <c r="S1033">
        <v>3</v>
      </c>
      <c r="T1033">
        <v>12</v>
      </c>
      <c r="U1033">
        <v>23</v>
      </c>
      <c r="V1033">
        <v>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716</v>
      </c>
      <c r="AD1033" t="s">
        <v>716</v>
      </c>
      <c r="AE1033">
        <v>2</v>
      </c>
      <c r="AF1033" t="s">
        <v>3030</v>
      </c>
      <c r="AG1033" t="s">
        <v>2957</v>
      </c>
      <c r="AH1033" t="s">
        <v>3014</v>
      </c>
      <c r="AI1033">
        <v>7</v>
      </c>
      <c r="AJ1033" t="s">
        <v>3015</v>
      </c>
    </row>
    <row r="1034" spans="1:36" x14ac:dyDescent="0.3">
      <c r="A1034" t="s">
        <v>2426</v>
      </c>
      <c r="B1034" s="9">
        <v>44</v>
      </c>
      <c r="C1034" t="s">
        <v>29</v>
      </c>
      <c r="D1034" s="29" t="s">
        <v>33</v>
      </c>
      <c r="E1034">
        <v>67419</v>
      </c>
      <c r="F1034" s="13" t="s">
        <v>715</v>
      </c>
      <c r="G1034" s="4">
        <v>41290</v>
      </c>
      <c r="H1034">
        <v>29</v>
      </c>
      <c r="I1034">
        <v>846</v>
      </c>
      <c r="J1034">
        <v>84</v>
      </c>
      <c r="K1034">
        <v>352</v>
      </c>
      <c r="L1034">
        <v>91</v>
      </c>
      <c r="M1034">
        <v>56</v>
      </c>
      <c r="N1034">
        <v>42</v>
      </c>
      <c r="O1034">
        <v>1429</v>
      </c>
      <c r="P1034">
        <v>1471</v>
      </c>
      <c r="Q1034">
        <v>4</v>
      </c>
      <c r="R1034">
        <v>9</v>
      </c>
      <c r="S1034">
        <v>4</v>
      </c>
      <c r="T1034">
        <v>8</v>
      </c>
      <c r="U1034">
        <v>25</v>
      </c>
      <c r="V1034">
        <v>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t="s">
        <v>716</v>
      </c>
      <c r="AD1034" t="s">
        <v>716</v>
      </c>
      <c r="AE1034">
        <v>2</v>
      </c>
      <c r="AF1034" t="s">
        <v>3028</v>
      </c>
      <c r="AG1034" t="s">
        <v>2957</v>
      </c>
      <c r="AH1034" t="s">
        <v>3016</v>
      </c>
      <c r="AI1034">
        <v>1</v>
      </c>
      <c r="AJ1034" t="s">
        <v>3023</v>
      </c>
    </row>
    <row r="1035" spans="1:36" x14ac:dyDescent="0.3">
      <c r="A1035" t="s">
        <v>2475</v>
      </c>
      <c r="B1035" s="9">
        <v>53</v>
      </c>
      <c r="C1035" t="s">
        <v>29</v>
      </c>
      <c r="D1035" s="29" t="s">
        <v>37</v>
      </c>
      <c r="E1035">
        <v>16860</v>
      </c>
      <c r="F1035" s="13" t="s">
        <v>2963</v>
      </c>
      <c r="G1035" s="4">
        <v>41164</v>
      </c>
      <c r="H1035">
        <v>19</v>
      </c>
      <c r="I1035">
        <v>10</v>
      </c>
      <c r="J1035">
        <v>4</v>
      </c>
      <c r="K1035">
        <v>4</v>
      </c>
      <c r="L1035">
        <v>3</v>
      </c>
      <c r="M1035">
        <v>3</v>
      </c>
      <c r="N1035">
        <v>14</v>
      </c>
      <c r="O1035">
        <v>24</v>
      </c>
      <c r="P1035">
        <v>38</v>
      </c>
      <c r="Q1035">
        <v>3</v>
      </c>
      <c r="R1035">
        <v>1</v>
      </c>
      <c r="S1035">
        <v>1</v>
      </c>
      <c r="T1035">
        <v>3</v>
      </c>
      <c r="U1035">
        <v>8</v>
      </c>
      <c r="V1035">
        <v>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716</v>
      </c>
      <c r="AD1035" t="s">
        <v>716</v>
      </c>
      <c r="AE1035">
        <v>3</v>
      </c>
      <c r="AF1035" t="s">
        <v>3030</v>
      </c>
      <c r="AG1035" t="s">
        <v>2958</v>
      </c>
      <c r="AH1035" t="s">
        <v>3014</v>
      </c>
      <c r="AI1035">
        <v>9</v>
      </c>
      <c r="AJ1035" t="s">
        <v>3025</v>
      </c>
    </row>
    <row r="1036" spans="1:36" x14ac:dyDescent="0.3">
      <c r="A1036" t="s">
        <v>1229</v>
      </c>
      <c r="B1036" s="9">
        <v>31</v>
      </c>
      <c r="C1036" t="s">
        <v>39</v>
      </c>
      <c r="D1036" s="29" t="s">
        <v>30</v>
      </c>
      <c r="E1036">
        <v>89616</v>
      </c>
      <c r="F1036" s="13" t="s">
        <v>716</v>
      </c>
      <c r="G1036" s="4">
        <v>41330</v>
      </c>
      <c r="H1036">
        <v>36</v>
      </c>
      <c r="I1036">
        <v>671</v>
      </c>
      <c r="J1036">
        <v>47</v>
      </c>
      <c r="K1036">
        <v>655</v>
      </c>
      <c r="L1036">
        <v>145</v>
      </c>
      <c r="M1036">
        <v>111</v>
      </c>
      <c r="N1036">
        <v>15</v>
      </c>
      <c r="O1036">
        <v>1629</v>
      </c>
      <c r="P1036">
        <v>1644</v>
      </c>
      <c r="Q1036">
        <v>1</v>
      </c>
      <c r="R1036">
        <v>7</v>
      </c>
      <c r="S1036">
        <v>5</v>
      </c>
      <c r="T1036">
        <v>12</v>
      </c>
      <c r="U1036">
        <v>25</v>
      </c>
      <c r="V1036">
        <v>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716</v>
      </c>
      <c r="AD1036" t="s">
        <v>715</v>
      </c>
      <c r="AE1036">
        <v>2</v>
      </c>
      <c r="AF1036" t="s">
        <v>3031</v>
      </c>
      <c r="AG1036" t="s">
        <v>2957</v>
      </c>
      <c r="AH1036" t="s">
        <v>3016</v>
      </c>
      <c r="AI1036">
        <v>2</v>
      </c>
      <c r="AJ1036" t="s">
        <v>3022</v>
      </c>
    </row>
    <row r="1037" spans="1:36" x14ac:dyDescent="0.3">
      <c r="A1037" t="s">
        <v>2360</v>
      </c>
      <c r="B1037" s="9">
        <v>39</v>
      </c>
      <c r="C1037" t="s">
        <v>29</v>
      </c>
      <c r="D1037" s="29" t="s">
        <v>30</v>
      </c>
      <c r="E1037">
        <v>55801</v>
      </c>
      <c r="F1037" s="13" t="s">
        <v>2963</v>
      </c>
      <c r="G1037" s="4">
        <v>41539</v>
      </c>
      <c r="H1037">
        <v>35</v>
      </c>
      <c r="I1037">
        <v>367</v>
      </c>
      <c r="J1037">
        <v>4</v>
      </c>
      <c r="K1037">
        <v>51</v>
      </c>
      <c r="L1037">
        <v>6</v>
      </c>
      <c r="M1037">
        <v>4</v>
      </c>
      <c r="N1037">
        <v>95</v>
      </c>
      <c r="O1037">
        <v>432</v>
      </c>
      <c r="P1037">
        <v>527</v>
      </c>
      <c r="Q1037">
        <v>6</v>
      </c>
      <c r="R1037">
        <v>7</v>
      </c>
      <c r="S1037">
        <v>2</v>
      </c>
      <c r="T1037">
        <v>6</v>
      </c>
      <c r="U1037">
        <v>21</v>
      </c>
      <c r="V1037">
        <v>7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 t="s">
        <v>715</v>
      </c>
      <c r="AD1037" t="s">
        <v>716</v>
      </c>
      <c r="AE1037">
        <v>2</v>
      </c>
      <c r="AF1037" t="s">
        <v>3031</v>
      </c>
      <c r="AG1037" t="s">
        <v>2957</v>
      </c>
      <c r="AH1037" t="s">
        <v>3014</v>
      </c>
      <c r="AI1037">
        <v>9</v>
      </c>
      <c r="AJ1037" t="s">
        <v>3025</v>
      </c>
    </row>
    <row r="1038" spans="1:36" x14ac:dyDescent="0.3">
      <c r="A1038" t="s">
        <v>1126</v>
      </c>
      <c r="B1038" s="9">
        <v>19</v>
      </c>
      <c r="C1038" t="s">
        <v>47</v>
      </c>
      <c r="D1038" s="29" t="s">
        <v>30</v>
      </c>
      <c r="E1038">
        <v>83257</v>
      </c>
      <c r="F1038" s="13" t="s">
        <v>716</v>
      </c>
      <c r="G1038" s="4">
        <v>41170</v>
      </c>
      <c r="H1038">
        <v>56</v>
      </c>
      <c r="I1038">
        <v>536</v>
      </c>
      <c r="J1038">
        <v>27</v>
      </c>
      <c r="K1038">
        <v>590</v>
      </c>
      <c r="L1038">
        <v>38</v>
      </c>
      <c r="M1038">
        <v>107</v>
      </c>
      <c r="N1038">
        <v>67</v>
      </c>
      <c r="O1038">
        <v>1298</v>
      </c>
      <c r="P1038">
        <v>1365</v>
      </c>
      <c r="Q1038">
        <v>1</v>
      </c>
      <c r="R1038">
        <v>5</v>
      </c>
      <c r="S1038">
        <v>10</v>
      </c>
      <c r="T1038">
        <v>12</v>
      </c>
      <c r="U1038">
        <v>28</v>
      </c>
      <c r="V1038">
        <v>6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1</v>
      </c>
      <c r="AC1038" t="s">
        <v>2963</v>
      </c>
      <c r="AD1038" t="s">
        <v>715</v>
      </c>
      <c r="AE1038">
        <v>3</v>
      </c>
      <c r="AF1038" t="s">
        <v>3033</v>
      </c>
      <c r="AG1038" t="s">
        <v>2958</v>
      </c>
      <c r="AH1038" t="s">
        <v>3014</v>
      </c>
      <c r="AI1038">
        <v>9</v>
      </c>
      <c r="AJ1038" t="s">
        <v>3025</v>
      </c>
    </row>
    <row r="1039" spans="1:36" x14ac:dyDescent="0.3">
      <c r="A1039" t="s">
        <v>2665</v>
      </c>
      <c r="B1039" s="9">
        <v>38</v>
      </c>
      <c r="C1039" t="s">
        <v>29</v>
      </c>
      <c r="D1039" s="29" t="s">
        <v>41</v>
      </c>
      <c r="E1039">
        <v>31615</v>
      </c>
      <c r="F1039" s="13" t="s">
        <v>715</v>
      </c>
      <c r="G1039" s="4">
        <v>41349</v>
      </c>
      <c r="H1039">
        <v>82</v>
      </c>
      <c r="I1039">
        <v>2</v>
      </c>
      <c r="J1039">
        <v>3</v>
      </c>
      <c r="K1039">
        <v>20</v>
      </c>
      <c r="L1039">
        <v>6</v>
      </c>
      <c r="M1039">
        <v>11</v>
      </c>
      <c r="N1039">
        <v>9</v>
      </c>
      <c r="O1039">
        <v>42</v>
      </c>
      <c r="P1039">
        <v>51</v>
      </c>
      <c r="Q1039">
        <v>2</v>
      </c>
      <c r="R1039">
        <v>2</v>
      </c>
      <c r="S1039">
        <v>0</v>
      </c>
      <c r="T1039">
        <v>3</v>
      </c>
      <c r="U1039">
        <v>7</v>
      </c>
      <c r="V1039">
        <v>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716</v>
      </c>
      <c r="AD1039" t="s">
        <v>716</v>
      </c>
      <c r="AE1039">
        <v>2</v>
      </c>
      <c r="AF1039" t="s">
        <v>3031</v>
      </c>
      <c r="AG1039" t="s">
        <v>2957</v>
      </c>
      <c r="AH1039" t="s">
        <v>3016</v>
      </c>
      <c r="AI1039">
        <v>3</v>
      </c>
      <c r="AJ1039" t="s">
        <v>3017</v>
      </c>
    </row>
    <row r="1040" spans="1:36" x14ac:dyDescent="0.3">
      <c r="A1040" t="s">
        <v>1557</v>
      </c>
      <c r="B1040" s="9">
        <v>38</v>
      </c>
      <c r="C1040" t="s">
        <v>29</v>
      </c>
      <c r="D1040" s="29" t="s">
        <v>30</v>
      </c>
      <c r="E1040">
        <v>20180</v>
      </c>
      <c r="F1040" s="13" t="s">
        <v>716</v>
      </c>
      <c r="G1040" s="4">
        <v>41325</v>
      </c>
      <c r="H1040">
        <v>27</v>
      </c>
      <c r="I1040">
        <v>18</v>
      </c>
      <c r="J1040">
        <v>42</v>
      </c>
      <c r="K1040">
        <v>24</v>
      </c>
      <c r="L1040">
        <v>15</v>
      </c>
      <c r="M1040">
        <v>20</v>
      </c>
      <c r="N1040">
        <v>18</v>
      </c>
      <c r="O1040">
        <v>119</v>
      </c>
      <c r="P1040">
        <v>137</v>
      </c>
      <c r="Q1040">
        <v>1</v>
      </c>
      <c r="R1040">
        <v>2</v>
      </c>
      <c r="S1040">
        <v>1</v>
      </c>
      <c r="T1040">
        <v>4</v>
      </c>
      <c r="U1040">
        <v>8</v>
      </c>
      <c r="V1040">
        <v>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716</v>
      </c>
      <c r="AD1040" t="s">
        <v>716</v>
      </c>
      <c r="AE1040">
        <v>2</v>
      </c>
      <c r="AF1040" t="s">
        <v>3031</v>
      </c>
      <c r="AG1040" t="s">
        <v>2957</v>
      </c>
      <c r="AH1040" t="s">
        <v>3016</v>
      </c>
      <c r="AI1040">
        <v>2</v>
      </c>
      <c r="AJ1040" t="s">
        <v>3022</v>
      </c>
    </row>
    <row r="1041" spans="1:36" x14ac:dyDescent="0.3">
      <c r="A1041" t="s">
        <v>2585</v>
      </c>
      <c r="B1041" s="9">
        <v>52</v>
      </c>
      <c r="C1041" t="s">
        <v>29</v>
      </c>
      <c r="D1041" s="29" t="s">
        <v>37</v>
      </c>
      <c r="E1041">
        <v>65316</v>
      </c>
      <c r="F1041" s="13" t="s">
        <v>2963</v>
      </c>
      <c r="G1041" s="4">
        <v>41388</v>
      </c>
      <c r="H1041">
        <v>65</v>
      </c>
      <c r="I1041">
        <v>112</v>
      </c>
      <c r="J1041">
        <v>6</v>
      </c>
      <c r="K1041">
        <v>92</v>
      </c>
      <c r="L1041">
        <v>3</v>
      </c>
      <c r="M1041">
        <v>9</v>
      </c>
      <c r="N1041">
        <v>38</v>
      </c>
      <c r="O1041">
        <v>222</v>
      </c>
      <c r="P1041">
        <v>260</v>
      </c>
      <c r="Q1041">
        <v>2</v>
      </c>
      <c r="R1041">
        <v>3</v>
      </c>
      <c r="S1041">
        <v>2</v>
      </c>
      <c r="T1041">
        <v>5</v>
      </c>
      <c r="U1041">
        <v>12</v>
      </c>
      <c r="V1041">
        <v>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716</v>
      </c>
      <c r="AD1041" t="s">
        <v>716</v>
      </c>
      <c r="AE1041">
        <v>2</v>
      </c>
      <c r="AF1041" t="s">
        <v>3030</v>
      </c>
      <c r="AG1041" t="s">
        <v>2957</v>
      </c>
      <c r="AH1041" t="s">
        <v>3011</v>
      </c>
      <c r="AI1041">
        <v>4</v>
      </c>
      <c r="AJ1041" t="s">
        <v>3021</v>
      </c>
    </row>
    <row r="1042" spans="1:36" x14ac:dyDescent="0.3">
      <c r="A1042" t="s">
        <v>726</v>
      </c>
      <c r="B1042" s="9">
        <v>50</v>
      </c>
      <c r="C1042" t="s">
        <v>39</v>
      </c>
      <c r="D1042" s="29" t="s">
        <v>37</v>
      </c>
      <c r="E1042">
        <v>64100</v>
      </c>
      <c r="F1042" s="13" t="s">
        <v>715</v>
      </c>
      <c r="G1042" s="4">
        <v>41527</v>
      </c>
      <c r="H1042">
        <v>93</v>
      </c>
      <c r="I1042">
        <v>509</v>
      </c>
      <c r="J1042">
        <v>0</v>
      </c>
      <c r="K1042">
        <v>27</v>
      </c>
      <c r="L1042">
        <v>0</v>
      </c>
      <c r="M1042">
        <v>0</v>
      </c>
      <c r="N1042">
        <v>10</v>
      </c>
      <c r="O1042">
        <v>536</v>
      </c>
      <c r="P1042">
        <v>546</v>
      </c>
      <c r="Q1042">
        <v>1</v>
      </c>
      <c r="R1042">
        <v>8</v>
      </c>
      <c r="S1042">
        <v>3</v>
      </c>
      <c r="T1042">
        <v>6</v>
      </c>
      <c r="U1042">
        <v>18</v>
      </c>
      <c r="V1042">
        <v>7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 t="s">
        <v>715</v>
      </c>
      <c r="AD1042" t="s">
        <v>716</v>
      </c>
      <c r="AE1042">
        <v>2</v>
      </c>
      <c r="AF1042" t="s">
        <v>3028</v>
      </c>
      <c r="AG1042" t="s">
        <v>2957</v>
      </c>
      <c r="AH1042" t="s">
        <v>3014</v>
      </c>
      <c r="AI1042">
        <v>9</v>
      </c>
      <c r="AJ1042" t="s">
        <v>3025</v>
      </c>
    </row>
    <row r="1043" spans="1:36" x14ac:dyDescent="0.3">
      <c r="A1043" t="s">
        <v>2688</v>
      </c>
      <c r="B1043" s="9">
        <v>53</v>
      </c>
      <c r="C1043" t="s">
        <v>29</v>
      </c>
      <c r="D1043" s="29" t="s">
        <v>30</v>
      </c>
      <c r="E1043">
        <v>46524</v>
      </c>
      <c r="F1043" s="13" t="s">
        <v>715</v>
      </c>
      <c r="G1043" s="4">
        <v>41369</v>
      </c>
      <c r="H1043">
        <v>70</v>
      </c>
      <c r="I1043">
        <v>31</v>
      </c>
      <c r="J1043">
        <v>19</v>
      </c>
      <c r="K1043">
        <v>35</v>
      </c>
      <c r="L1043">
        <v>26</v>
      </c>
      <c r="M1043">
        <v>14</v>
      </c>
      <c r="N1043">
        <v>52</v>
      </c>
      <c r="O1043">
        <v>125</v>
      </c>
      <c r="P1043">
        <v>177</v>
      </c>
      <c r="Q1043">
        <v>2</v>
      </c>
      <c r="R1043">
        <v>1</v>
      </c>
      <c r="S1043">
        <v>1</v>
      </c>
      <c r="T1043">
        <v>5</v>
      </c>
      <c r="U1043">
        <v>9</v>
      </c>
      <c r="V1043">
        <v>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716</v>
      </c>
      <c r="AD1043" t="s">
        <v>716</v>
      </c>
      <c r="AE1043">
        <v>2</v>
      </c>
      <c r="AF1043" t="s">
        <v>3030</v>
      </c>
      <c r="AG1043" t="s">
        <v>2957</v>
      </c>
      <c r="AH1043" t="s">
        <v>3011</v>
      </c>
      <c r="AI1043">
        <v>4</v>
      </c>
      <c r="AJ1043" t="s">
        <v>3021</v>
      </c>
    </row>
    <row r="1044" spans="1:36" x14ac:dyDescent="0.3">
      <c r="A1044" t="s">
        <v>1462</v>
      </c>
      <c r="B1044" s="9">
        <v>42</v>
      </c>
      <c r="C1044" t="s">
        <v>29</v>
      </c>
      <c r="D1044" s="29" t="s">
        <v>37</v>
      </c>
      <c r="E1044">
        <v>30023</v>
      </c>
      <c r="F1044" s="13" t="s">
        <v>715</v>
      </c>
      <c r="G1044" s="4">
        <v>41722</v>
      </c>
      <c r="H1044">
        <v>28</v>
      </c>
      <c r="I1044">
        <v>11</v>
      </c>
      <c r="J1044">
        <v>0</v>
      </c>
      <c r="K1044">
        <v>16</v>
      </c>
      <c r="L1044">
        <v>7</v>
      </c>
      <c r="M1044">
        <v>6</v>
      </c>
      <c r="N1044">
        <v>21</v>
      </c>
      <c r="O1044">
        <v>40</v>
      </c>
      <c r="P1044">
        <v>61</v>
      </c>
      <c r="Q1044">
        <v>1</v>
      </c>
      <c r="R1044">
        <v>2</v>
      </c>
      <c r="S1044">
        <v>0</v>
      </c>
      <c r="T1044">
        <v>3</v>
      </c>
      <c r="U1044">
        <v>6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716</v>
      </c>
      <c r="AD1044" t="s">
        <v>716</v>
      </c>
      <c r="AE1044">
        <v>1</v>
      </c>
      <c r="AF1044" t="s">
        <v>3028</v>
      </c>
      <c r="AG1044" t="s">
        <v>2956</v>
      </c>
      <c r="AH1044" t="s">
        <v>3016</v>
      </c>
      <c r="AI1044">
        <v>3</v>
      </c>
      <c r="AJ1044" t="s">
        <v>3017</v>
      </c>
    </row>
    <row r="1045" spans="1:36" x14ac:dyDescent="0.3">
      <c r="A1045" t="s">
        <v>2373</v>
      </c>
      <c r="B1045" s="9">
        <v>57</v>
      </c>
      <c r="C1045" t="s">
        <v>29</v>
      </c>
      <c r="D1045" s="29" t="s">
        <v>30</v>
      </c>
      <c r="E1045">
        <v>50388</v>
      </c>
      <c r="F1045" s="13" t="s">
        <v>715</v>
      </c>
      <c r="G1045" s="4">
        <v>41787</v>
      </c>
      <c r="H1045">
        <v>3</v>
      </c>
      <c r="I1045">
        <v>292</v>
      </c>
      <c r="J1045">
        <v>6</v>
      </c>
      <c r="K1045">
        <v>37</v>
      </c>
      <c r="L1045">
        <v>0</v>
      </c>
      <c r="M1045">
        <v>3</v>
      </c>
      <c r="N1045">
        <v>34</v>
      </c>
      <c r="O1045">
        <v>338</v>
      </c>
      <c r="P1045">
        <v>372</v>
      </c>
      <c r="Q1045">
        <v>4</v>
      </c>
      <c r="R1045">
        <v>6</v>
      </c>
      <c r="S1045">
        <v>1</v>
      </c>
      <c r="T1045">
        <v>6</v>
      </c>
      <c r="U1045">
        <v>17</v>
      </c>
      <c r="V1045">
        <v>7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 t="s">
        <v>2963</v>
      </c>
      <c r="AD1045" t="s">
        <v>715</v>
      </c>
      <c r="AE1045">
        <v>1</v>
      </c>
      <c r="AF1045" t="s">
        <v>3030</v>
      </c>
      <c r="AG1045" t="s">
        <v>2956</v>
      </c>
      <c r="AH1045" t="s">
        <v>3011</v>
      </c>
      <c r="AI1045">
        <v>5</v>
      </c>
      <c r="AJ1045" t="s">
        <v>3012</v>
      </c>
    </row>
    <row r="1046" spans="1:36" x14ac:dyDescent="0.3">
      <c r="A1046" t="s">
        <v>1439</v>
      </c>
      <c r="B1046" s="9">
        <v>25</v>
      </c>
      <c r="C1046" t="s">
        <v>29</v>
      </c>
      <c r="D1046" s="29" t="s">
        <v>30</v>
      </c>
      <c r="E1046">
        <v>30279</v>
      </c>
      <c r="F1046" s="13" t="s">
        <v>715</v>
      </c>
      <c r="G1046" s="4">
        <v>41273</v>
      </c>
      <c r="H1046">
        <v>13</v>
      </c>
      <c r="I1046">
        <v>10</v>
      </c>
      <c r="J1046">
        <v>4</v>
      </c>
      <c r="K1046">
        <v>14</v>
      </c>
      <c r="L1046">
        <v>4</v>
      </c>
      <c r="M1046">
        <v>4</v>
      </c>
      <c r="N1046">
        <v>1</v>
      </c>
      <c r="O1046">
        <v>36</v>
      </c>
      <c r="P1046">
        <v>37</v>
      </c>
      <c r="Q1046">
        <v>1</v>
      </c>
      <c r="R1046">
        <v>1</v>
      </c>
      <c r="S1046">
        <v>0</v>
      </c>
      <c r="T1046">
        <v>3</v>
      </c>
      <c r="U1046">
        <v>5</v>
      </c>
      <c r="V1046">
        <v>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716</v>
      </c>
      <c r="AD1046" t="s">
        <v>716</v>
      </c>
      <c r="AE1046">
        <v>3</v>
      </c>
      <c r="AF1046" t="s">
        <v>3032</v>
      </c>
      <c r="AG1046" t="s">
        <v>2958</v>
      </c>
      <c r="AH1046" t="s">
        <v>3018</v>
      </c>
      <c r="AI1046">
        <v>12</v>
      </c>
      <c r="AJ1046" t="s">
        <v>3019</v>
      </c>
    </row>
    <row r="1047" spans="1:36" x14ac:dyDescent="0.3">
      <c r="A1047" t="s">
        <v>999</v>
      </c>
      <c r="B1047" s="9">
        <v>52</v>
      </c>
      <c r="C1047" t="s">
        <v>39</v>
      </c>
      <c r="D1047" s="29" t="s">
        <v>37</v>
      </c>
      <c r="E1047">
        <v>58646</v>
      </c>
      <c r="F1047" s="13" t="s">
        <v>715</v>
      </c>
      <c r="G1047" s="4">
        <v>41435</v>
      </c>
      <c r="H1047">
        <v>3</v>
      </c>
      <c r="I1047">
        <v>62</v>
      </c>
      <c r="J1047">
        <v>1</v>
      </c>
      <c r="K1047">
        <v>44</v>
      </c>
      <c r="L1047">
        <v>6</v>
      </c>
      <c r="M1047">
        <v>5</v>
      </c>
      <c r="N1047">
        <v>22</v>
      </c>
      <c r="O1047">
        <v>118</v>
      </c>
      <c r="P1047">
        <v>140</v>
      </c>
      <c r="Q1047">
        <v>1</v>
      </c>
      <c r="R1047">
        <v>2</v>
      </c>
      <c r="S1047">
        <v>1</v>
      </c>
      <c r="T1047">
        <v>4</v>
      </c>
      <c r="U1047">
        <v>8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716</v>
      </c>
      <c r="AD1047" t="s">
        <v>716</v>
      </c>
      <c r="AE1047">
        <v>2</v>
      </c>
      <c r="AF1047" t="s">
        <v>3030</v>
      </c>
      <c r="AG1047" t="s">
        <v>2957</v>
      </c>
      <c r="AH1047" t="s">
        <v>3011</v>
      </c>
      <c r="AI1047">
        <v>6</v>
      </c>
      <c r="AJ1047" t="s">
        <v>3013</v>
      </c>
    </row>
    <row r="1048" spans="1:36" x14ac:dyDescent="0.3">
      <c r="A1048" t="s">
        <v>955</v>
      </c>
      <c r="B1048" s="9">
        <v>44</v>
      </c>
      <c r="C1048" t="s">
        <v>36</v>
      </c>
      <c r="D1048" s="29" t="s">
        <v>41</v>
      </c>
      <c r="E1048">
        <v>35682</v>
      </c>
      <c r="F1048" s="13" t="s">
        <v>715</v>
      </c>
      <c r="G1048" s="4">
        <v>41817</v>
      </c>
      <c r="H1048">
        <v>34</v>
      </c>
      <c r="I1048">
        <v>23</v>
      </c>
      <c r="J1048">
        <v>0</v>
      </c>
      <c r="K1048">
        <v>8</v>
      </c>
      <c r="L1048">
        <v>6</v>
      </c>
      <c r="M1048">
        <v>2</v>
      </c>
      <c r="N1048">
        <v>18</v>
      </c>
      <c r="O1048">
        <v>39</v>
      </c>
      <c r="P1048">
        <v>57</v>
      </c>
      <c r="Q1048">
        <v>1</v>
      </c>
      <c r="R1048">
        <v>1</v>
      </c>
      <c r="S1048">
        <v>1</v>
      </c>
      <c r="T1048">
        <v>3</v>
      </c>
      <c r="U1048">
        <v>6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t="s">
        <v>716</v>
      </c>
      <c r="AD1048" t="s">
        <v>716</v>
      </c>
      <c r="AE1048">
        <v>1</v>
      </c>
      <c r="AF1048" t="s">
        <v>3028</v>
      </c>
      <c r="AG1048" t="s">
        <v>2956</v>
      </c>
      <c r="AH1048" t="s">
        <v>3011</v>
      </c>
      <c r="AI1048">
        <v>6</v>
      </c>
      <c r="AJ1048" t="s">
        <v>3013</v>
      </c>
    </row>
    <row r="1049" spans="1:36" x14ac:dyDescent="0.3">
      <c r="A1049" t="s">
        <v>876</v>
      </c>
      <c r="B1049" s="9">
        <v>65</v>
      </c>
      <c r="C1049" t="s">
        <v>36</v>
      </c>
      <c r="D1049" s="29" t="s">
        <v>37</v>
      </c>
      <c r="E1049">
        <v>69098</v>
      </c>
      <c r="F1049" s="13" t="s">
        <v>716</v>
      </c>
      <c r="G1049" s="4">
        <v>41321</v>
      </c>
      <c r="H1049">
        <v>82</v>
      </c>
      <c r="I1049">
        <v>1315</v>
      </c>
      <c r="J1049">
        <v>22</v>
      </c>
      <c r="K1049">
        <v>780</v>
      </c>
      <c r="L1049">
        <v>145</v>
      </c>
      <c r="M1049">
        <v>0</v>
      </c>
      <c r="N1049">
        <v>178</v>
      </c>
      <c r="O1049">
        <v>2262</v>
      </c>
      <c r="P1049">
        <v>2440</v>
      </c>
      <c r="Q1049">
        <v>1</v>
      </c>
      <c r="R1049">
        <v>7</v>
      </c>
      <c r="S1049">
        <v>8</v>
      </c>
      <c r="T1049">
        <v>9</v>
      </c>
      <c r="U1049">
        <v>25</v>
      </c>
      <c r="V1049">
        <v>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716</v>
      </c>
      <c r="AD1049" t="s">
        <v>716</v>
      </c>
      <c r="AE1049">
        <v>2</v>
      </c>
      <c r="AF1049" t="s">
        <v>3029</v>
      </c>
      <c r="AG1049" t="s">
        <v>2957</v>
      </c>
      <c r="AH1049" t="s">
        <v>3016</v>
      </c>
      <c r="AI1049">
        <v>2</v>
      </c>
      <c r="AJ1049" t="s">
        <v>3022</v>
      </c>
    </row>
    <row r="1050" spans="1:36" x14ac:dyDescent="0.3">
      <c r="A1050" t="s">
        <v>1335</v>
      </c>
      <c r="B1050" s="9">
        <v>56</v>
      </c>
      <c r="C1050" t="s">
        <v>29</v>
      </c>
      <c r="D1050" s="29" t="s">
        <v>33</v>
      </c>
      <c r="E1050">
        <v>69096</v>
      </c>
      <c r="F1050" s="13" t="s">
        <v>715</v>
      </c>
      <c r="G1050" s="4">
        <v>41544</v>
      </c>
      <c r="H1050">
        <v>4</v>
      </c>
      <c r="I1050">
        <v>247</v>
      </c>
      <c r="J1050">
        <v>49</v>
      </c>
      <c r="K1050">
        <v>159</v>
      </c>
      <c r="L1050">
        <v>7</v>
      </c>
      <c r="M1050">
        <v>82</v>
      </c>
      <c r="N1050">
        <v>109</v>
      </c>
      <c r="O1050">
        <v>544</v>
      </c>
      <c r="P1050">
        <v>653</v>
      </c>
      <c r="Q1050">
        <v>1</v>
      </c>
      <c r="R1050">
        <v>5</v>
      </c>
      <c r="S1050">
        <v>2</v>
      </c>
      <c r="T1050">
        <v>10</v>
      </c>
      <c r="U1050">
        <v>18</v>
      </c>
      <c r="V1050">
        <v>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716</v>
      </c>
      <c r="AD1050" t="s">
        <v>716</v>
      </c>
      <c r="AE1050">
        <v>2</v>
      </c>
      <c r="AF1050" t="s">
        <v>3030</v>
      </c>
      <c r="AG1050" t="s">
        <v>2957</v>
      </c>
      <c r="AH1050" t="s">
        <v>3014</v>
      </c>
      <c r="AI1050">
        <v>9</v>
      </c>
      <c r="AJ1050" t="s">
        <v>3025</v>
      </c>
    </row>
    <row r="1051" spans="1:36" x14ac:dyDescent="0.3">
      <c r="A1051" t="s">
        <v>2368</v>
      </c>
      <c r="B1051" s="9">
        <v>35</v>
      </c>
      <c r="C1051" t="s">
        <v>29</v>
      </c>
      <c r="D1051" s="29" t="s">
        <v>37</v>
      </c>
      <c r="E1051">
        <v>63777</v>
      </c>
      <c r="F1051" s="13" t="s">
        <v>2963</v>
      </c>
      <c r="G1051" s="4">
        <v>41357</v>
      </c>
      <c r="H1051">
        <v>87</v>
      </c>
      <c r="I1051">
        <v>457</v>
      </c>
      <c r="J1051">
        <v>5</v>
      </c>
      <c r="K1051">
        <v>106</v>
      </c>
      <c r="L1051">
        <v>15</v>
      </c>
      <c r="M1051">
        <v>17</v>
      </c>
      <c r="N1051">
        <v>53</v>
      </c>
      <c r="O1051">
        <v>600</v>
      </c>
      <c r="P1051">
        <v>653</v>
      </c>
      <c r="Q1051">
        <v>8</v>
      </c>
      <c r="R1051">
        <v>11</v>
      </c>
      <c r="S1051">
        <v>1</v>
      </c>
      <c r="T1051">
        <v>6</v>
      </c>
      <c r="U1051">
        <v>26</v>
      </c>
      <c r="V1051">
        <v>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716</v>
      </c>
      <c r="AD1051" t="s">
        <v>716</v>
      </c>
      <c r="AE1051">
        <v>2</v>
      </c>
      <c r="AF1051" t="s">
        <v>3031</v>
      </c>
      <c r="AG1051" t="s">
        <v>2957</v>
      </c>
      <c r="AH1051" t="s">
        <v>3016</v>
      </c>
      <c r="AI1051">
        <v>3</v>
      </c>
      <c r="AJ1051" t="s">
        <v>3017</v>
      </c>
    </row>
    <row r="1052" spans="1:36" x14ac:dyDescent="0.3">
      <c r="A1052" t="s">
        <v>1824</v>
      </c>
      <c r="B1052" s="9">
        <v>36</v>
      </c>
      <c r="C1052" t="s">
        <v>36</v>
      </c>
      <c r="D1052" s="29" t="s">
        <v>30</v>
      </c>
      <c r="E1052">
        <v>54880</v>
      </c>
      <c r="F1052" s="13" t="s">
        <v>715</v>
      </c>
      <c r="G1052" s="4">
        <v>41334</v>
      </c>
      <c r="H1052">
        <v>57</v>
      </c>
      <c r="I1052">
        <v>308</v>
      </c>
      <c r="J1052">
        <v>85</v>
      </c>
      <c r="K1052">
        <v>137</v>
      </c>
      <c r="L1052">
        <v>102</v>
      </c>
      <c r="M1052">
        <v>45</v>
      </c>
      <c r="N1052">
        <v>118</v>
      </c>
      <c r="O1052">
        <v>677</v>
      </c>
      <c r="P1052">
        <v>795</v>
      </c>
      <c r="Q1052">
        <v>2</v>
      </c>
      <c r="R1052">
        <v>6</v>
      </c>
      <c r="S1052">
        <v>2</v>
      </c>
      <c r="T1052">
        <v>11</v>
      </c>
      <c r="U1052">
        <v>21</v>
      </c>
      <c r="V1052">
        <v>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716</v>
      </c>
      <c r="AD1052" t="s">
        <v>716</v>
      </c>
      <c r="AE1052">
        <v>2</v>
      </c>
      <c r="AF1052" t="s">
        <v>3031</v>
      </c>
      <c r="AG1052" t="s">
        <v>2957</v>
      </c>
      <c r="AH1052" t="s">
        <v>3016</v>
      </c>
      <c r="AI1052">
        <v>3</v>
      </c>
      <c r="AJ1052" t="s">
        <v>3017</v>
      </c>
    </row>
    <row r="1053" spans="1:36" x14ac:dyDescent="0.3">
      <c r="A1053" t="s">
        <v>2229</v>
      </c>
      <c r="B1053" s="9">
        <v>41</v>
      </c>
      <c r="C1053" t="s">
        <v>39</v>
      </c>
      <c r="D1053" s="29" t="s">
        <v>37</v>
      </c>
      <c r="E1053">
        <v>60432</v>
      </c>
      <c r="F1053" s="13" t="s">
        <v>715</v>
      </c>
      <c r="G1053" s="4">
        <v>41707</v>
      </c>
      <c r="H1053">
        <v>61</v>
      </c>
      <c r="I1053">
        <v>365</v>
      </c>
      <c r="J1053">
        <v>3</v>
      </c>
      <c r="K1053">
        <v>15</v>
      </c>
      <c r="L1053">
        <v>4</v>
      </c>
      <c r="M1053">
        <v>3</v>
      </c>
      <c r="N1053">
        <v>11</v>
      </c>
      <c r="O1053">
        <v>390</v>
      </c>
      <c r="P1053">
        <v>401</v>
      </c>
      <c r="Q1053">
        <v>5</v>
      </c>
      <c r="R1053">
        <v>7</v>
      </c>
      <c r="S1053">
        <v>2</v>
      </c>
      <c r="T1053">
        <v>5</v>
      </c>
      <c r="U1053">
        <v>19</v>
      </c>
      <c r="V1053">
        <v>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t="s">
        <v>716</v>
      </c>
      <c r="AD1053" t="s">
        <v>716</v>
      </c>
      <c r="AE1053">
        <v>1</v>
      </c>
      <c r="AF1053" t="s">
        <v>3028</v>
      </c>
      <c r="AG1053" t="s">
        <v>2956</v>
      </c>
      <c r="AH1053" t="s">
        <v>3016</v>
      </c>
      <c r="AI1053">
        <v>3</v>
      </c>
      <c r="AJ1053" t="s">
        <v>3017</v>
      </c>
    </row>
    <row r="1054" spans="1:36" x14ac:dyDescent="0.3">
      <c r="A1054" t="s">
        <v>1553</v>
      </c>
      <c r="B1054" s="9">
        <v>21</v>
      </c>
      <c r="C1054" t="s">
        <v>29</v>
      </c>
      <c r="D1054" s="29" t="s">
        <v>30</v>
      </c>
      <c r="E1054">
        <v>72354</v>
      </c>
      <c r="F1054" s="13" t="s">
        <v>716</v>
      </c>
      <c r="G1054" s="4">
        <v>41381</v>
      </c>
      <c r="H1054">
        <v>67</v>
      </c>
      <c r="I1054">
        <v>315</v>
      </c>
      <c r="J1054">
        <v>26</v>
      </c>
      <c r="K1054">
        <v>473</v>
      </c>
      <c r="L1054">
        <v>220</v>
      </c>
      <c r="M1054">
        <v>12</v>
      </c>
      <c r="N1054">
        <v>182</v>
      </c>
      <c r="O1054">
        <v>1046</v>
      </c>
      <c r="P1054">
        <v>1228</v>
      </c>
      <c r="Q1054">
        <v>1</v>
      </c>
      <c r="R1054">
        <v>2</v>
      </c>
      <c r="S1054">
        <v>10</v>
      </c>
      <c r="T1054">
        <v>6</v>
      </c>
      <c r="U1054">
        <v>19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716</v>
      </c>
      <c r="AD1054" t="s">
        <v>716</v>
      </c>
      <c r="AE1054">
        <v>2</v>
      </c>
      <c r="AF1054" t="s">
        <v>3032</v>
      </c>
      <c r="AG1054" t="s">
        <v>2957</v>
      </c>
      <c r="AH1054" t="s">
        <v>3011</v>
      </c>
      <c r="AI1054">
        <v>4</v>
      </c>
      <c r="AJ1054" t="s">
        <v>3021</v>
      </c>
    </row>
    <row r="1055" spans="1:36" x14ac:dyDescent="0.3">
      <c r="A1055" t="s">
        <v>1027</v>
      </c>
      <c r="B1055" s="9">
        <v>45</v>
      </c>
      <c r="C1055" t="s">
        <v>39</v>
      </c>
      <c r="D1055" s="29" t="s">
        <v>30</v>
      </c>
      <c r="E1055">
        <v>39858</v>
      </c>
      <c r="F1055" s="13" t="s">
        <v>715</v>
      </c>
      <c r="G1055" s="4">
        <v>41298</v>
      </c>
      <c r="H1055">
        <v>67</v>
      </c>
      <c r="I1055">
        <v>15</v>
      </c>
      <c r="J1055">
        <v>20</v>
      </c>
      <c r="K1055">
        <v>25</v>
      </c>
      <c r="L1055">
        <v>2</v>
      </c>
      <c r="M1055">
        <v>7</v>
      </c>
      <c r="N1055">
        <v>26</v>
      </c>
      <c r="O1055">
        <v>69</v>
      </c>
      <c r="P1055">
        <v>95</v>
      </c>
      <c r="Q1055">
        <v>1</v>
      </c>
      <c r="R1055">
        <v>2</v>
      </c>
      <c r="S1055">
        <v>0</v>
      </c>
      <c r="T1055">
        <v>4</v>
      </c>
      <c r="U1055">
        <v>7</v>
      </c>
      <c r="V1055">
        <v>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716</v>
      </c>
      <c r="AD1055" t="s">
        <v>715</v>
      </c>
      <c r="AE1055">
        <v>2</v>
      </c>
      <c r="AF1055" t="s">
        <v>3028</v>
      </c>
      <c r="AG1055" t="s">
        <v>2957</v>
      </c>
      <c r="AH1055" t="s">
        <v>3016</v>
      </c>
      <c r="AI1055">
        <v>1</v>
      </c>
      <c r="AJ1055" t="s">
        <v>3023</v>
      </c>
    </row>
    <row r="1056" spans="1:36" x14ac:dyDescent="0.3">
      <c r="A1056" t="s">
        <v>2916</v>
      </c>
      <c r="B1056" s="9">
        <v>65</v>
      </c>
      <c r="C1056" t="s">
        <v>39</v>
      </c>
      <c r="D1056" s="29" t="s">
        <v>37</v>
      </c>
      <c r="E1056">
        <v>62845</v>
      </c>
      <c r="F1056" s="13" t="s">
        <v>2963</v>
      </c>
      <c r="G1056" s="4">
        <v>41183</v>
      </c>
      <c r="H1056">
        <v>3</v>
      </c>
      <c r="I1056">
        <v>1099</v>
      </c>
      <c r="J1056">
        <v>0</v>
      </c>
      <c r="K1056">
        <v>45</v>
      </c>
      <c r="L1056">
        <v>0</v>
      </c>
      <c r="M1056">
        <v>0</v>
      </c>
      <c r="N1056">
        <v>34</v>
      </c>
      <c r="O1056">
        <v>1144</v>
      </c>
      <c r="P1056">
        <v>1178</v>
      </c>
      <c r="Q1056">
        <v>11</v>
      </c>
      <c r="R1056">
        <v>3</v>
      </c>
      <c r="S1056">
        <v>4</v>
      </c>
      <c r="T1056">
        <v>10</v>
      </c>
      <c r="U1056">
        <v>28</v>
      </c>
      <c r="V1056">
        <v>8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 t="s">
        <v>715</v>
      </c>
      <c r="AD1056" t="s">
        <v>716</v>
      </c>
      <c r="AE1056">
        <v>3</v>
      </c>
      <c r="AF1056" t="s">
        <v>3029</v>
      </c>
      <c r="AG1056" t="s">
        <v>2958</v>
      </c>
      <c r="AH1056" t="s">
        <v>3018</v>
      </c>
      <c r="AI1056">
        <v>10</v>
      </c>
      <c r="AJ1056" t="s">
        <v>3020</v>
      </c>
    </row>
    <row r="1057" spans="1:36" x14ac:dyDescent="0.3">
      <c r="A1057" t="s">
        <v>1326</v>
      </c>
      <c r="B1057" s="9">
        <v>56</v>
      </c>
      <c r="C1057" t="s">
        <v>39</v>
      </c>
      <c r="D1057" s="29" t="s">
        <v>33</v>
      </c>
      <c r="E1057">
        <v>42315</v>
      </c>
      <c r="F1057" s="13" t="s">
        <v>715</v>
      </c>
      <c r="G1057" s="4">
        <v>41467</v>
      </c>
      <c r="H1057">
        <v>90</v>
      </c>
      <c r="I1057">
        <v>67</v>
      </c>
      <c r="J1057">
        <v>15</v>
      </c>
      <c r="K1057">
        <v>80</v>
      </c>
      <c r="L1057">
        <v>17</v>
      </c>
      <c r="M1057">
        <v>11</v>
      </c>
      <c r="N1057">
        <v>80</v>
      </c>
      <c r="O1057">
        <v>190</v>
      </c>
      <c r="P1057">
        <v>270</v>
      </c>
      <c r="Q1057">
        <v>3</v>
      </c>
      <c r="R1057">
        <v>1</v>
      </c>
      <c r="S1057">
        <v>4</v>
      </c>
      <c r="T1057">
        <v>4</v>
      </c>
      <c r="U1057">
        <v>12</v>
      </c>
      <c r="V1057">
        <v>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716</v>
      </c>
      <c r="AD1057" t="s">
        <v>716</v>
      </c>
      <c r="AE1057">
        <v>2</v>
      </c>
      <c r="AF1057" t="s">
        <v>3030</v>
      </c>
      <c r="AG1057" t="s">
        <v>2957</v>
      </c>
      <c r="AH1057" t="s">
        <v>3014</v>
      </c>
      <c r="AI1057">
        <v>7</v>
      </c>
      <c r="AJ1057" t="s">
        <v>3015</v>
      </c>
    </row>
    <row r="1058" spans="1:36" x14ac:dyDescent="0.3">
      <c r="A1058" t="s">
        <v>1291</v>
      </c>
      <c r="B1058" s="9">
        <v>23</v>
      </c>
      <c r="C1058" t="s">
        <v>36</v>
      </c>
      <c r="D1058" s="29" t="s">
        <v>33</v>
      </c>
      <c r="E1058">
        <v>68682</v>
      </c>
      <c r="F1058" s="13" t="s">
        <v>716</v>
      </c>
      <c r="G1058" s="4">
        <v>41553</v>
      </c>
      <c r="H1058">
        <v>56</v>
      </c>
      <c r="I1058">
        <v>919</v>
      </c>
      <c r="J1058">
        <v>0</v>
      </c>
      <c r="K1058">
        <v>505</v>
      </c>
      <c r="L1058">
        <v>99</v>
      </c>
      <c r="M1058">
        <v>30</v>
      </c>
      <c r="N1058">
        <v>45</v>
      </c>
      <c r="O1058">
        <v>1553</v>
      </c>
      <c r="P1058">
        <v>1598</v>
      </c>
      <c r="Q1058">
        <v>1</v>
      </c>
      <c r="R1058">
        <v>4</v>
      </c>
      <c r="S1058">
        <v>9</v>
      </c>
      <c r="T1058">
        <v>10</v>
      </c>
      <c r="U1058">
        <v>24</v>
      </c>
      <c r="V1058">
        <v>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716</v>
      </c>
      <c r="AD1058" t="s">
        <v>716</v>
      </c>
      <c r="AE1058">
        <v>2</v>
      </c>
      <c r="AF1058" t="s">
        <v>3032</v>
      </c>
      <c r="AG1058" t="s">
        <v>2957</v>
      </c>
      <c r="AH1058" t="s">
        <v>3018</v>
      </c>
      <c r="AI1058">
        <v>10</v>
      </c>
      <c r="AJ1058" t="s">
        <v>3020</v>
      </c>
    </row>
    <row r="1059" spans="1:36" x14ac:dyDescent="0.3">
      <c r="A1059" t="s">
        <v>1174</v>
      </c>
      <c r="B1059" s="9">
        <v>49</v>
      </c>
      <c r="C1059" t="s">
        <v>39</v>
      </c>
      <c r="D1059" s="29" t="s">
        <v>30</v>
      </c>
      <c r="E1059">
        <v>69882</v>
      </c>
      <c r="F1059" s="13" t="s">
        <v>716</v>
      </c>
      <c r="G1059" s="4">
        <v>41588</v>
      </c>
      <c r="H1059">
        <v>94</v>
      </c>
      <c r="I1059">
        <v>292</v>
      </c>
      <c r="J1059">
        <v>127</v>
      </c>
      <c r="K1059">
        <v>635</v>
      </c>
      <c r="L1059">
        <v>132</v>
      </c>
      <c r="M1059">
        <v>127</v>
      </c>
      <c r="N1059">
        <v>165</v>
      </c>
      <c r="O1059">
        <v>1313</v>
      </c>
      <c r="P1059">
        <v>1478</v>
      </c>
      <c r="Q1059">
        <v>1</v>
      </c>
      <c r="R1059">
        <v>3</v>
      </c>
      <c r="S1059">
        <v>7</v>
      </c>
      <c r="T1059">
        <v>9</v>
      </c>
      <c r="U1059">
        <v>20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716</v>
      </c>
      <c r="AD1059" t="s">
        <v>716</v>
      </c>
      <c r="AE1059">
        <v>2</v>
      </c>
      <c r="AF1059" t="s">
        <v>3028</v>
      </c>
      <c r="AG1059" t="s">
        <v>2957</v>
      </c>
      <c r="AH1059" t="s">
        <v>3018</v>
      </c>
      <c r="AI1059">
        <v>11</v>
      </c>
      <c r="AJ1059" t="s">
        <v>3024</v>
      </c>
    </row>
    <row r="1060" spans="1:36" x14ac:dyDescent="0.3">
      <c r="A1060" t="s">
        <v>1559</v>
      </c>
      <c r="B1060" s="9">
        <v>62</v>
      </c>
      <c r="C1060" t="s">
        <v>29</v>
      </c>
      <c r="D1060" s="29" t="s">
        <v>30</v>
      </c>
      <c r="E1060">
        <v>72228</v>
      </c>
      <c r="F1060" s="13" t="s">
        <v>716</v>
      </c>
      <c r="G1060" s="4">
        <v>41240</v>
      </c>
      <c r="H1060">
        <v>87</v>
      </c>
      <c r="I1060">
        <v>631</v>
      </c>
      <c r="J1060">
        <v>28</v>
      </c>
      <c r="K1060">
        <v>491</v>
      </c>
      <c r="L1060">
        <v>30</v>
      </c>
      <c r="M1060">
        <v>14</v>
      </c>
      <c r="N1060">
        <v>56</v>
      </c>
      <c r="O1060">
        <v>1194</v>
      </c>
      <c r="P1060">
        <v>1250</v>
      </c>
      <c r="Q1060">
        <v>1</v>
      </c>
      <c r="R1060">
        <v>6</v>
      </c>
      <c r="S1060">
        <v>7</v>
      </c>
      <c r="T1060">
        <v>8</v>
      </c>
      <c r="U1060">
        <v>22</v>
      </c>
      <c r="V1060">
        <v>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t="s">
        <v>716</v>
      </c>
      <c r="AD1060" t="s">
        <v>716</v>
      </c>
      <c r="AE1060">
        <v>3</v>
      </c>
      <c r="AF1060" t="s">
        <v>3029</v>
      </c>
      <c r="AG1060" t="s">
        <v>2958</v>
      </c>
      <c r="AH1060" t="s">
        <v>3018</v>
      </c>
      <c r="AI1060">
        <v>11</v>
      </c>
      <c r="AJ1060" t="s">
        <v>3024</v>
      </c>
    </row>
    <row r="1061" spans="1:36" x14ac:dyDescent="0.3">
      <c r="A1061" t="s">
        <v>1547</v>
      </c>
      <c r="B1061" s="9">
        <v>62</v>
      </c>
      <c r="C1061" t="s">
        <v>29</v>
      </c>
      <c r="D1061" s="29" t="s">
        <v>30</v>
      </c>
      <c r="E1061">
        <v>75127</v>
      </c>
      <c r="F1061" s="13" t="s">
        <v>716</v>
      </c>
      <c r="G1061" s="4">
        <v>41781</v>
      </c>
      <c r="H1061">
        <v>92</v>
      </c>
      <c r="I1061">
        <v>203</v>
      </c>
      <c r="J1061">
        <v>35</v>
      </c>
      <c r="K1061">
        <v>305</v>
      </c>
      <c r="L1061">
        <v>46</v>
      </c>
      <c r="M1061">
        <v>17</v>
      </c>
      <c r="N1061">
        <v>227</v>
      </c>
      <c r="O1061">
        <v>606</v>
      </c>
      <c r="P1061">
        <v>833</v>
      </c>
      <c r="Q1061">
        <v>1</v>
      </c>
      <c r="R1061">
        <v>2</v>
      </c>
      <c r="S1061">
        <v>11</v>
      </c>
      <c r="T1061">
        <v>5</v>
      </c>
      <c r="U1061">
        <v>19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716</v>
      </c>
      <c r="AD1061" t="s">
        <v>716</v>
      </c>
      <c r="AE1061">
        <v>1</v>
      </c>
      <c r="AF1061" t="s">
        <v>3029</v>
      </c>
      <c r="AG1061" t="s">
        <v>2956</v>
      </c>
      <c r="AH1061" t="s">
        <v>3011</v>
      </c>
      <c r="AI1061">
        <v>5</v>
      </c>
      <c r="AJ1061" t="s">
        <v>3012</v>
      </c>
    </row>
    <row r="1062" spans="1:36" x14ac:dyDescent="0.3">
      <c r="A1062" t="s">
        <v>906</v>
      </c>
      <c r="B1062" s="9">
        <v>25</v>
      </c>
      <c r="C1062" t="s">
        <v>29</v>
      </c>
      <c r="D1062" s="29" t="s">
        <v>30</v>
      </c>
      <c r="E1062">
        <v>9255</v>
      </c>
      <c r="F1062" s="13" t="s">
        <v>715</v>
      </c>
      <c r="G1062" s="4">
        <v>41628</v>
      </c>
      <c r="H1062">
        <v>91</v>
      </c>
      <c r="I1062">
        <v>9</v>
      </c>
      <c r="J1062">
        <v>0</v>
      </c>
      <c r="K1062">
        <v>7</v>
      </c>
      <c r="L1062">
        <v>2</v>
      </c>
      <c r="M1062">
        <v>0</v>
      </c>
      <c r="N1062">
        <v>4</v>
      </c>
      <c r="O1062">
        <v>18</v>
      </c>
      <c r="P1062">
        <v>22</v>
      </c>
      <c r="Q1062">
        <v>1</v>
      </c>
      <c r="R1062">
        <v>1</v>
      </c>
      <c r="S1062">
        <v>1</v>
      </c>
      <c r="T1062">
        <v>2</v>
      </c>
      <c r="U1062">
        <v>5</v>
      </c>
      <c r="V1062">
        <v>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716</v>
      </c>
      <c r="AD1062" t="s">
        <v>716</v>
      </c>
      <c r="AE1062">
        <v>2</v>
      </c>
      <c r="AF1062" t="s">
        <v>3032</v>
      </c>
      <c r="AG1062" t="s">
        <v>2957</v>
      </c>
      <c r="AH1062" t="s">
        <v>3018</v>
      </c>
      <c r="AI1062">
        <v>12</v>
      </c>
      <c r="AJ1062" t="s">
        <v>3019</v>
      </c>
    </row>
    <row r="1063" spans="1:36" x14ac:dyDescent="0.3">
      <c r="A1063" t="s">
        <v>2651</v>
      </c>
      <c r="B1063" s="9">
        <v>35</v>
      </c>
      <c r="C1063" t="s">
        <v>29</v>
      </c>
      <c r="D1063" s="29" t="s">
        <v>33</v>
      </c>
      <c r="E1063">
        <v>85693</v>
      </c>
      <c r="F1063" s="13" t="s">
        <v>715</v>
      </c>
      <c r="G1063" s="4">
        <v>41384</v>
      </c>
      <c r="H1063">
        <v>59</v>
      </c>
      <c r="I1063">
        <v>386</v>
      </c>
      <c r="J1063">
        <v>172</v>
      </c>
      <c r="K1063">
        <v>183</v>
      </c>
      <c r="L1063">
        <v>185</v>
      </c>
      <c r="M1063">
        <v>132</v>
      </c>
      <c r="N1063">
        <v>111</v>
      </c>
      <c r="O1063">
        <v>1058</v>
      </c>
      <c r="P1063">
        <v>1169</v>
      </c>
      <c r="Q1063">
        <v>2</v>
      </c>
      <c r="R1063">
        <v>9</v>
      </c>
      <c r="S1063">
        <v>5</v>
      </c>
      <c r="T1063">
        <v>11</v>
      </c>
      <c r="U1063">
        <v>27</v>
      </c>
      <c r="V1063">
        <v>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716</v>
      </c>
      <c r="AD1063" t="s">
        <v>716</v>
      </c>
      <c r="AE1063">
        <v>2</v>
      </c>
      <c r="AF1063" t="s">
        <v>3031</v>
      </c>
      <c r="AG1063" t="s">
        <v>2957</v>
      </c>
      <c r="AH1063" t="s">
        <v>3011</v>
      </c>
      <c r="AI1063">
        <v>4</v>
      </c>
      <c r="AJ1063" t="s">
        <v>3021</v>
      </c>
    </row>
    <row r="1064" spans="1:36" x14ac:dyDescent="0.3">
      <c r="A1064" t="s">
        <v>1929</v>
      </c>
      <c r="B1064" s="9">
        <v>58</v>
      </c>
      <c r="C1064" t="s">
        <v>36</v>
      </c>
      <c r="D1064" s="29" t="s">
        <v>71</v>
      </c>
      <c r="E1064">
        <v>35340</v>
      </c>
      <c r="F1064" s="13" t="s">
        <v>2963</v>
      </c>
      <c r="G1064" s="4">
        <v>41819</v>
      </c>
      <c r="H1064">
        <v>1</v>
      </c>
      <c r="I1064">
        <v>27</v>
      </c>
      <c r="J1064">
        <v>0</v>
      </c>
      <c r="K1064">
        <v>12</v>
      </c>
      <c r="L1064">
        <v>0</v>
      </c>
      <c r="M1064">
        <v>1</v>
      </c>
      <c r="N1064">
        <v>5</v>
      </c>
      <c r="O1064">
        <v>40</v>
      </c>
      <c r="P1064">
        <v>45</v>
      </c>
      <c r="Q1064">
        <v>2</v>
      </c>
      <c r="R1064">
        <v>2</v>
      </c>
      <c r="S1064">
        <v>0</v>
      </c>
      <c r="T1064">
        <v>3</v>
      </c>
      <c r="U1064">
        <v>7</v>
      </c>
      <c r="V1064">
        <v>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716</v>
      </c>
      <c r="AD1064" t="s">
        <v>716</v>
      </c>
      <c r="AE1064">
        <v>1</v>
      </c>
      <c r="AF1064" t="s">
        <v>3030</v>
      </c>
      <c r="AG1064" t="s">
        <v>2956</v>
      </c>
      <c r="AH1064" t="s">
        <v>3011</v>
      </c>
      <c r="AI1064">
        <v>6</v>
      </c>
      <c r="AJ1064" t="s">
        <v>3013</v>
      </c>
    </row>
    <row r="1065" spans="1:36" x14ac:dyDescent="0.3">
      <c r="A1065" t="s">
        <v>2045</v>
      </c>
      <c r="B1065" s="9">
        <v>66</v>
      </c>
      <c r="C1065" t="s">
        <v>39</v>
      </c>
      <c r="D1065" s="29" t="s">
        <v>71</v>
      </c>
      <c r="E1065">
        <v>78427</v>
      </c>
      <c r="F1065" s="13" t="s">
        <v>716</v>
      </c>
      <c r="G1065" s="4">
        <v>41206</v>
      </c>
      <c r="H1065">
        <v>36</v>
      </c>
      <c r="I1065">
        <v>972</v>
      </c>
      <c r="J1065">
        <v>19</v>
      </c>
      <c r="K1065">
        <v>595</v>
      </c>
      <c r="L1065">
        <v>180</v>
      </c>
      <c r="M1065">
        <v>26</v>
      </c>
      <c r="N1065">
        <v>138</v>
      </c>
      <c r="O1065">
        <v>1792</v>
      </c>
      <c r="P1065">
        <v>1930</v>
      </c>
      <c r="Q1065">
        <v>3</v>
      </c>
      <c r="R1065">
        <v>3</v>
      </c>
      <c r="S1065">
        <v>7</v>
      </c>
      <c r="T1065">
        <v>10</v>
      </c>
      <c r="U1065">
        <v>23</v>
      </c>
      <c r="V1065">
        <v>3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 t="s">
        <v>715</v>
      </c>
      <c r="AD1065" t="s">
        <v>715</v>
      </c>
      <c r="AE1065">
        <v>3</v>
      </c>
      <c r="AF1065" t="s">
        <v>3029</v>
      </c>
      <c r="AG1065" t="s">
        <v>2958</v>
      </c>
      <c r="AH1065" t="s">
        <v>3018</v>
      </c>
      <c r="AI1065">
        <v>10</v>
      </c>
      <c r="AJ1065" t="s">
        <v>3020</v>
      </c>
    </row>
    <row r="1066" spans="1:36" x14ac:dyDescent="0.3">
      <c r="A1066" t="s">
        <v>2531</v>
      </c>
      <c r="B1066" s="9">
        <v>34</v>
      </c>
      <c r="C1066" t="s">
        <v>29</v>
      </c>
      <c r="D1066" s="29" t="s">
        <v>33</v>
      </c>
      <c r="E1066">
        <v>69508</v>
      </c>
      <c r="F1066" s="13" t="s">
        <v>715</v>
      </c>
      <c r="G1066" s="4">
        <v>41227</v>
      </c>
      <c r="H1066">
        <v>48</v>
      </c>
      <c r="I1066">
        <v>824</v>
      </c>
      <c r="J1066">
        <v>32</v>
      </c>
      <c r="K1066">
        <v>162</v>
      </c>
      <c r="L1066">
        <v>42</v>
      </c>
      <c r="M1066">
        <v>32</v>
      </c>
      <c r="N1066">
        <v>43</v>
      </c>
      <c r="O1066">
        <v>1092</v>
      </c>
      <c r="P1066">
        <v>1135</v>
      </c>
      <c r="Q1066">
        <v>2</v>
      </c>
      <c r="R1066">
        <v>11</v>
      </c>
      <c r="S1066">
        <v>4</v>
      </c>
      <c r="T1066">
        <v>11</v>
      </c>
      <c r="U1066">
        <v>28</v>
      </c>
      <c r="V1066">
        <v>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716</v>
      </c>
      <c r="AD1066" t="s">
        <v>716</v>
      </c>
      <c r="AE1066">
        <v>3</v>
      </c>
      <c r="AF1066" t="s">
        <v>3031</v>
      </c>
      <c r="AG1066" t="s">
        <v>2958</v>
      </c>
      <c r="AH1066" t="s">
        <v>3018</v>
      </c>
      <c r="AI1066">
        <v>11</v>
      </c>
      <c r="AJ1066" t="s">
        <v>3024</v>
      </c>
    </row>
    <row r="1067" spans="1:36" x14ac:dyDescent="0.3">
      <c r="A1067" t="s">
        <v>2753</v>
      </c>
      <c r="B1067" s="9">
        <v>59</v>
      </c>
      <c r="C1067" t="s">
        <v>29</v>
      </c>
      <c r="D1067" s="29" t="s">
        <v>33</v>
      </c>
      <c r="E1067">
        <v>38946</v>
      </c>
      <c r="F1067" s="13" t="s">
        <v>715</v>
      </c>
      <c r="G1067" s="4">
        <v>41571</v>
      </c>
      <c r="H1067">
        <v>84</v>
      </c>
      <c r="I1067">
        <v>116</v>
      </c>
      <c r="J1067">
        <v>6</v>
      </c>
      <c r="K1067">
        <v>82</v>
      </c>
      <c r="L1067">
        <v>6</v>
      </c>
      <c r="M1067">
        <v>6</v>
      </c>
      <c r="N1067">
        <v>41</v>
      </c>
      <c r="O1067">
        <v>216</v>
      </c>
      <c r="P1067">
        <v>257</v>
      </c>
      <c r="Q1067">
        <v>2</v>
      </c>
      <c r="R1067">
        <v>3</v>
      </c>
      <c r="S1067">
        <v>1</v>
      </c>
      <c r="T1067">
        <v>6</v>
      </c>
      <c r="U1067">
        <v>12</v>
      </c>
      <c r="V1067">
        <v>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716</v>
      </c>
      <c r="AD1067" t="s">
        <v>716</v>
      </c>
      <c r="AE1067">
        <v>2</v>
      </c>
      <c r="AF1067" t="s">
        <v>3030</v>
      </c>
      <c r="AG1067" t="s">
        <v>2957</v>
      </c>
      <c r="AH1067" t="s">
        <v>3018</v>
      </c>
      <c r="AI1067">
        <v>10</v>
      </c>
      <c r="AJ1067" t="s">
        <v>3020</v>
      </c>
    </row>
    <row r="1068" spans="1:36" x14ac:dyDescent="0.3">
      <c r="A1068" t="s">
        <v>1699</v>
      </c>
      <c r="B1068" s="9">
        <v>34</v>
      </c>
      <c r="C1068" t="s">
        <v>29</v>
      </c>
      <c r="D1068" s="29" t="s">
        <v>37</v>
      </c>
      <c r="E1068">
        <v>82497</v>
      </c>
      <c r="F1068" s="13" t="s">
        <v>716</v>
      </c>
      <c r="G1068" s="4">
        <v>41213</v>
      </c>
      <c r="H1068">
        <v>32</v>
      </c>
      <c r="I1068">
        <v>777</v>
      </c>
      <c r="J1068">
        <v>129</v>
      </c>
      <c r="K1068">
        <v>573</v>
      </c>
      <c r="L1068">
        <v>216</v>
      </c>
      <c r="M1068">
        <v>21</v>
      </c>
      <c r="N1068">
        <v>203</v>
      </c>
      <c r="O1068">
        <v>1716</v>
      </c>
      <c r="P1068">
        <v>1919</v>
      </c>
      <c r="Q1068">
        <v>1</v>
      </c>
      <c r="R1068">
        <v>2</v>
      </c>
      <c r="S1068">
        <v>7</v>
      </c>
      <c r="T1068">
        <v>9</v>
      </c>
      <c r="U1068">
        <v>19</v>
      </c>
      <c r="V1068">
        <v>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 t="s">
        <v>715</v>
      </c>
      <c r="AD1068" t="s">
        <v>716</v>
      </c>
      <c r="AE1068">
        <v>3</v>
      </c>
      <c r="AF1068" t="s">
        <v>3031</v>
      </c>
      <c r="AG1068" t="s">
        <v>2958</v>
      </c>
      <c r="AH1068" t="s">
        <v>3018</v>
      </c>
      <c r="AI1068">
        <v>10</v>
      </c>
      <c r="AJ1068" t="s">
        <v>3020</v>
      </c>
    </row>
    <row r="1069" spans="1:36" x14ac:dyDescent="0.3">
      <c r="A1069" t="s">
        <v>2613</v>
      </c>
      <c r="B1069" s="9">
        <v>54</v>
      </c>
      <c r="C1069" t="s">
        <v>29</v>
      </c>
      <c r="D1069" s="29" t="s">
        <v>33</v>
      </c>
      <c r="E1069">
        <v>13672</v>
      </c>
      <c r="F1069" s="13" t="s">
        <v>2963</v>
      </c>
      <c r="G1069" s="4">
        <v>41381</v>
      </c>
      <c r="H1069">
        <v>86</v>
      </c>
      <c r="I1069">
        <v>6</v>
      </c>
      <c r="J1069">
        <v>2</v>
      </c>
      <c r="K1069">
        <v>9</v>
      </c>
      <c r="L1069">
        <v>2</v>
      </c>
      <c r="M1069">
        <v>1</v>
      </c>
      <c r="N1069">
        <v>5</v>
      </c>
      <c r="O1069">
        <v>20</v>
      </c>
      <c r="P1069">
        <v>25</v>
      </c>
      <c r="Q1069">
        <v>2</v>
      </c>
      <c r="R1069">
        <v>1</v>
      </c>
      <c r="S1069">
        <v>0</v>
      </c>
      <c r="T1069">
        <v>3</v>
      </c>
      <c r="U1069">
        <v>6</v>
      </c>
      <c r="V1069">
        <v>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716</v>
      </c>
      <c r="AD1069" t="s">
        <v>716</v>
      </c>
      <c r="AE1069">
        <v>2</v>
      </c>
      <c r="AF1069" t="s">
        <v>3030</v>
      </c>
      <c r="AG1069" t="s">
        <v>2957</v>
      </c>
      <c r="AH1069" t="s">
        <v>3011</v>
      </c>
      <c r="AI1069">
        <v>4</v>
      </c>
      <c r="AJ1069" t="s">
        <v>3021</v>
      </c>
    </row>
    <row r="1070" spans="1:36" x14ac:dyDescent="0.3">
      <c r="A1070" t="s">
        <v>1424</v>
      </c>
      <c r="B1070" s="9">
        <v>33</v>
      </c>
      <c r="C1070" t="s">
        <v>29</v>
      </c>
      <c r="D1070" s="29" t="s">
        <v>30</v>
      </c>
      <c r="E1070">
        <v>41967</v>
      </c>
      <c r="F1070" s="13" t="s">
        <v>2963</v>
      </c>
      <c r="G1070" s="4">
        <v>41601</v>
      </c>
      <c r="H1070">
        <v>66</v>
      </c>
      <c r="I1070">
        <v>23</v>
      </c>
      <c r="J1070">
        <v>4</v>
      </c>
      <c r="K1070">
        <v>10</v>
      </c>
      <c r="L1070">
        <v>0</v>
      </c>
      <c r="M1070">
        <v>2</v>
      </c>
      <c r="N1070">
        <v>15</v>
      </c>
      <c r="O1070">
        <v>39</v>
      </c>
      <c r="P1070">
        <v>54</v>
      </c>
      <c r="Q1070">
        <v>1</v>
      </c>
      <c r="R1070">
        <v>1</v>
      </c>
      <c r="S1070">
        <v>0</v>
      </c>
      <c r="T1070">
        <v>3</v>
      </c>
      <c r="U1070">
        <v>5</v>
      </c>
      <c r="V1070">
        <v>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716</v>
      </c>
      <c r="AD1070" t="s">
        <v>716</v>
      </c>
      <c r="AE1070">
        <v>2</v>
      </c>
      <c r="AF1070" t="s">
        <v>3031</v>
      </c>
      <c r="AG1070" t="s">
        <v>2957</v>
      </c>
      <c r="AH1070" t="s">
        <v>3018</v>
      </c>
      <c r="AI1070">
        <v>11</v>
      </c>
      <c r="AJ1070" t="s">
        <v>3024</v>
      </c>
    </row>
    <row r="1071" spans="1:36" x14ac:dyDescent="0.3">
      <c r="A1071" t="s">
        <v>1245</v>
      </c>
      <c r="B1071" s="9">
        <v>68</v>
      </c>
      <c r="C1071" t="s">
        <v>36</v>
      </c>
      <c r="D1071" s="29" t="s">
        <v>37</v>
      </c>
      <c r="E1071">
        <v>51012</v>
      </c>
      <c r="F1071" s="13" t="s">
        <v>716</v>
      </c>
      <c r="G1071" s="4">
        <v>41382</v>
      </c>
      <c r="H1071">
        <v>86</v>
      </c>
      <c r="I1071">
        <v>102</v>
      </c>
      <c r="J1071">
        <v>9</v>
      </c>
      <c r="K1071">
        <v>63</v>
      </c>
      <c r="L1071">
        <v>2</v>
      </c>
      <c r="M1071">
        <v>9</v>
      </c>
      <c r="N1071">
        <v>24</v>
      </c>
      <c r="O1071">
        <v>185</v>
      </c>
      <c r="P1071">
        <v>209</v>
      </c>
      <c r="Q1071">
        <v>1</v>
      </c>
      <c r="R1071">
        <v>4</v>
      </c>
      <c r="S1071">
        <v>1</v>
      </c>
      <c r="T1071">
        <v>4</v>
      </c>
      <c r="U1071">
        <v>10</v>
      </c>
      <c r="V1071">
        <v>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716</v>
      </c>
      <c r="AD1071" t="s">
        <v>716</v>
      </c>
      <c r="AE1071">
        <v>2</v>
      </c>
      <c r="AF1071" t="s">
        <v>3029</v>
      </c>
      <c r="AG1071" t="s">
        <v>2957</v>
      </c>
      <c r="AH1071" t="s">
        <v>3011</v>
      </c>
      <c r="AI1071">
        <v>4</v>
      </c>
      <c r="AJ1071" t="s">
        <v>3021</v>
      </c>
    </row>
    <row r="1072" spans="1:36" x14ac:dyDescent="0.3">
      <c r="A1072" t="s">
        <v>757</v>
      </c>
      <c r="B1072" s="9">
        <v>48</v>
      </c>
      <c r="C1072" t="s">
        <v>39</v>
      </c>
      <c r="D1072" s="29" t="s">
        <v>33</v>
      </c>
      <c r="E1072">
        <v>33564</v>
      </c>
      <c r="F1072" s="13" t="s">
        <v>715</v>
      </c>
      <c r="G1072" s="4">
        <v>41814</v>
      </c>
      <c r="H1072">
        <v>51</v>
      </c>
      <c r="I1072">
        <v>61</v>
      </c>
      <c r="J1072">
        <v>0</v>
      </c>
      <c r="K1072">
        <v>3</v>
      </c>
      <c r="L1072">
        <v>0</v>
      </c>
      <c r="M1072">
        <v>0</v>
      </c>
      <c r="N1072">
        <v>7</v>
      </c>
      <c r="O1072">
        <v>64</v>
      </c>
      <c r="P1072">
        <v>71</v>
      </c>
      <c r="Q1072">
        <v>1</v>
      </c>
      <c r="R1072">
        <v>1</v>
      </c>
      <c r="S1072">
        <v>1</v>
      </c>
      <c r="T1072">
        <v>3</v>
      </c>
      <c r="U1072">
        <v>6</v>
      </c>
      <c r="V1072">
        <v>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716</v>
      </c>
      <c r="AD1072" t="s">
        <v>716</v>
      </c>
      <c r="AE1072">
        <v>1</v>
      </c>
      <c r="AF1072" t="s">
        <v>3028</v>
      </c>
      <c r="AG1072" t="s">
        <v>2956</v>
      </c>
      <c r="AH1072" t="s">
        <v>3011</v>
      </c>
      <c r="AI1072">
        <v>6</v>
      </c>
      <c r="AJ1072" t="s">
        <v>3013</v>
      </c>
    </row>
    <row r="1073" spans="1:36" x14ac:dyDescent="0.3">
      <c r="A1073" t="s">
        <v>1767</v>
      </c>
      <c r="B1073" s="9">
        <v>23</v>
      </c>
      <c r="C1073" t="s">
        <v>29</v>
      </c>
      <c r="D1073" s="29" t="s">
        <v>37</v>
      </c>
      <c r="E1073">
        <v>51373</v>
      </c>
      <c r="F1073" s="13" t="s">
        <v>716</v>
      </c>
      <c r="G1073" s="4">
        <v>41447</v>
      </c>
      <c r="H1073">
        <v>37</v>
      </c>
      <c r="I1073">
        <v>83</v>
      </c>
      <c r="J1073">
        <v>2</v>
      </c>
      <c r="K1073">
        <v>101</v>
      </c>
      <c r="L1073">
        <v>64</v>
      </c>
      <c r="M1073">
        <v>26</v>
      </c>
      <c r="N1073">
        <v>117</v>
      </c>
      <c r="O1073">
        <v>276</v>
      </c>
      <c r="P1073">
        <v>393</v>
      </c>
      <c r="Q1073">
        <v>1</v>
      </c>
      <c r="R1073">
        <v>3</v>
      </c>
      <c r="S1073">
        <v>5</v>
      </c>
      <c r="T1073">
        <v>3</v>
      </c>
      <c r="U1073">
        <v>12</v>
      </c>
      <c r="V1073">
        <v>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716</v>
      </c>
      <c r="AD1073" t="s">
        <v>716</v>
      </c>
      <c r="AE1073">
        <v>2</v>
      </c>
      <c r="AF1073" t="s">
        <v>3032</v>
      </c>
      <c r="AG1073" t="s">
        <v>2957</v>
      </c>
      <c r="AH1073" t="s">
        <v>3011</v>
      </c>
      <c r="AI1073">
        <v>6</v>
      </c>
      <c r="AJ1073" t="s">
        <v>3013</v>
      </c>
    </row>
    <row r="1074" spans="1:36" x14ac:dyDescent="0.3">
      <c r="A1074" t="s">
        <v>2418</v>
      </c>
      <c r="B1074" s="9">
        <v>49</v>
      </c>
      <c r="C1074" t="s">
        <v>29</v>
      </c>
      <c r="D1074" s="29" t="s">
        <v>33</v>
      </c>
      <c r="E1074">
        <v>47009</v>
      </c>
      <c r="F1074" s="13" t="s">
        <v>715</v>
      </c>
      <c r="G1074" s="4">
        <v>41548</v>
      </c>
      <c r="H1074">
        <v>89</v>
      </c>
      <c r="I1074">
        <v>171</v>
      </c>
      <c r="J1074">
        <v>45</v>
      </c>
      <c r="K1074">
        <v>73</v>
      </c>
      <c r="L1074">
        <v>59</v>
      </c>
      <c r="M1074">
        <v>10</v>
      </c>
      <c r="N1074">
        <v>90</v>
      </c>
      <c r="O1074">
        <v>358</v>
      </c>
      <c r="P1074">
        <v>448</v>
      </c>
      <c r="Q1074">
        <v>4</v>
      </c>
      <c r="R1074">
        <v>3</v>
      </c>
      <c r="S1074">
        <v>2</v>
      </c>
      <c r="T1074">
        <v>8</v>
      </c>
      <c r="U1074">
        <v>17</v>
      </c>
      <c r="V1074">
        <v>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716</v>
      </c>
      <c r="AD1074" t="s">
        <v>716</v>
      </c>
      <c r="AE1074">
        <v>2</v>
      </c>
      <c r="AF1074" t="s">
        <v>3028</v>
      </c>
      <c r="AG1074" t="s">
        <v>2957</v>
      </c>
      <c r="AH1074" t="s">
        <v>3018</v>
      </c>
      <c r="AI1074">
        <v>10</v>
      </c>
      <c r="AJ1074" t="s">
        <v>3020</v>
      </c>
    </row>
    <row r="1075" spans="1:36" x14ac:dyDescent="0.3">
      <c r="A1075" t="s">
        <v>2661</v>
      </c>
      <c r="B1075" s="9">
        <v>44</v>
      </c>
      <c r="C1075" t="s">
        <v>29</v>
      </c>
      <c r="D1075" s="29" t="s">
        <v>33</v>
      </c>
      <c r="E1075">
        <v>22070</v>
      </c>
      <c r="F1075" s="13" t="s">
        <v>715</v>
      </c>
      <c r="G1075" s="4">
        <v>41551</v>
      </c>
      <c r="H1075">
        <v>11</v>
      </c>
      <c r="I1075">
        <v>10</v>
      </c>
      <c r="J1075">
        <v>7</v>
      </c>
      <c r="K1075">
        <v>19</v>
      </c>
      <c r="L1075">
        <v>8</v>
      </c>
      <c r="M1075">
        <v>2</v>
      </c>
      <c r="N1075">
        <v>21</v>
      </c>
      <c r="O1075">
        <v>46</v>
      </c>
      <c r="P1075">
        <v>67</v>
      </c>
      <c r="Q1075">
        <v>2</v>
      </c>
      <c r="R1075">
        <v>2</v>
      </c>
      <c r="S1075">
        <v>2</v>
      </c>
      <c r="T1075">
        <v>2</v>
      </c>
      <c r="U1075">
        <v>8</v>
      </c>
      <c r="V1075">
        <v>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716</v>
      </c>
      <c r="AD1075" t="s">
        <v>716</v>
      </c>
      <c r="AE1075">
        <v>2</v>
      </c>
      <c r="AF1075" t="s">
        <v>3028</v>
      </c>
      <c r="AG1075" t="s">
        <v>2957</v>
      </c>
      <c r="AH1075" t="s">
        <v>3018</v>
      </c>
      <c r="AI1075">
        <v>10</v>
      </c>
      <c r="AJ1075" t="s">
        <v>3020</v>
      </c>
    </row>
    <row r="1076" spans="1:36" x14ac:dyDescent="0.3">
      <c r="A1076" t="s">
        <v>1812</v>
      </c>
      <c r="B1076" s="9">
        <v>28</v>
      </c>
      <c r="C1076" t="s">
        <v>47</v>
      </c>
      <c r="D1076" s="29" t="s">
        <v>37</v>
      </c>
      <c r="E1076">
        <v>7500</v>
      </c>
      <c r="F1076" s="13" t="s">
        <v>715</v>
      </c>
      <c r="G1076" s="4">
        <v>41312</v>
      </c>
      <c r="H1076">
        <v>96</v>
      </c>
      <c r="I1076">
        <v>1</v>
      </c>
      <c r="J1076">
        <v>11</v>
      </c>
      <c r="K1076">
        <v>5</v>
      </c>
      <c r="L1076">
        <v>4</v>
      </c>
      <c r="M1076">
        <v>6</v>
      </c>
      <c r="N1076">
        <v>9</v>
      </c>
      <c r="O1076">
        <v>27</v>
      </c>
      <c r="P1076">
        <v>36</v>
      </c>
      <c r="Q1076">
        <v>2</v>
      </c>
      <c r="R1076">
        <v>2</v>
      </c>
      <c r="S1076">
        <v>0</v>
      </c>
      <c r="T1076">
        <v>3</v>
      </c>
      <c r="U1076">
        <v>7</v>
      </c>
      <c r="V1076">
        <v>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716</v>
      </c>
      <c r="AD1076" t="s">
        <v>716</v>
      </c>
      <c r="AE1076">
        <v>2</v>
      </c>
      <c r="AF1076" t="s">
        <v>3032</v>
      </c>
      <c r="AG1076" t="s">
        <v>2957</v>
      </c>
      <c r="AH1076" t="s">
        <v>3016</v>
      </c>
      <c r="AI1076">
        <v>2</v>
      </c>
      <c r="AJ1076" t="s">
        <v>3022</v>
      </c>
    </row>
    <row r="1077" spans="1:36" x14ac:dyDescent="0.3">
      <c r="A1077" t="s">
        <v>1676</v>
      </c>
      <c r="B1077" s="9">
        <v>45</v>
      </c>
      <c r="C1077" t="s">
        <v>29</v>
      </c>
      <c r="D1077" s="29" t="s">
        <v>37</v>
      </c>
      <c r="E1077">
        <v>75759</v>
      </c>
      <c r="F1077" s="13" t="s">
        <v>716</v>
      </c>
      <c r="G1077" s="4">
        <v>41572</v>
      </c>
      <c r="H1077">
        <v>46</v>
      </c>
      <c r="I1077">
        <v>1394</v>
      </c>
      <c r="J1077">
        <v>22</v>
      </c>
      <c r="K1077">
        <v>708</v>
      </c>
      <c r="L1077">
        <v>89</v>
      </c>
      <c r="M1077">
        <v>91</v>
      </c>
      <c r="N1077">
        <v>182</v>
      </c>
      <c r="O1077">
        <v>2304</v>
      </c>
      <c r="P1077">
        <v>2486</v>
      </c>
      <c r="Q1077">
        <v>1</v>
      </c>
      <c r="R1077">
        <v>9</v>
      </c>
      <c r="S1077">
        <v>7</v>
      </c>
      <c r="T1077">
        <v>9</v>
      </c>
      <c r="U1077">
        <v>26</v>
      </c>
      <c r="V1077">
        <v>5</v>
      </c>
      <c r="W1077">
        <v>0</v>
      </c>
      <c r="X1077">
        <v>1</v>
      </c>
      <c r="Y1077">
        <v>0</v>
      </c>
      <c r="Z1077">
        <v>1</v>
      </c>
      <c r="AA1077">
        <v>0</v>
      </c>
      <c r="AB1077">
        <v>1</v>
      </c>
      <c r="AC1077" t="s">
        <v>2964</v>
      </c>
      <c r="AD1077" t="s">
        <v>715</v>
      </c>
      <c r="AE1077">
        <v>2</v>
      </c>
      <c r="AF1077" t="s">
        <v>3028</v>
      </c>
      <c r="AG1077" t="s">
        <v>2957</v>
      </c>
      <c r="AH1077" t="s">
        <v>3018</v>
      </c>
      <c r="AI1077">
        <v>10</v>
      </c>
      <c r="AJ1077" t="s">
        <v>3020</v>
      </c>
    </row>
    <row r="1078" spans="1:36" x14ac:dyDescent="0.3">
      <c r="A1078" t="s">
        <v>856</v>
      </c>
      <c r="B1078" s="9">
        <v>70</v>
      </c>
      <c r="C1078" t="s">
        <v>39</v>
      </c>
      <c r="D1078" s="29" t="s">
        <v>71</v>
      </c>
      <c r="E1078">
        <v>45006</v>
      </c>
      <c r="F1078" s="13" t="s">
        <v>716</v>
      </c>
      <c r="G1078" s="4">
        <v>41473</v>
      </c>
      <c r="H1078">
        <v>90</v>
      </c>
      <c r="I1078">
        <v>162</v>
      </c>
      <c r="J1078">
        <v>25</v>
      </c>
      <c r="K1078">
        <v>53</v>
      </c>
      <c r="L1078">
        <v>16</v>
      </c>
      <c r="M1078">
        <v>0</v>
      </c>
      <c r="N1078">
        <v>10</v>
      </c>
      <c r="O1078">
        <v>256</v>
      </c>
      <c r="P1078">
        <v>266</v>
      </c>
      <c r="Q1078">
        <v>1</v>
      </c>
      <c r="R1078">
        <v>3</v>
      </c>
      <c r="S1078">
        <v>1</v>
      </c>
      <c r="T1078">
        <v>7</v>
      </c>
      <c r="U1078">
        <v>12</v>
      </c>
      <c r="V1078">
        <v>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716</v>
      </c>
      <c r="AD1078" t="s">
        <v>716</v>
      </c>
      <c r="AE1078">
        <v>2</v>
      </c>
      <c r="AF1078" t="s">
        <v>3029</v>
      </c>
      <c r="AG1078" t="s">
        <v>2957</v>
      </c>
      <c r="AH1078" t="s">
        <v>3014</v>
      </c>
      <c r="AI1078">
        <v>7</v>
      </c>
      <c r="AJ1078" t="s">
        <v>3015</v>
      </c>
    </row>
    <row r="1079" spans="1:36" x14ac:dyDescent="0.3">
      <c r="A1079" t="s">
        <v>1273</v>
      </c>
      <c r="B1079" s="9">
        <v>44</v>
      </c>
      <c r="C1079" t="s">
        <v>36</v>
      </c>
      <c r="D1079" s="29" t="s">
        <v>33</v>
      </c>
      <c r="E1079">
        <v>82072</v>
      </c>
      <c r="F1079" s="13" t="s">
        <v>716</v>
      </c>
      <c r="G1079" s="4">
        <v>41457</v>
      </c>
      <c r="H1079">
        <v>67</v>
      </c>
      <c r="I1079">
        <v>889</v>
      </c>
      <c r="J1079">
        <v>55</v>
      </c>
      <c r="K1079">
        <v>685</v>
      </c>
      <c r="L1079">
        <v>168</v>
      </c>
      <c r="M1079">
        <v>92</v>
      </c>
      <c r="N1079">
        <v>129</v>
      </c>
      <c r="O1079">
        <v>1889</v>
      </c>
      <c r="P1079">
        <v>2018</v>
      </c>
      <c r="Q1079">
        <v>1</v>
      </c>
      <c r="R1079">
        <v>3</v>
      </c>
      <c r="S1079">
        <v>2</v>
      </c>
      <c r="T1079">
        <v>13</v>
      </c>
      <c r="U1079">
        <v>19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716</v>
      </c>
      <c r="AD1079" t="s">
        <v>716</v>
      </c>
      <c r="AE1079">
        <v>2</v>
      </c>
      <c r="AF1079" t="s">
        <v>3028</v>
      </c>
      <c r="AG1079" t="s">
        <v>2957</v>
      </c>
      <c r="AH1079" t="s">
        <v>3014</v>
      </c>
      <c r="AI1079">
        <v>7</v>
      </c>
      <c r="AJ1079" t="s">
        <v>3015</v>
      </c>
    </row>
    <row r="1080" spans="1:36" x14ac:dyDescent="0.3">
      <c r="A1080" t="s">
        <v>2909</v>
      </c>
      <c r="B1080" s="9">
        <v>38</v>
      </c>
      <c r="C1080" t="s">
        <v>39</v>
      </c>
      <c r="D1080" s="29" t="s">
        <v>37</v>
      </c>
      <c r="E1080">
        <v>49681</v>
      </c>
      <c r="F1080" s="13" t="s">
        <v>2963</v>
      </c>
      <c r="G1080" s="4">
        <v>41582</v>
      </c>
      <c r="H1080">
        <v>66</v>
      </c>
      <c r="I1080">
        <v>411</v>
      </c>
      <c r="J1080">
        <v>0</v>
      </c>
      <c r="K1080">
        <v>26</v>
      </c>
      <c r="L1080">
        <v>0</v>
      </c>
      <c r="M1080">
        <v>0</v>
      </c>
      <c r="N1080">
        <v>21</v>
      </c>
      <c r="O1080">
        <v>437</v>
      </c>
      <c r="P1080">
        <v>458</v>
      </c>
      <c r="Q1080">
        <v>6</v>
      </c>
      <c r="R1080">
        <v>7</v>
      </c>
      <c r="S1080">
        <v>1</v>
      </c>
      <c r="T1080">
        <v>7</v>
      </c>
      <c r="U1080">
        <v>21</v>
      </c>
      <c r="V1080">
        <v>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t="s">
        <v>716</v>
      </c>
      <c r="AD1080" t="s">
        <v>716</v>
      </c>
      <c r="AE1080">
        <v>2</v>
      </c>
      <c r="AF1080" t="s">
        <v>3031</v>
      </c>
      <c r="AG1080" t="s">
        <v>2957</v>
      </c>
      <c r="AH1080" t="s">
        <v>3018</v>
      </c>
      <c r="AI1080">
        <v>11</v>
      </c>
      <c r="AJ1080" t="s">
        <v>3024</v>
      </c>
    </row>
    <row r="1081" spans="1:36" x14ac:dyDescent="0.3">
      <c r="A1081" t="s">
        <v>1241</v>
      </c>
      <c r="B1081" s="9">
        <v>42</v>
      </c>
      <c r="C1081" t="s">
        <v>36</v>
      </c>
      <c r="D1081" s="29" t="s">
        <v>37</v>
      </c>
      <c r="E1081">
        <v>79930</v>
      </c>
      <c r="F1081" s="13" t="s">
        <v>716</v>
      </c>
      <c r="G1081" s="4">
        <v>41129</v>
      </c>
      <c r="H1081">
        <v>72</v>
      </c>
      <c r="I1081">
        <v>792</v>
      </c>
      <c r="J1081">
        <v>86</v>
      </c>
      <c r="K1081">
        <v>740</v>
      </c>
      <c r="L1081">
        <v>67</v>
      </c>
      <c r="M1081">
        <v>51</v>
      </c>
      <c r="N1081">
        <v>17</v>
      </c>
      <c r="O1081">
        <v>1736</v>
      </c>
      <c r="P1081">
        <v>1753</v>
      </c>
      <c r="Q1081">
        <v>1</v>
      </c>
      <c r="R1081">
        <v>3</v>
      </c>
      <c r="S1081">
        <v>5</v>
      </c>
      <c r="T1081">
        <v>8</v>
      </c>
      <c r="U1081">
        <v>17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716</v>
      </c>
      <c r="AD1081" t="s">
        <v>716</v>
      </c>
      <c r="AE1081">
        <v>3</v>
      </c>
      <c r="AF1081" t="s">
        <v>3028</v>
      </c>
      <c r="AG1081" t="s">
        <v>2958</v>
      </c>
      <c r="AH1081" t="s">
        <v>3014</v>
      </c>
      <c r="AI1081">
        <v>8</v>
      </c>
      <c r="AJ1081" t="s">
        <v>3026</v>
      </c>
    </row>
    <row r="1082" spans="1:36" x14ac:dyDescent="0.3">
      <c r="A1082" t="s">
        <v>1871</v>
      </c>
      <c r="B1082" s="9">
        <v>54</v>
      </c>
      <c r="C1082" t="s">
        <v>36</v>
      </c>
      <c r="D1082" s="29" t="s">
        <v>37</v>
      </c>
      <c r="E1082">
        <v>65695</v>
      </c>
      <c r="F1082" s="13" t="s">
        <v>715</v>
      </c>
      <c r="G1082" s="4">
        <v>41670</v>
      </c>
      <c r="H1082">
        <v>50</v>
      </c>
      <c r="I1082">
        <v>371</v>
      </c>
      <c r="J1082">
        <v>32</v>
      </c>
      <c r="K1082">
        <v>189</v>
      </c>
      <c r="L1082">
        <v>0</v>
      </c>
      <c r="M1082">
        <v>58</v>
      </c>
      <c r="N1082">
        <v>6</v>
      </c>
      <c r="O1082">
        <v>650</v>
      </c>
      <c r="P1082">
        <v>656</v>
      </c>
      <c r="Q1082">
        <v>2</v>
      </c>
      <c r="R1082">
        <v>5</v>
      </c>
      <c r="S1082">
        <v>4</v>
      </c>
      <c r="T1082">
        <v>10</v>
      </c>
      <c r="U1082">
        <v>21</v>
      </c>
      <c r="V1082">
        <v>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t="s">
        <v>716</v>
      </c>
      <c r="AD1082" t="s">
        <v>716</v>
      </c>
      <c r="AE1082">
        <v>1</v>
      </c>
      <c r="AF1082" t="s">
        <v>3030</v>
      </c>
      <c r="AG1082" t="s">
        <v>2956</v>
      </c>
      <c r="AH1082" t="s">
        <v>3016</v>
      </c>
      <c r="AI1082">
        <v>1</v>
      </c>
      <c r="AJ1082" t="s">
        <v>3023</v>
      </c>
    </row>
    <row r="1083" spans="1:36" x14ac:dyDescent="0.3">
      <c r="A1083" t="s">
        <v>1611</v>
      </c>
      <c r="B1083" s="9">
        <v>55</v>
      </c>
      <c r="C1083" t="s">
        <v>29</v>
      </c>
      <c r="D1083" s="29" t="s">
        <v>33</v>
      </c>
      <c r="E1083">
        <v>71367</v>
      </c>
      <c r="F1083" s="13" t="s">
        <v>716</v>
      </c>
      <c r="G1083" s="4">
        <v>41509</v>
      </c>
      <c r="H1083">
        <v>24</v>
      </c>
      <c r="I1083">
        <v>227</v>
      </c>
      <c r="J1083">
        <v>23</v>
      </c>
      <c r="K1083">
        <v>389</v>
      </c>
      <c r="L1083">
        <v>42</v>
      </c>
      <c r="M1083">
        <v>21</v>
      </c>
      <c r="N1083">
        <v>75</v>
      </c>
      <c r="O1083">
        <v>702</v>
      </c>
      <c r="P1083">
        <v>777</v>
      </c>
      <c r="Q1083">
        <v>1</v>
      </c>
      <c r="R1083">
        <v>4</v>
      </c>
      <c r="S1083">
        <v>5</v>
      </c>
      <c r="T1083">
        <v>7</v>
      </c>
      <c r="U1083">
        <v>17</v>
      </c>
      <c r="V1083">
        <v>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716</v>
      </c>
      <c r="AD1083" t="s">
        <v>716</v>
      </c>
      <c r="AE1083">
        <v>2</v>
      </c>
      <c r="AF1083" t="s">
        <v>3030</v>
      </c>
      <c r="AG1083" t="s">
        <v>2957</v>
      </c>
      <c r="AH1083" t="s">
        <v>3014</v>
      </c>
      <c r="AI1083">
        <v>8</v>
      </c>
      <c r="AJ1083" t="s">
        <v>3026</v>
      </c>
    </row>
    <row r="1084" spans="1:36" x14ac:dyDescent="0.3">
      <c r="A1084" t="s">
        <v>1575</v>
      </c>
      <c r="B1084" s="9">
        <v>27</v>
      </c>
      <c r="C1084" t="s">
        <v>29</v>
      </c>
      <c r="D1084" s="29" t="s">
        <v>41</v>
      </c>
      <c r="E1084">
        <v>81361</v>
      </c>
      <c r="F1084" s="13" t="s">
        <v>716</v>
      </c>
      <c r="G1084" s="4">
        <v>41695</v>
      </c>
      <c r="H1084">
        <v>18</v>
      </c>
      <c r="I1084">
        <v>163</v>
      </c>
      <c r="J1084">
        <v>23</v>
      </c>
      <c r="K1084">
        <v>424</v>
      </c>
      <c r="L1084">
        <v>27</v>
      </c>
      <c r="M1084">
        <v>65</v>
      </c>
      <c r="N1084">
        <v>76</v>
      </c>
      <c r="O1084">
        <v>702</v>
      </c>
      <c r="P1084">
        <v>778</v>
      </c>
      <c r="Q1084">
        <v>1</v>
      </c>
      <c r="R1084">
        <v>3</v>
      </c>
      <c r="S1084">
        <v>10</v>
      </c>
      <c r="T1084">
        <v>13</v>
      </c>
      <c r="U1084">
        <v>27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716</v>
      </c>
      <c r="AD1084" t="s">
        <v>715</v>
      </c>
      <c r="AE1084">
        <v>1</v>
      </c>
      <c r="AF1084" t="s">
        <v>3032</v>
      </c>
      <c r="AG1084" t="s">
        <v>2956</v>
      </c>
      <c r="AH1084" t="s">
        <v>3016</v>
      </c>
      <c r="AI1084">
        <v>2</v>
      </c>
      <c r="AJ1084" t="s">
        <v>3022</v>
      </c>
    </row>
    <row r="1085" spans="1:36" x14ac:dyDescent="0.3">
      <c r="A1085" t="s">
        <v>2061</v>
      </c>
      <c r="B1085" s="9">
        <v>48</v>
      </c>
      <c r="C1085" t="s">
        <v>36</v>
      </c>
      <c r="D1085" s="29" t="s">
        <v>37</v>
      </c>
      <c r="E1085">
        <v>57705</v>
      </c>
      <c r="F1085" s="13" t="s">
        <v>715</v>
      </c>
      <c r="G1085" s="4">
        <v>41650</v>
      </c>
      <c r="H1085">
        <v>14</v>
      </c>
      <c r="I1085">
        <v>383</v>
      </c>
      <c r="J1085">
        <v>0</v>
      </c>
      <c r="K1085">
        <v>53</v>
      </c>
      <c r="L1085">
        <v>6</v>
      </c>
      <c r="M1085">
        <v>4</v>
      </c>
      <c r="N1085">
        <v>40</v>
      </c>
      <c r="O1085">
        <v>446</v>
      </c>
      <c r="P1085">
        <v>486</v>
      </c>
      <c r="Q1085">
        <v>3</v>
      </c>
      <c r="R1085">
        <v>8</v>
      </c>
      <c r="S1085">
        <v>1</v>
      </c>
      <c r="T1085">
        <v>6</v>
      </c>
      <c r="U1085">
        <v>18</v>
      </c>
      <c r="V1085">
        <v>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716</v>
      </c>
      <c r="AD1085" t="s">
        <v>716</v>
      </c>
      <c r="AE1085">
        <v>1</v>
      </c>
      <c r="AF1085" t="s">
        <v>3028</v>
      </c>
      <c r="AG1085" t="s">
        <v>2956</v>
      </c>
      <c r="AH1085" t="s">
        <v>3016</v>
      </c>
      <c r="AI1085">
        <v>1</v>
      </c>
      <c r="AJ1085" t="s">
        <v>3023</v>
      </c>
    </row>
    <row r="1086" spans="1:36" x14ac:dyDescent="0.3">
      <c r="A1086" t="s">
        <v>2282</v>
      </c>
      <c r="B1086" s="9">
        <v>44</v>
      </c>
      <c r="C1086" t="s">
        <v>29</v>
      </c>
      <c r="D1086" s="29" t="s">
        <v>33</v>
      </c>
      <c r="E1086">
        <v>105471</v>
      </c>
      <c r="F1086" s="13" t="s">
        <v>716</v>
      </c>
      <c r="G1086" s="4">
        <v>41295</v>
      </c>
      <c r="H1086">
        <v>36</v>
      </c>
      <c r="I1086">
        <v>1009</v>
      </c>
      <c r="J1086">
        <v>181</v>
      </c>
      <c r="K1086">
        <v>104</v>
      </c>
      <c r="L1086">
        <v>202</v>
      </c>
      <c r="M1086">
        <v>21</v>
      </c>
      <c r="N1086">
        <v>207</v>
      </c>
      <c r="O1086">
        <v>1517</v>
      </c>
      <c r="P1086">
        <v>1724</v>
      </c>
      <c r="Q1086">
        <v>0</v>
      </c>
      <c r="R1086">
        <v>9</v>
      </c>
      <c r="S1086">
        <v>8</v>
      </c>
      <c r="T1086">
        <v>13</v>
      </c>
      <c r="U1086">
        <v>30</v>
      </c>
      <c r="V1086">
        <v>3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 t="s">
        <v>2963</v>
      </c>
      <c r="AD1086" t="s">
        <v>715</v>
      </c>
      <c r="AE1086">
        <v>2</v>
      </c>
      <c r="AF1086" t="s">
        <v>3028</v>
      </c>
      <c r="AG1086" t="s">
        <v>2957</v>
      </c>
      <c r="AH1086" t="s">
        <v>3016</v>
      </c>
      <c r="AI1086">
        <v>1</v>
      </c>
      <c r="AJ1086" t="s">
        <v>3023</v>
      </c>
    </row>
    <row r="1087" spans="1:36" x14ac:dyDescent="0.3">
      <c r="A1087" t="s">
        <v>2238</v>
      </c>
      <c r="B1087" s="9">
        <v>69</v>
      </c>
      <c r="C1087" t="s">
        <v>36</v>
      </c>
      <c r="D1087" s="29" t="s">
        <v>30</v>
      </c>
      <c r="E1087">
        <v>113734</v>
      </c>
      <c r="F1087" s="13" t="s">
        <v>716</v>
      </c>
      <c r="G1087" s="4">
        <v>41787</v>
      </c>
      <c r="H1087">
        <v>9</v>
      </c>
      <c r="I1087">
        <v>6</v>
      </c>
      <c r="J1087">
        <v>2</v>
      </c>
      <c r="K1087">
        <v>3</v>
      </c>
      <c r="L1087">
        <v>1</v>
      </c>
      <c r="M1087">
        <v>262</v>
      </c>
      <c r="N1087">
        <v>3</v>
      </c>
      <c r="O1087">
        <v>274</v>
      </c>
      <c r="P1087">
        <v>277</v>
      </c>
      <c r="Q1087">
        <v>0</v>
      </c>
      <c r="R1087">
        <v>27</v>
      </c>
      <c r="S1087">
        <v>0</v>
      </c>
      <c r="T1087">
        <v>0</v>
      </c>
      <c r="U1087">
        <v>27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716</v>
      </c>
      <c r="AD1087" t="s">
        <v>716</v>
      </c>
      <c r="AE1087">
        <v>1</v>
      </c>
      <c r="AF1087" t="s">
        <v>3029</v>
      </c>
      <c r="AG1087" t="s">
        <v>2956</v>
      </c>
      <c r="AH1087" t="s">
        <v>3011</v>
      </c>
      <c r="AI1087">
        <v>5</v>
      </c>
      <c r="AJ1087" t="s">
        <v>3012</v>
      </c>
    </row>
    <row r="1088" spans="1:36" x14ac:dyDescent="0.3">
      <c r="A1088" t="s">
        <v>869</v>
      </c>
      <c r="B1088" s="9">
        <v>60</v>
      </c>
      <c r="C1088" t="s">
        <v>36</v>
      </c>
      <c r="D1088" s="29" t="s">
        <v>30</v>
      </c>
      <c r="E1088">
        <v>74637</v>
      </c>
      <c r="F1088" s="13" t="s">
        <v>716</v>
      </c>
      <c r="G1088" s="4">
        <v>41412</v>
      </c>
      <c r="H1088">
        <v>73</v>
      </c>
      <c r="I1088">
        <v>960</v>
      </c>
      <c r="J1088">
        <v>64</v>
      </c>
      <c r="K1088">
        <v>464</v>
      </c>
      <c r="L1088">
        <v>146</v>
      </c>
      <c r="M1088">
        <v>0</v>
      </c>
      <c r="N1088">
        <v>16</v>
      </c>
      <c r="O1088">
        <v>1634</v>
      </c>
      <c r="P1088">
        <v>1650</v>
      </c>
      <c r="Q1088">
        <v>1</v>
      </c>
      <c r="R1088">
        <v>6</v>
      </c>
      <c r="S1088">
        <v>9</v>
      </c>
      <c r="T1088">
        <v>9</v>
      </c>
      <c r="U1088">
        <v>25</v>
      </c>
      <c r="V1088">
        <v>3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 t="s">
        <v>715</v>
      </c>
      <c r="AD1088" t="s">
        <v>716</v>
      </c>
      <c r="AE1088">
        <v>2</v>
      </c>
      <c r="AF1088" t="s">
        <v>3030</v>
      </c>
      <c r="AG1088" t="s">
        <v>2957</v>
      </c>
      <c r="AH1088" t="s">
        <v>3011</v>
      </c>
      <c r="AI1088">
        <v>5</v>
      </c>
      <c r="AJ1088" t="s">
        <v>3012</v>
      </c>
    </row>
    <row r="1089" spans="1:36" x14ac:dyDescent="0.3">
      <c r="A1089" t="s">
        <v>2697</v>
      </c>
      <c r="B1089" s="9">
        <v>47</v>
      </c>
      <c r="C1089" t="s">
        <v>29</v>
      </c>
      <c r="D1089" s="29" t="s">
        <v>41</v>
      </c>
      <c r="E1089">
        <v>70647</v>
      </c>
      <c r="F1089" s="13" t="s">
        <v>715</v>
      </c>
      <c r="G1089" s="4">
        <v>41173</v>
      </c>
      <c r="H1089">
        <v>65</v>
      </c>
      <c r="I1089">
        <v>561</v>
      </c>
      <c r="J1089">
        <v>85</v>
      </c>
      <c r="K1089">
        <v>171</v>
      </c>
      <c r="L1089">
        <v>25</v>
      </c>
      <c r="M1089">
        <v>123</v>
      </c>
      <c r="N1089">
        <v>114</v>
      </c>
      <c r="O1089">
        <v>965</v>
      </c>
      <c r="P1089">
        <v>1079</v>
      </c>
      <c r="Q1089">
        <v>2</v>
      </c>
      <c r="R1089">
        <v>4</v>
      </c>
      <c r="S1089">
        <v>7</v>
      </c>
      <c r="T1089">
        <v>13</v>
      </c>
      <c r="U1089">
        <v>26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716</v>
      </c>
      <c r="AD1089" t="s">
        <v>716</v>
      </c>
      <c r="AE1089">
        <v>3</v>
      </c>
      <c r="AF1089" t="s">
        <v>3028</v>
      </c>
      <c r="AG1089" t="s">
        <v>2958</v>
      </c>
      <c r="AH1089" t="s">
        <v>3014</v>
      </c>
      <c r="AI1089">
        <v>9</v>
      </c>
      <c r="AJ1089" t="s">
        <v>3025</v>
      </c>
    </row>
    <row r="1090" spans="1:36" x14ac:dyDescent="0.3">
      <c r="A1090" t="s">
        <v>2749</v>
      </c>
      <c r="B1090" s="9">
        <v>41</v>
      </c>
      <c r="C1090" t="s">
        <v>29</v>
      </c>
      <c r="D1090" s="29" t="s">
        <v>37</v>
      </c>
      <c r="E1090">
        <v>27803</v>
      </c>
      <c r="F1090" s="13" t="s">
        <v>715</v>
      </c>
      <c r="G1090" s="4">
        <v>41147</v>
      </c>
      <c r="H1090">
        <v>40</v>
      </c>
      <c r="I1090">
        <v>8</v>
      </c>
      <c r="J1090">
        <v>26</v>
      </c>
      <c r="K1090">
        <v>46</v>
      </c>
      <c r="L1090">
        <v>38</v>
      </c>
      <c r="M1090">
        <v>9</v>
      </c>
      <c r="N1090">
        <v>49</v>
      </c>
      <c r="O1090">
        <v>127</v>
      </c>
      <c r="P1090">
        <v>176</v>
      </c>
      <c r="Q1090">
        <v>2</v>
      </c>
      <c r="R1090">
        <v>3</v>
      </c>
      <c r="S1090">
        <v>0</v>
      </c>
      <c r="T1090">
        <v>4</v>
      </c>
      <c r="U1090">
        <v>9</v>
      </c>
      <c r="V1090">
        <v>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716</v>
      </c>
      <c r="AD1090" t="s">
        <v>716</v>
      </c>
      <c r="AE1090">
        <v>3</v>
      </c>
      <c r="AF1090" t="s">
        <v>3028</v>
      </c>
      <c r="AG1090" t="s">
        <v>2958</v>
      </c>
      <c r="AH1090" t="s">
        <v>3014</v>
      </c>
      <c r="AI1090">
        <v>8</v>
      </c>
      <c r="AJ1090" t="s">
        <v>3026</v>
      </c>
    </row>
    <row r="1091" spans="1:36" x14ac:dyDescent="0.3">
      <c r="A1091" t="s">
        <v>829</v>
      </c>
      <c r="B1091" s="9">
        <v>63</v>
      </c>
      <c r="C1091" t="s">
        <v>47</v>
      </c>
      <c r="D1091" s="29" t="s">
        <v>37</v>
      </c>
      <c r="E1091">
        <v>78497</v>
      </c>
      <c r="F1091" s="13" t="s">
        <v>716</v>
      </c>
      <c r="G1091" s="4">
        <v>41609</v>
      </c>
      <c r="H1091">
        <v>44</v>
      </c>
      <c r="I1091">
        <v>207</v>
      </c>
      <c r="J1091">
        <v>26</v>
      </c>
      <c r="K1091">
        <v>447</v>
      </c>
      <c r="L1091">
        <v>75</v>
      </c>
      <c r="M1091">
        <v>0</v>
      </c>
      <c r="N1091">
        <v>223</v>
      </c>
      <c r="O1091">
        <v>755</v>
      </c>
      <c r="P1091">
        <v>978</v>
      </c>
      <c r="Q1091">
        <v>1</v>
      </c>
      <c r="R1091">
        <v>5</v>
      </c>
      <c r="S1091">
        <v>7</v>
      </c>
      <c r="T1091">
        <v>12</v>
      </c>
      <c r="U1091">
        <v>25</v>
      </c>
      <c r="V1091">
        <v>2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 t="s">
        <v>715</v>
      </c>
      <c r="AD1091" t="s">
        <v>716</v>
      </c>
      <c r="AE1091">
        <v>2</v>
      </c>
      <c r="AF1091" t="s">
        <v>3029</v>
      </c>
      <c r="AG1091" t="s">
        <v>2957</v>
      </c>
      <c r="AH1091" t="s">
        <v>3018</v>
      </c>
      <c r="AI1091">
        <v>12</v>
      </c>
      <c r="AJ1091" t="s">
        <v>3019</v>
      </c>
    </row>
    <row r="1092" spans="1:36" x14ac:dyDescent="0.3">
      <c r="A1092" t="s">
        <v>2378</v>
      </c>
      <c r="B1092" s="9">
        <v>36</v>
      </c>
      <c r="C1092" t="s">
        <v>29</v>
      </c>
      <c r="D1092" s="29" t="s">
        <v>33</v>
      </c>
      <c r="E1092">
        <v>42011</v>
      </c>
      <c r="F1092" s="13" t="s">
        <v>715</v>
      </c>
      <c r="G1092" s="4">
        <v>41359</v>
      </c>
      <c r="H1092">
        <v>46</v>
      </c>
      <c r="I1092">
        <v>131</v>
      </c>
      <c r="J1092">
        <v>0</v>
      </c>
      <c r="K1092">
        <v>16</v>
      </c>
      <c r="L1092">
        <v>2</v>
      </c>
      <c r="M1092">
        <v>1</v>
      </c>
      <c r="N1092">
        <v>39</v>
      </c>
      <c r="O1092">
        <v>150</v>
      </c>
      <c r="P1092">
        <v>189</v>
      </c>
      <c r="Q1092">
        <v>4</v>
      </c>
      <c r="R1092">
        <v>3</v>
      </c>
      <c r="S1092">
        <v>1</v>
      </c>
      <c r="T1092">
        <v>4</v>
      </c>
      <c r="U1092">
        <v>12</v>
      </c>
      <c r="V1092">
        <v>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716</v>
      </c>
      <c r="AD1092" t="s">
        <v>716</v>
      </c>
      <c r="AE1092">
        <v>2</v>
      </c>
      <c r="AF1092" t="s">
        <v>3031</v>
      </c>
      <c r="AG1092" t="s">
        <v>2957</v>
      </c>
      <c r="AH1092" t="s">
        <v>3016</v>
      </c>
      <c r="AI1092">
        <v>3</v>
      </c>
      <c r="AJ1092" t="s">
        <v>3017</v>
      </c>
    </row>
    <row r="1093" spans="1:36" x14ac:dyDescent="0.3">
      <c r="A1093" t="s">
        <v>1626</v>
      </c>
      <c r="B1093" s="9">
        <v>22</v>
      </c>
      <c r="C1093" t="s">
        <v>29</v>
      </c>
      <c r="D1093" s="29" t="s">
        <v>33</v>
      </c>
      <c r="E1093">
        <v>75114</v>
      </c>
      <c r="F1093" s="13" t="s">
        <v>716</v>
      </c>
      <c r="G1093" s="4">
        <v>41585</v>
      </c>
      <c r="H1093">
        <v>40</v>
      </c>
      <c r="I1093">
        <v>571</v>
      </c>
      <c r="J1093">
        <v>12</v>
      </c>
      <c r="K1093">
        <v>523</v>
      </c>
      <c r="L1093">
        <v>63</v>
      </c>
      <c r="M1093">
        <v>60</v>
      </c>
      <c r="N1093">
        <v>24</v>
      </c>
      <c r="O1093">
        <v>1229</v>
      </c>
      <c r="P1093">
        <v>1253</v>
      </c>
      <c r="Q1093">
        <v>1</v>
      </c>
      <c r="R1093">
        <v>3</v>
      </c>
      <c r="S1093">
        <v>10</v>
      </c>
      <c r="T1093">
        <v>5</v>
      </c>
      <c r="U1093">
        <v>19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716</v>
      </c>
      <c r="AD1093" t="s">
        <v>716</v>
      </c>
      <c r="AE1093">
        <v>2</v>
      </c>
      <c r="AF1093" t="s">
        <v>3032</v>
      </c>
      <c r="AG1093" t="s">
        <v>2957</v>
      </c>
      <c r="AH1093" t="s">
        <v>3018</v>
      </c>
      <c r="AI1093">
        <v>11</v>
      </c>
      <c r="AJ1093" t="s">
        <v>3024</v>
      </c>
    </row>
    <row r="1094" spans="1:36" x14ac:dyDescent="0.3">
      <c r="A1094" t="s">
        <v>2165</v>
      </c>
      <c r="B1094" s="9">
        <v>24</v>
      </c>
      <c r="C1094" t="s">
        <v>47</v>
      </c>
      <c r="D1094" s="29" t="s">
        <v>30</v>
      </c>
      <c r="E1094">
        <v>51250</v>
      </c>
      <c r="F1094" s="13" t="s">
        <v>715</v>
      </c>
      <c r="G1094" s="4">
        <v>41363</v>
      </c>
      <c r="H1094">
        <v>28</v>
      </c>
      <c r="I1094">
        <v>342</v>
      </c>
      <c r="J1094">
        <v>32</v>
      </c>
      <c r="K1094">
        <v>230</v>
      </c>
      <c r="L1094">
        <v>34</v>
      </c>
      <c r="M1094">
        <v>32</v>
      </c>
      <c r="N1094">
        <v>40</v>
      </c>
      <c r="O1094">
        <v>670</v>
      </c>
      <c r="P1094">
        <v>710</v>
      </c>
      <c r="Q1094">
        <v>5</v>
      </c>
      <c r="R1094">
        <v>10</v>
      </c>
      <c r="S1094">
        <v>5</v>
      </c>
      <c r="T1094">
        <v>4</v>
      </c>
      <c r="U1094">
        <v>24</v>
      </c>
      <c r="V1094">
        <v>9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 t="s">
        <v>715</v>
      </c>
      <c r="AD1094" t="s">
        <v>716</v>
      </c>
      <c r="AE1094">
        <v>2</v>
      </c>
      <c r="AF1094" t="s">
        <v>3032</v>
      </c>
      <c r="AG1094" t="s">
        <v>2957</v>
      </c>
      <c r="AH1094" t="s">
        <v>3016</v>
      </c>
      <c r="AI1094">
        <v>3</v>
      </c>
      <c r="AJ1094" t="s">
        <v>3017</v>
      </c>
    </row>
    <row r="1095" spans="1:36" x14ac:dyDescent="0.3">
      <c r="A1095" t="s">
        <v>1703</v>
      </c>
      <c r="B1095" s="9">
        <v>70</v>
      </c>
      <c r="C1095" t="s">
        <v>29</v>
      </c>
      <c r="D1095" s="29" t="s">
        <v>37</v>
      </c>
      <c r="E1095">
        <v>65275</v>
      </c>
      <c r="F1095" s="13" t="s">
        <v>716</v>
      </c>
      <c r="G1095" s="4">
        <v>41367</v>
      </c>
      <c r="H1095">
        <v>9</v>
      </c>
      <c r="I1095">
        <v>388</v>
      </c>
      <c r="J1095">
        <v>14</v>
      </c>
      <c r="K1095">
        <v>218</v>
      </c>
      <c r="L1095">
        <v>91</v>
      </c>
      <c r="M1095">
        <v>14</v>
      </c>
      <c r="N1095">
        <v>21</v>
      </c>
      <c r="O1095">
        <v>725</v>
      </c>
      <c r="P1095">
        <v>746</v>
      </c>
      <c r="Q1095">
        <v>1</v>
      </c>
      <c r="R1095">
        <v>4</v>
      </c>
      <c r="S1095">
        <v>3</v>
      </c>
      <c r="T1095">
        <v>13</v>
      </c>
      <c r="U1095">
        <v>21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716</v>
      </c>
      <c r="AD1095" t="s">
        <v>716</v>
      </c>
      <c r="AE1095">
        <v>2</v>
      </c>
      <c r="AF1095" t="s">
        <v>3029</v>
      </c>
      <c r="AG1095" t="s">
        <v>2957</v>
      </c>
      <c r="AH1095" t="s">
        <v>3011</v>
      </c>
      <c r="AI1095">
        <v>4</v>
      </c>
      <c r="AJ1095" t="s">
        <v>3021</v>
      </c>
    </row>
    <row r="1096" spans="1:36" x14ac:dyDescent="0.3">
      <c r="A1096" t="s">
        <v>1977</v>
      </c>
      <c r="B1096" s="9">
        <v>33</v>
      </c>
      <c r="C1096" t="s">
        <v>47</v>
      </c>
      <c r="D1096" s="29" t="s">
        <v>37</v>
      </c>
      <c r="E1096">
        <v>24480</v>
      </c>
      <c r="F1096" s="13" t="s">
        <v>715</v>
      </c>
      <c r="G1096" s="4">
        <v>41316</v>
      </c>
      <c r="H1096">
        <v>46</v>
      </c>
      <c r="I1096">
        <v>4</v>
      </c>
      <c r="J1096">
        <v>19</v>
      </c>
      <c r="K1096">
        <v>9</v>
      </c>
      <c r="L1096">
        <v>28</v>
      </c>
      <c r="M1096">
        <v>25</v>
      </c>
      <c r="N1096">
        <v>17</v>
      </c>
      <c r="O1096">
        <v>85</v>
      </c>
      <c r="P1096">
        <v>102</v>
      </c>
      <c r="Q1096">
        <v>3</v>
      </c>
      <c r="R1096">
        <v>3</v>
      </c>
      <c r="S1096">
        <v>0</v>
      </c>
      <c r="T1096">
        <v>4</v>
      </c>
      <c r="U1096">
        <v>10</v>
      </c>
      <c r="V1096">
        <v>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716</v>
      </c>
      <c r="AD1096" t="s">
        <v>716</v>
      </c>
      <c r="AE1096">
        <v>2</v>
      </c>
      <c r="AF1096" t="s">
        <v>3031</v>
      </c>
      <c r="AG1096" t="s">
        <v>2957</v>
      </c>
      <c r="AH1096" t="s">
        <v>3016</v>
      </c>
      <c r="AI1096">
        <v>2</v>
      </c>
      <c r="AJ1096" t="s">
        <v>3022</v>
      </c>
    </row>
    <row r="1097" spans="1:36" x14ac:dyDescent="0.3">
      <c r="A1097" t="s">
        <v>2008</v>
      </c>
      <c r="B1097" s="9">
        <v>51</v>
      </c>
      <c r="C1097" t="s">
        <v>36</v>
      </c>
      <c r="D1097" s="29" t="s">
        <v>37</v>
      </c>
      <c r="E1097">
        <v>81300</v>
      </c>
      <c r="F1097" s="13" t="s">
        <v>715</v>
      </c>
      <c r="G1097" s="4">
        <v>41212</v>
      </c>
      <c r="H1097">
        <v>17</v>
      </c>
      <c r="I1097">
        <v>1004</v>
      </c>
      <c r="J1097">
        <v>12</v>
      </c>
      <c r="K1097">
        <v>145</v>
      </c>
      <c r="L1097">
        <v>32</v>
      </c>
      <c r="M1097">
        <v>12</v>
      </c>
      <c r="N1097">
        <v>36</v>
      </c>
      <c r="O1097">
        <v>1205</v>
      </c>
      <c r="P1097">
        <v>1241</v>
      </c>
      <c r="Q1097">
        <v>3</v>
      </c>
      <c r="R1097">
        <v>10</v>
      </c>
      <c r="S1097">
        <v>3</v>
      </c>
      <c r="T1097">
        <v>5</v>
      </c>
      <c r="U1097">
        <v>21</v>
      </c>
      <c r="V1097">
        <v>5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 t="s">
        <v>715</v>
      </c>
      <c r="AD1097" t="s">
        <v>715</v>
      </c>
      <c r="AE1097">
        <v>3</v>
      </c>
      <c r="AF1097" t="s">
        <v>3030</v>
      </c>
      <c r="AG1097" t="s">
        <v>2958</v>
      </c>
      <c r="AH1097" t="s">
        <v>3018</v>
      </c>
      <c r="AI1097">
        <v>10</v>
      </c>
      <c r="AJ1097" t="s">
        <v>3020</v>
      </c>
    </row>
    <row r="1098" spans="1:36" x14ac:dyDescent="0.3">
      <c r="A1098" t="s">
        <v>1954</v>
      </c>
      <c r="B1098" s="9">
        <v>63</v>
      </c>
      <c r="C1098" t="s">
        <v>39</v>
      </c>
      <c r="D1098" s="29" t="s">
        <v>71</v>
      </c>
      <c r="E1098">
        <v>73705</v>
      </c>
      <c r="F1098" s="13" t="s">
        <v>2963</v>
      </c>
      <c r="G1098" s="4">
        <v>41703</v>
      </c>
      <c r="H1098">
        <v>86</v>
      </c>
      <c r="I1098">
        <v>612</v>
      </c>
      <c r="J1098">
        <v>91</v>
      </c>
      <c r="K1098">
        <v>520</v>
      </c>
      <c r="L1098">
        <v>258</v>
      </c>
      <c r="M1098">
        <v>107</v>
      </c>
      <c r="N1098">
        <v>107</v>
      </c>
      <c r="O1098">
        <v>1588</v>
      </c>
      <c r="P1098">
        <v>1695</v>
      </c>
      <c r="Q1098">
        <v>2</v>
      </c>
      <c r="R1098">
        <v>9</v>
      </c>
      <c r="S1098">
        <v>6</v>
      </c>
      <c r="T1098">
        <v>8</v>
      </c>
      <c r="U1098">
        <v>25</v>
      </c>
      <c r="V1098">
        <v>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716</v>
      </c>
      <c r="AD1098" t="s">
        <v>716</v>
      </c>
      <c r="AE1098">
        <v>1</v>
      </c>
      <c r="AF1098" t="s">
        <v>3029</v>
      </c>
      <c r="AG1098" t="s">
        <v>2956</v>
      </c>
      <c r="AH1098" t="s">
        <v>3016</v>
      </c>
      <c r="AI1098">
        <v>3</v>
      </c>
      <c r="AJ1098" t="s">
        <v>3017</v>
      </c>
    </row>
    <row r="1099" spans="1:36" x14ac:dyDescent="0.3">
      <c r="A1099" t="s">
        <v>2005</v>
      </c>
      <c r="B1099" s="9">
        <v>37</v>
      </c>
      <c r="C1099" t="s">
        <v>39</v>
      </c>
      <c r="D1099" s="29" t="s">
        <v>37</v>
      </c>
      <c r="E1099">
        <v>78710</v>
      </c>
      <c r="F1099" s="13" t="s">
        <v>715</v>
      </c>
      <c r="G1099" s="4">
        <v>41782</v>
      </c>
      <c r="H1099">
        <v>42</v>
      </c>
      <c r="I1099">
        <v>721</v>
      </c>
      <c r="J1099">
        <v>0</v>
      </c>
      <c r="K1099">
        <v>152</v>
      </c>
      <c r="L1099">
        <v>119</v>
      </c>
      <c r="M1099">
        <v>50</v>
      </c>
      <c r="N1099">
        <v>50</v>
      </c>
      <c r="O1099">
        <v>1042</v>
      </c>
      <c r="P1099">
        <v>1092</v>
      </c>
      <c r="Q1099">
        <v>3</v>
      </c>
      <c r="R1099">
        <v>7</v>
      </c>
      <c r="S1099">
        <v>6</v>
      </c>
      <c r="T1099">
        <v>12</v>
      </c>
      <c r="U1099">
        <v>28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716</v>
      </c>
      <c r="AD1099" t="s">
        <v>716</v>
      </c>
      <c r="AE1099">
        <v>1</v>
      </c>
      <c r="AF1099" t="s">
        <v>3031</v>
      </c>
      <c r="AG1099" t="s">
        <v>2956</v>
      </c>
      <c r="AH1099" t="s">
        <v>3011</v>
      </c>
      <c r="AI1099">
        <v>5</v>
      </c>
      <c r="AJ1099" t="s">
        <v>3012</v>
      </c>
    </row>
    <row r="1100" spans="1:36" x14ac:dyDescent="0.3">
      <c r="A1100" t="s">
        <v>1740</v>
      </c>
      <c r="B1100" s="9">
        <v>56</v>
      </c>
      <c r="C1100" t="s">
        <v>29</v>
      </c>
      <c r="D1100" s="29" t="s">
        <v>37</v>
      </c>
      <c r="E1100">
        <v>51876</v>
      </c>
      <c r="F1100" s="13" t="s">
        <v>716</v>
      </c>
      <c r="G1100" s="4">
        <v>41562</v>
      </c>
      <c r="H1100">
        <v>88</v>
      </c>
      <c r="I1100">
        <v>99</v>
      </c>
      <c r="J1100">
        <v>27</v>
      </c>
      <c r="K1100">
        <v>102</v>
      </c>
      <c r="L1100">
        <v>28</v>
      </c>
      <c r="M1100">
        <v>48</v>
      </c>
      <c r="N1100">
        <v>6</v>
      </c>
      <c r="O1100">
        <v>304</v>
      </c>
      <c r="P1100">
        <v>310</v>
      </c>
      <c r="Q1100">
        <v>1</v>
      </c>
      <c r="R1100">
        <v>2</v>
      </c>
      <c r="S1100">
        <v>2</v>
      </c>
      <c r="T1100">
        <v>8</v>
      </c>
      <c r="U1100">
        <v>13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716</v>
      </c>
      <c r="AD1100" t="s">
        <v>716</v>
      </c>
      <c r="AE1100">
        <v>2</v>
      </c>
      <c r="AF1100" t="s">
        <v>3030</v>
      </c>
      <c r="AG1100" t="s">
        <v>2957</v>
      </c>
      <c r="AH1100" t="s">
        <v>3018</v>
      </c>
      <c r="AI1100">
        <v>10</v>
      </c>
      <c r="AJ1100" t="s">
        <v>3020</v>
      </c>
    </row>
    <row r="1101" spans="1:36" x14ac:dyDescent="0.3">
      <c r="A1101" t="s">
        <v>2150</v>
      </c>
      <c r="B1101" s="9">
        <v>52</v>
      </c>
      <c r="C1101" t="s">
        <v>36</v>
      </c>
      <c r="D1101" s="29" t="s">
        <v>71</v>
      </c>
      <c r="E1101">
        <v>82571</v>
      </c>
      <c r="F1101" s="13" t="s">
        <v>716</v>
      </c>
      <c r="G1101" s="4">
        <v>41731</v>
      </c>
      <c r="H1101">
        <v>28</v>
      </c>
      <c r="I1101">
        <v>861</v>
      </c>
      <c r="J1101">
        <v>31</v>
      </c>
      <c r="K1101">
        <v>558</v>
      </c>
      <c r="L1101">
        <v>62</v>
      </c>
      <c r="M1101">
        <v>95</v>
      </c>
      <c r="N1101">
        <v>79</v>
      </c>
      <c r="O1101">
        <v>1607</v>
      </c>
      <c r="P1101">
        <v>1686</v>
      </c>
      <c r="Q1101">
        <v>0</v>
      </c>
      <c r="R1101">
        <v>6</v>
      </c>
      <c r="S1101">
        <v>5</v>
      </c>
      <c r="T1101">
        <v>13</v>
      </c>
      <c r="U1101">
        <v>24</v>
      </c>
      <c r="V1101">
        <v>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 t="s">
        <v>715</v>
      </c>
      <c r="AD1101" t="s">
        <v>716</v>
      </c>
      <c r="AE1101">
        <v>1</v>
      </c>
      <c r="AF1101" t="s">
        <v>3030</v>
      </c>
      <c r="AG1101" t="s">
        <v>2956</v>
      </c>
      <c r="AH1101" t="s">
        <v>3011</v>
      </c>
      <c r="AI1101">
        <v>4</v>
      </c>
      <c r="AJ1101" t="s">
        <v>3021</v>
      </c>
    </row>
    <row r="1102" spans="1:36" x14ac:dyDescent="0.3">
      <c r="A1102" t="s">
        <v>915</v>
      </c>
      <c r="B1102" s="9">
        <v>56</v>
      </c>
      <c r="C1102" t="s">
        <v>39</v>
      </c>
      <c r="D1102" s="29" t="s">
        <v>37</v>
      </c>
      <c r="E1102">
        <v>80739</v>
      </c>
      <c r="F1102" s="13" t="s">
        <v>716</v>
      </c>
      <c r="G1102" s="4">
        <v>41417</v>
      </c>
      <c r="H1102">
        <v>92</v>
      </c>
      <c r="I1102">
        <v>674</v>
      </c>
      <c r="J1102">
        <v>92</v>
      </c>
      <c r="K1102">
        <v>736</v>
      </c>
      <c r="L1102">
        <v>39</v>
      </c>
      <c r="M1102">
        <v>0</v>
      </c>
      <c r="N1102">
        <v>92</v>
      </c>
      <c r="O1102">
        <v>1541</v>
      </c>
      <c r="P1102">
        <v>1633</v>
      </c>
      <c r="Q1102">
        <v>1</v>
      </c>
      <c r="R1102">
        <v>3</v>
      </c>
      <c r="S1102">
        <v>11</v>
      </c>
      <c r="T1102">
        <v>9</v>
      </c>
      <c r="U1102">
        <v>24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716</v>
      </c>
      <c r="AD1102" t="s">
        <v>716</v>
      </c>
      <c r="AE1102">
        <v>2</v>
      </c>
      <c r="AF1102" t="s">
        <v>3030</v>
      </c>
      <c r="AG1102" t="s">
        <v>2957</v>
      </c>
      <c r="AH1102" t="s">
        <v>3011</v>
      </c>
      <c r="AI1102">
        <v>5</v>
      </c>
      <c r="AJ1102" t="s">
        <v>3012</v>
      </c>
    </row>
    <row r="1103" spans="1:36" x14ac:dyDescent="0.3">
      <c r="A1103" t="s">
        <v>2425</v>
      </c>
      <c r="B1103" s="9">
        <v>61</v>
      </c>
      <c r="C1103" t="s">
        <v>29</v>
      </c>
      <c r="D1103" s="29" t="s">
        <v>37</v>
      </c>
      <c r="E1103">
        <v>50725</v>
      </c>
      <c r="F1103" s="13" t="s">
        <v>715</v>
      </c>
      <c r="G1103" s="4">
        <v>41318</v>
      </c>
      <c r="H1103">
        <v>45</v>
      </c>
      <c r="I1103">
        <v>443</v>
      </c>
      <c r="J1103">
        <v>10</v>
      </c>
      <c r="K1103">
        <v>75</v>
      </c>
      <c r="L1103">
        <v>0</v>
      </c>
      <c r="M1103">
        <v>10</v>
      </c>
      <c r="N1103">
        <v>48</v>
      </c>
      <c r="O1103">
        <v>538</v>
      </c>
      <c r="P1103">
        <v>586</v>
      </c>
      <c r="Q1103">
        <v>4</v>
      </c>
      <c r="R1103">
        <v>8</v>
      </c>
      <c r="S1103">
        <v>1</v>
      </c>
      <c r="T1103">
        <v>8</v>
      </c>
      <c r="U1103">
        <v>21</v>
      </c>
      <c r="V1103">
        <v>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716</v>
      </c>
      <c r="AD1103" t="s">
        <v>716</v>
      </c>
      <c r="AE1103">
        <v>2</v>
      </c>
      <c r="AF1103" t="s">
        <v>3029</v>
      </c>
      <c r="AG1103" t="s">
        <v>2957</v>
      </c>
      <c r="AH1103" t="s">
        <v>3016</v>
      </c>
      <c r="AI1103">
        <v>2</v>
      </c>
      <c r="AJ1103" t="s">
        <v>3022</v>
      </c>
    </row>
    <row r="1104" spans="1:36" x14ac:dyDescent="0.3">
      <c r="A1104" t="s">
        <v>2286</v>
      </c>
      <c r="B1104" s="9">
        <v>38</v>
      </c>
      <c r="C1104" t="s">
        <v>29</v>
      </c>
      <c r="D1104" s="29" t="s">
        <v>37</v>
      </c>
      <c r="E1104">
        <v>7500</v>
      </c>
      <c r="F1104" s="13" t="s">
        <v>715</v>
      </c>
      <c r="G1104" s="4">
        <v>41122</v>
      </c>
      <c r="H1104">
        <v>19</v>
      </c>
      <c r="I1104">
        <v>7</v>
      </c>
      <c r="J1104">
        <v>0</v>
      </c>
      <c r="K1104">
        <v>12</v>
      </c>
      <c r="L1104">
        <v>13</v>
      </c>
      <c r="M1104">
        <v>7</v>
      </c>
      <c r="N1104">
        <v>32</v>
      </c>
      <c r="O1104">
        <v>39</v>
      </c>
      <c r="P1104">
        <v>71</v>
      </c>
      <c r="Q1104">
        <v>5</v>
      </c>
      <c r="R1104">
        <v>4</v>
      </c>
      <c r="S1104">
        <v>1</v>
      </c>
      <c r="T1104">
        <v>2</v>
      </c>
      <c r="U1104">
        <v>12</v>
      </c>
      <c r="V1104">
        <v>9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 t="s">
        <v>715</v>
      </c>
      <c r="AD1104" t="s">
        <v>715</v>
      </c>
      <c r="AE1104">
        <v>3</v>
      </c>
      <c r="AF1104" t="s">
        <v>3031</v>
      </c>
      <c r="AG1104" t="s">
        <v>2958</v>
      </c>
      <c r="AH1104" t="s">
        <v>3014</v>
      </c>
      <c r="AI1104">
        <v>8</v>
      </c>
      <c r="AJ1104" t="s">
        <v>3026</v>
      </c>
    </row>
    <row r="1105" spans="1:36" x14ac:dyDescent="0.3">
      <c r="A1105" t="s">
        <v>1978</v>
      </c>
      <c r="B1105" s="9">
        <v>65</v>
      </c>
      <c r="C1105" t="s">
        <v>39</v>
      </c>
      <c r="D1105" s="29" t="s">
        <v>41</v>
      </c>
      <c r="E1105">
        <v>35416</v>
      </c>
      <c r="F1105" s="13" t="s">
        <v>716</v>
      </c>
      <c r="G1105" s="4">
        <v>41438</v>
      </c>
      <c r="H1105">
        <v>62</v>
      </c>
      <c r="I1105">
        <v>248</v>
      </c>
      <c r="J1105">
        <v>3</v>
      </c>
      <c r="K1105">
        <v>81</v>
      </c>
      <c r="L1105">
        <v>4</v>
      </c>
      <c r="M1105">
        <v>3</v>
      </c>
      <c r="N1105">
        <v>51</v>
      </c>
      <c r="O1105">
        <v>339</v>
      </c>
      <c r="P1105">
        <v>390</v>
      </c>
      <c r="Q1105">
        <v>3</v>
      </c>
      <c r="R1105">
        <v>7</v>
      </c>
      <c r="S1105">
        <v>1</v>
      </c>
      <c r="T1105">
        <v>5</v>
      </c>
      <c r="U1105">
        <v>16</v>
      </c>
      <c r="V1105">
        <v>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716</v>
      </c>
      <c r="AD1105" t="s">
        <v>716</v>
      </c>
      <c r="AE1105">
        <v>2</v>
      </c>
      <c r="AF1105" t="s">
        <v>3029</v>
      </c>
      <c r="AG1105" t="s">
        <v>2957</v>
      </c>
      <c r="AH1105" t="s">
        <v>3011</v>
      </c>
      <c r="AI1105">
        <v>6</v>
      </c>
      <c r="AJ1105" t="s">
        <v>3013</v>
      </c>
    </row>
    <row r="1106" spans="1:36" x14ac:dyDescent="0.3">
      <c r="A1106" t="s">
        <v>1941</v>
      </c>
      <c r="B1106" s="9">
        <v>31</v>
      </c>
      <c r="C1106" t="s">
        <v>36</v>
      </c>
      <c r="D1106" s="29" t="s">
        <v>37</v>
      </c>
      <c r="E1106">
        <v>50150</v>
      </c>
      <c r="F1106" s="13" t="s">
        <v>716</v>
      </c>
      <c r="G1106" s="4">
        <v>41445</v>
      </c>
      <c r="H1106">
        <v>32</v>
      </c>
      <c r="I1106">
        <v>135</v>
      </c>
      <c r="J1106">
        <v>46</v>
      </c>
      <c r="K1106">
        <v>92</v>
      </c>
      <c r="L1106">
        <v>65</v>
      </c>
      <c r="M1106">
        <v>61</v>
      </c>
      <c r="N1106">
        <v>11</v>
      </c>
      <c r="O1106">
        <v>399</v>
      </c>
      <c r="P1106">
        <v>410</v>
      </c>
      <c r="Q1106">
        <v>2</v>
      </c>
      <c r="R1106">
        <v>5</v>
      </c>
      <c r="S1106">
        <v>2</v>
      </c>
      <c r="T1106">
        <v>7</v>
      </c>
      <c r="U1106">
        <v>16</v>
      </c>
      <c r="V1106">
        <v>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716</v>
      </c>
      <c r="AD1106" t="s">
        <v>716</v>
      </c>
      <c r="AE1106">
        <v>2</v>
      </c>
      <c r="AF1106" t="s">
        <v>3031</v>
      </c>
      <c r="AG1106" t="s">
        <v>2957</v>
      </c>
      <c r="AH1106" t="s">
        <v>3011</v>
      </c>
      <c r="AI1106">
        <v>6</v>
      </c>
      <c r="AJ1106" t="s">
        <v>3013</v>
      </c>
    </row>
    <row r="1107" spans="1:36" x14ac:dyDescent="0.3">
      <c r="A1107" t="s">
        <v>1536</v>
      </c>
      <c r="B1107" s="9">
        <v>50</v>
      </c>
      <c r="C1107" t="s">
        <v>29</v>
      </c>
      <c r="D1107" s="29" t="s">
        <v>30</v>
      </c>
      <c r="E1107">
        <v>61839</v>
      </c>
      <c r="F1107" s="13" t="s">
        <v>716</v>
      </c>
      <c r="G1107" s="4">
        <v>41133</v>
      </c>
      <c r="H1107">
        <v>20</v>
      </c>
      <c r="I1107">
        <v>1000</v>
      </c>
      <c r="J1107">
        <v>155</v>
      </c>
      <c r="K1107">
        <v>379</v>
      </c>
      <c r="L1107">
        <v>224</v>
      </c>
      <c r="M1107">
        <v>17</v>
      </c>
      <c r="N1107">
        <v>120</v>
      </c>
      <c r="O1107">
        <v>1775</v>
      </c>
      <c r="P1107">
        <v>1895</v>
      </c>
      <c r="Q1107">
        <v>1</v>
      </c>
      <c r="R1107">
        <v>4</v>
      </c>
      <c r="S1107">
        <v>8</v>
      </c>
      <c r="T1107">
        <v>4</v>
      </c>
      <c r="U1107">
        <v>17</v>
      </c>
      <c r="V1107">
        <v>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716</v>
      </c>
      <c r="AD1107" t="s">
        <v>716</v>
      </c>
      <c r="AE1107">
        <v>3</v>
      </c>
      <c r="AF1107" t="s">
        <v>3028</v>
      </c>
      <c r="AG1107" t="s">
        <v>2958</v>
      </c>
      <c r="AH1107" t="s">
        <v>3014</v>
      </c>
      <c r="AI1107">
        <v>8</v>
      </c>
      <c r="AJ1107" t="s">
        <v>3026</v>
      </c>
    </row>
    <row r="1108" spans="1:36" x14ac:dyDescent="0.3">
      <c r="A1108" t="s">
        <v>1471</v>
      </c>
      <c r="B1108" s="9">
        <v>48</v>
      </c>
      <c r="C1108" t="s">
        <v>29</v>
      </c>
      <c r="D1108" s="29" t="s">
        <v>30</v>
      </c>
      <c r="E1108">
        <v>34704</v>
      </c>
      <c r="F1108" s="13" t="s">
        <v>715</v>
      </c>
      <c r="G1108" s="4">
        <v>41391</v>
      </c>
      <c r="H1108">
        <v>65</v>
      </c>
      <c r="I1108">
        <v>29</v>
      </c>
      <c r="J1108">
        <v>0</v>
      </c>
      <c r="K1108">
        <v>5</v>
      </c>
      <c r="L1108">
        <v>0</v>
      </c>
      <c r="M1108">
        <v>1</v>
      </c>
      <c r="N1108">
        <v>5</v>
      </c>
      <c r="O1108">
        <v>35</v>
      </c>
      <c r="P1108">
        <v>40</v>
      </c>
      <c r="Q1108">
        <v>1</v>
      </c>
      <c r="R1108">
        <v>1</v>
      </c>
      <c r="S1108">
        <v>0</v>
      </c>
      <c r="T1108">
        <v>3</v>
      </c>
      <c r="U1108">
        <v>5</v>
      </c>
      <c r="V1108">
        <v>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716</v>
      </c>
      <c r="AD1108" t="s">
        <v>716</v>
      </c>
      <c r="AE1108">
        <v>2</v>
      </c>
      <c r="AF1108" t="s">
        <v>3028</v>
      </c>
      <c r="AG1108" t="s">
        <v>2957</v>
      </c>
      <c r="AH1108" t="s">
        <v>3011</v>
      </c>
      <c r="AI1108">
        <v>4</v>
      </c>
      <c r="AJ1108" t="s">
        <v>3021</v>
      </c>
    </row>
    <row r="1109" spans="1:36" x14ac:dyDescent="0.3">
      <c r="A1109" t="s">
        <v>1121</v>
      </c>
      <c r="B1109" s="9">
        <v>23</v>
      </c>
      <c r="C1109" t="s">
        <v>47</v>
      </c>
      <c r="D1109" s="29" t="s">
        <v>33</v>
      </c>
      <c r="E1109">
        <v>20193</v>
      </c>
      <c r="F1109" s="13" t="s">
        <v>716</v>
      </c>
      <c r="G1109" s="4">
        <v>41241</v>
      </c>
      <c r="H1109">
        <v>18</v>
      </c>
      <c r="I1109">
        <v>8</v>
      </c>
      <c r="J1109">
        <v>8</v>
      </c>
      <c r="K1109">
        <v>22</v>
      </c>
      <c r="L1109">
        <v>24</v>
      </c>
      <c r="M1109">
        <v>11</v>
      </c>
      <c r="N1109">
        <v>9</v>
      </c>
      <c r="O1109">
        <v>73</v>
      </c>
      <c r="P1109">
        <v>82</v>
      </c>
      <c r="Q1109">
        <v>1</v>
      </c>
      <c r="R1109">
        <v>1</v>
      </c>
      <c r="S1109">
        <v>1</v>
      </c>
      <c r="T1109">
        <v>4</v>
      </c>
      <c r="U1109">
        <v>7</v>
      </c>
      <c r="V1109">
        <v>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716</v>
      </c>
      <c r="AD1109" t="s">
        <v>716</v>
      </c>
      <c r="AE1109">
        <v>3</v>
      </c>
      <c r="AF1109" t="s">
        <v>3032</v>
      </c>
      <c r="AG1109" t="s">
        <v>2958</v>
      </c>
      <c r="AH1109" t="s">
        <v>3018</v>
      </c>
      <c r="AI1109">
        <v>11</v>
      </c>
      <c r="AJ1109" t="s">
        <v>3024</v>
      </c>
    </row>
    <row r="1110" spans="1:36" x14ac:dyDescent="0.3">
      <c r="A1110" t="s">
        <v>1860</v>
      </c>
      <c r="B1110" s="9">
        <v>35</v>
      </c>
      <c r="C1110" t="s">
        <v>36</v>
      </c>
      <c r="D1110" s="29" t="s">
        <v>37</v>
      </c>
      <c r="E1110">
        <v>31605</v>
      </c>
      <c r="F1110" s="13" t="s">
        <v>715</v>
      </c>
      <c r="G1110" s="4">
        <v>41235</v>
      </c>
      <c r="H1110">
        <v>15</v>
      </c>
      <c r="I1110">
        <v>74</v>
      </c>
      <c r="J1110">
        <v>0</v>
      </c>
      <c r="K1110">
        <v>42</v>
      </c>
      <c r="L1110">
        <v>2</v>
      </c>
      <c r="M1110">
        <v>1</v>
      </c>
      <c r="N1110">
        <v>6</v>
      </c>
      <c r="O1110">
        <v>119</v>
      </c>
      <c r="P1110">
        <v>125</v>
      </c>
      <c r="Q1110">
        <v>2</v>
      </c>
      <c r="R1110">
        <v>2</v>
      </c>
      <c r="S1110">
        <v>1</v>
      </c>
      <c r="T1110">
        <v>4</v>
      </c>
      <c r="U1110">
        <v>9</v>
      </c>
      <c r="V1110">
        <v>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716</v>
      </c>
      <c r="AD1110" t="s">
        <v>716</v>
      </c>
      <c r="AE1110">
        <v>3</v>
      </c>
      <c r="AF1110" t="s">
        <v>3031</v>
      </c>
      <c r="AG1110" t="s">
        <v>2958</v>
      </c>
      <c r="AH1110" t="s">
        <v>3018</v>
      </c>
      <c r="AI1110">
        <v>11</v>
      </c>
      <c r="AJ1110" t="s">
        <v>3024</v>
      </c>
    </row>
    <row r="1111" spans="1:36" x14ac:dyDescent="0.3">
      <c r="A1111" t="s">
        <v>953</v>
      </c>
      <c r="B1111" s="9">
        <v>64</v>
      </c>
      <c r="C1111" t="s">
        <v>36</v>
      </c>
      <c r="D1111" s="29" t="s">
        <v>33</v>
      </c>
      <c r="E1111">
        <v>50616</v>
      </c>
      <c r="F1111" s="13" t="s">
        <v>715</v>
      </c>
      <c r="G1111" s="4">
        <v>41742</v>
      </c>
      <c r="H1111">
        <v>71</v>
      </c>
      <c r="I1111">
        <v>30</v>
      </c>
      <c r="J1111">
        <v>2</v>
      </c>
      <c r="K1111">
        <v>25</v>
      </c>
      <c r="L1111">
        <v>0</v>
      </c>
      <c r="M1111">
        <v>1</v>
      </c>
      <c r="N1111">
        <v>9</v>
      </c>
      <c r="O1111">
        <v>58</v>
      </c>
      <c r="P1111">
        <v>67</v>
      </c>
      <c r="Q1111">
        <v>1</v>
      </c>
      <c r="R1111">
        <v>1</v>
      </c>
      <c r="S1111">
        <v>1</v>
      </c>
      <c r="T1111">
        <v>4</v>
      </c>
      <c r="U1111">
        <v>7</v>
      </c>
      <c r="V1111">
        <v>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716</v>
      </c>
      <c r="AD1111" t="s">
        <v>716</v>
      </c>
      <c r="AE1111">
        <v>1</v>
      </c>
      <c r="AF1111" t="s">
        <v>3029</v>
      </c>
      <c r="AG1111" t="s">
        <v>2956</v>
      </c>
      <c r="AH1111" t="s">
        <v>3011</v>
      </c>
      <c r="AI1111">
        <v>4</v>
      </c>
      <c r="AJ1111" t="s">
        <v>3021</v>
      </c>
    </row>
    <row r="1112" spans="1:36" x14ac:dyDescent="0.3">
      <c r="A1112" t="s">
        <v>1782</v>
      </c>
      <c r="B1112" s="9">
        <v>40</v>
      </c>
      <c r="C1112" t="s">
        <v>47</v>
      </c>
      <c r="D1112" s="29" t="s">
        <v>37</v>
      </c>
      <c r="E1112">
        <v>65463</v>
      </c>
      <c r="F1112" s="13" t="s">
        <v>715</v>
      </c>
      <c r="G1112" s="4">
        <v>41669</v>
      </c>
      <c r="H1112">
        <v>17</v>
      </c>
      <c r="I1112">
        <v>391</v>
      </c>
      <c r="J1112">
        <v>32</v>
      </c>
      <c r="K1112">
        <v>70</v>
      </c>
      <c r="L1112">
        <v>21</v>
      </c>
      <c r="M1112">
        <v>32</v>
      </c>
      <c r="N1112">
        <v>16</v>
      </c>
      <c r="O1112">
        <v>546</v>
      </c>
      <c r="P1112">
        <v>562</v>
      </c>
      <c r="Q1112">
        <v>2</v>
      </c>
      <c r="R1112">
        <v>6</v>
      </c>
      <c r="S1112">
        <v>2</v>
      </c>
      <c r="T1112">
        <v>9</v>
      </c>
      <c r="U1112">
        <v>19</v>
      </c>
      <c r="V1112">
        <v>5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 t="s">
        <v>715</v>
      </c>
      <c r="AD1112" t="s">
        <v>716</v>
      </c>
      <c r="AE1112">
        <v>1</v>
      </c>
      <c r="AF1112" t="s">
        <v>3031</v>
      </c>
      <c r="AG1112" t="s">
        <v>2956</v>
      </c>
      <c r="AH1112" t="s">
        <v>3016</v>
      </c>
      <c r="AI1112">
        <v>1</v>
      </c>
      <c r="AJ1112" t="s">
        <v>3023</v>
      </c>
    </row>
    <row r="1113" spans="1:36" x14ac:dyDescent="0.3">
      <c r="A1113" t="s">
        <v>2218</v>
      </c>
      <c r="B1113" s="9">
        <v>45</v>
      </c>
      <c r="C1113" t="s">
        <v>36</v>
      </c>
      <c r="D1113" s="29" t="s">
        <v>37</v>
      </c>
      <c r="E1113">
        <v>56242</v>
      </c>
      <c r="F1113" s="13" t="s">
        <v>715</v>
      </c>
      <c r="G1113" s="4">
        <v>41336</v>
      </c>
      <c r="H1113">
        <v>72</v>
      </c>
      <c r="I1113">
        <v>689</v>
      </c>
      <c r="J1113">
        <v>8</v>
      </c>
      <c r="K1113">
        <v>167</v>
      </c>
      <c r="L1113">
        <v>11</v>
      </c>
      <c r="M1113">
        <v>8</v>
      </c>
      <c r="N1113">
        <v>88</v>
      </c>
      <c r="O1113">
        <v>883</v>
      </c>
      <c r="P1113">
        <v>971</v>
      </c>
      <c r="Q1113">
        <v>5</v>
      </c>
      <c r="R1113">
        <v>8</v>
      </c>
      <c r="S1113">
        <v>4</v>
      </c>
      <c r="T1113">
        <v>11</v>
      </c>
      <c r="U1113">
        <v>28</v>
      </c>
      <c r="V1113">
        <v>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716</v>
      </c>
      <c r="AD1113" t="s">
        <v>716</v>
      </c>
      <c r="AE1113">
        <v>2</v>
      </c>
      <c r="AF1113" t="s">
        <v>3028</v>
      </c>
      <c r="AG1113" t="s">
        <v>2957</v>
      </c>
      <c r="AH1113" t="s">
        <v>3016</v>
      </c>
      <c r="AI1113">
        <v>3</v>
      </c>
      <c r="AJ1113" t="s">
        <v>3017</v>
      </c>
    </row>
    <row r="1114" spans="1:36" x14ac:dyDescent="0.3">
      <c r="A1114" t="s">
        <v>2859</v>
      </c>
      <c r="B1114" s="9">
        <v>46</v>
      </c>
      <c r="C1114" t="s">
        <v>29</v>
      </c>
      <c r="D1114" s="29" t="s">
        <v>33</v>
      </c>
      <c r="E1114">
        <v>58554</v>
      </c>
      <c r="F1114" s="13" t="s">
        <v>2963</v>
      </c>
      <c r="G1114" s="4">
        <v>41178</v>
      </c>
      <c r="H1114">
        <v>55</v>
      </c>
      <c r="I1114">
        <v>368</v>
      </c>
      <c r="J1114">
        <v>24</v>
      </c>
      <c r="K1114">
        <v>68</v>
      </c>
      <c r="L1114">
        <v>38</v>
      </c>
      <c r="M1114">
        <v>0</v>
      </c>
      <c r="N1114">
        <v>88</v>
      </c>
      <c r="O1114">
        <v>498</v>
      </c>
      <c r="P1114">
        <v>586</v>
      </c>
      <c r="Q1114">
        <v>6</v>
      </c>
      <c r="R1114">
        <v>8</v>
      </c>
      <c r="S1114">
        <v>2</v>
      </c>
      <c r="T1114">
        <v>6</v>
      </c>
      <c r="U1114">
        <v>22</v>
      </c>
      <c r="V1114">
        <v>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716</v>
      </c>
      <c r="AD1114" t="s">
        <v>716</v>
      </c>
      <c r="AE1114">
        <v>3</v>
      </c>
      <c r="AF1114" t="s">
        <v>3028</v>
      </c>
      <c r="AG1114" t="s">
        <v>2958</v>
      </c>
      <c r="AH1114" t="s">
        <v>3014</v>
      </c>
      <c r="AI1114">
        <v>9</v>
      </c>
      <c r="AJ1114" t="s">
        <v>3025</v>
      </c>
    </row>
    <row r="1115" spans="1:36" x14ac:dyDescent="0.3">
      <c r="A1115" t="s">
        <v>1031</v>
      </c>
      <c r="B1115" s="9">
        <v>48</v>
      </c>
      <c r="C1115" t="s">
        <v>39</v>
      </c>
      <c r="D1115" s="29" t="s">
        <v>37</v>
      </c>
      <c r="E1115">
        <v>33585</v>
      </c>
      <c r="F1115" s="13" t="s">
        <v>715</v>
      </c>
      <c r="G1115" s="4">
        <v>41542</v>
      </c>
      <c r="H1115">
        <v>91</v>
      </c>
      <c r="I1115">
        <v>30</v>
      </c>
      <c r="J1115">
        <v>11</v>
      </c>
      <c r="K1115">
        <v>33</v>
      </c>
      <c r="L1115">
        <v>13</v>
      </c>
      <c r="M1115">
        <v>6</v>
      </c>
      <c r="N1115">
        <v>29</v>
      </c>
      <c r="O1115">
        <v>93</v>
      </c>
      <c r="P1115">
        <v>122</v>
      </c>
      <c r="Q1115">
        <v>1</v>
      </c>
      <c r="R1115">
        <v>2</v>
      </c>
      <c r="S1115">
        <v>0</v>
      </c>
      <c r="T1115">
        <v>4</v>
      </c>
      <c r="U1115">
        <v>7</v>
      </c>
      <c r="V1115">
        <v>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716</v>
      </c>
      <c r="AD1115" t="s">
        <v>716</v>
      </c>
      <c r="AE1115">
        <v>2</v>
      </c>
      <c r="AF1115" t="s">
        <v>3028</v>
      </c>
      <c r="AG1115" t="s">
        <v>2957</v>
      </c>
      <c r="AH1115" t="s">
        <v>3014</v>
      </c>
      <c r="AI1115">
        <v>9</v>
      </c>
      <c r="AJ1115" t="s">
        <v>3025</v>
      </c>
    </row>
    <row r="1116" spans="1:36" x14ac:dyDescent="0.3">
      <c r="A1116" t="s">
        <v>1103</v>
      </c>
      <c r="B1116" s="9">
        <v>62</v>
      </c>
      <c r="C1116" t="s">
        <v>47</v>
      </c>
      <c r="D1116" s="29" t="s">
        <v>41</v>
      </c>
      <c r="E1116">
        <v>63998</v>
      </c>
      <c r="F1116" s="13" t="s">
        <v>716</v>
      </c>
      <c r="G1116" s="4">
        <v>41628</v>
      </c>
      <c r="H1116">
        <v>42</v>
      </c>
      <c r="I1116">
        <v>176</v>
      </c>
      <c r="J1116">
        <v>29</v>
      </c>
      <c r="K1116">
        <v>818</v>
      </c>
      <c r="L1116">
        <v>0</v>
      </c>
      <c r="M1116">
        <v>33</v>
      </c>
      <c r="N1116">
        <v>112</v>
      </c>
      <c r="O1116">
        <v>1056</v>
      </c>
      <c r="P1116">
        <v>1168</v>
      </c>
      <c r="Q1116">
        <v>1</v>
      </c>
      <c r="R1116">
        <v>7</v>
      </c>
      <c r="S1116">
        <v>6</v>
      </c>
      <c r="T1116">
        <v>11</v>
      </c>
      <c r="U1116">
        <v>25</v>
      </c>
      <c r="V1116">
        <v>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t="s">
        <v>716</v>
      </c>
      <c r="AD1116" t="s">
        <v>715</v>
      </c>
      <c r="AE1116">
        <v>2</v>
      </c>
      <c r="AF1116" t="s">
        <v>3029</v>
      </c>
      <c r="AG1116" t="s">
        <v>2957</v>
      </c>
      <c r="AH1116" t="s">
        <v>3018</v>
      </c>
      <c r="AI1116">
        <v>12</v>
      </c>
      <c r="AJ1116" t="s">
        <v>3019</v>
      </c>
    </row>
    <row r="1117" spans="1:36" x14ac:dyDescent="0.3">
      <c r="A1117" t="s">
        <v>2123</v>
      </c>
      <c r="B1117" s="9">
        <v>62</v>
      </c>
      <c r="C1117" t="s">
        <v>39</v>
      </c>
      <c r="D1117" s="29" t="s">
        <v>33</v>
      </c>
      <c r="E1117">
        <v>40442</v>
      </c>
      <c r="F1117" s="13" t="s">
        <v>2963</v>
      </c>
      <c r="G1117" s="4">
        <v>41140</v>
      </c>
      <c r="H1117">
        <v>52</v>
      </c>
      <c r="I1117">
        <v>45</v>
      </c>
      <c r="J1117">
        <v>12</v>
      </c>
      <c r="K1117">
        <v>52</v>
      </c>
      <c r="L1117">
        <v>25</v>
      </c>
      <c r="M1117">
        <v>22</v>
      </c>
      <c r="N1117">
        <v>13</v>
      </c>
      <c r="O1117">
        <v>156</v>
      </c>
      <c r="P1117">
        <v>169</v>
      </c>
      <c r="Q1117">
        <v>4</v>
      </c>
      <c r="R1117">
        <v>3</v>
      </c>
      <c r="S1117">
        <v>1</v>
      </c>
      <c r="T1117">
        <v>4</v>
      </c>
      <c r="U1117">
        <v>12</v>
      </c>
      <c r="V1117">
        <v>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716</v>
      </c>
      <c r="AD1117" t="s">
        <v>715</v>
      </c>
      <c r="AE1117">
        <v>3</v>
      </c>
      <c r="AF1117" t="s">
        <v>3029</v>
      </c>
      <c r="AG1117" t="s">
        <v>2958</v>
      </c>
      <c r="AH1117" t="s">
        <v>3014</v>
      </c>
      <c r="AI1117">
        <v>8</v>
      </c>
      <c r="AJ1117" t="s">
        <v>3026</v>
      </c>
    </row>
    <row r="1118" spans="1:36" x14ac:dyDescent="0.3">
      <c r="A1118" t="s">
        <v>1098</v>
      </c>
      <c r="B1118" s="9">
        <v>49</v>
      </c>
      <c r="C1118" t="s">
        <v>47</v>
      </c>
      <c r="D1118" s="29" t="s">
        <v>37</v>
      </c>
      <c r="E1118">
        <v>70924</v>
      </c>
      <c r="F1118" s="13" t="s">
        <v>716</v>
      </c>
      <c r="G1118" s="4">
        <v>41736</v>
      </c>
      <c r="H1118">
        <v>41</v>
      </c>
      <c r="I1118">
        <v>635</v>
      </c>
      <c r="J1118">
        <v>114</v>
      </c>
      <c r="K1118">
        <v>254</v>
      </c>
      <c r="L1118">
        <v>132</v>
      </c>
      <c r="M1118">
        <v>152</v>
      </c>
      <c r="N1118">
        <v>76</v>
      </c>
      <c r="O1118">
        <v>1287</v>
      </c>
      <c r="P1118">
        <v>1363</v>
      </c>
      <c r="Q1118">
        <v>1</v>
      </c>
      <c r="R1118">
        <v>6</v>
      </c>
      <c r="S1118">
        <v>6</v>
      </c>
      <c r="T1118">
        <v>7</v>
      </c>
      <c r="U1118">
        <v>20</v>
      </c>
      <c r="V1118">
        <v>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 t="s">
        <v>715</v>
      </c>
      <c r="AD1118" t="s">
        <v>716</v>
      </c>
      <c r="AE1118">
        <v>1</v>
      </c>
      <c r="AF1118" t="s">
        <v>3028</v>
      </c>
      <c r="AG1118" t="s">
        <v>2956</v>
      </c>
      <c r="AH1118" t="s">
        <v>3011</v>
      </c>
      <c r="AI1118">
        <v>4</v>
      </c>
      <c r="AJ1118" t="s">
        <v>3021</v>
      </c>
    </row>
    <row r="1119" spans="1:36" x14ac:dyDescent="0.3">
      <c r="A1119" t="s">
        <v>2864</v>
      </c>
      <c r="B1119" s="9">
        <v>37</v>
      </c>
      <c r="C1119" t="s">
        <v>39</v>
      </c>
      <c r="D1119" s="29" t="s">
        <v>33</v>
      </c>
      <c r="E1119">
        <v>57954</v>
      </c>
      <c r="F1119" s="13" t="s">
        <v>2963</v>
      </c>
      <c r="G1119" s="4">
        <v>41808</v>
      </c>
      <c r="H1119">
        <v>52</v>
      </c>
      <c r="I1119">
        <v>456</v>
      </c>
      <c r="J1119">
        <v>4</v>
      </c>
      <c r="K1119">
        <v>24</v>
      </c>
      <c r="L1119">
        <v>0</v>
      </c>
      <c r="M1119">
        <v>0</v>
      </c>
      <c r="N1119">
        <v>9</v>
      </c>
      <c r="O1119">
        <v>484</v>
      </c>
      <c r="P1119">
        <v>493</v>
      </c>
      <c r="Q1119">
        <v>7</v>
      </c>
      <c r="R1119">
        <v>8</v>
      </c>
      <c r="S1119">
        <v>2</v>
      </c>
      <c r="T1119">
        <v>6</v>
      </c>
      <c r="U1119">
        <v>23</v>
      </c>
      <c r="V1119">
        <v>7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 t="s">
        <v>715</v>
      </c>
      <c r="AD1119" t="s">
        <v>716</v>
      </c>
      <c r="AE1119">
        <v>1</v>
      </c>
      <c r="AF1119" t="s">
        <v>3031</v>
      </c>
      <c r="AG1119" t="s">
        <v>2956</v>
      </c>
      <c r="AH1119" t="s">
        <v>3011</v>
      </c>
      <c r="AI1119">
        <v>6</v>
      </c>
      <c r="AJ1119" t="s">
        <v>3013</v>
      </c>
    </row>
    <row r="1120" spans="1:36" x14ac:dyDescent="0.3">
      <c r="A1120" t="s">
        <v>1673</v>
      </c>
      <c r="B1120" s="9">
        <v>28</v>
      </c>
      <c r="C1120" t="s">
        <v>29</v>
      </c>
      <c r="D1120" s="29" t="s">
        <v>37</v>
      </c>
      <c r="E1120">
        <v>83512</v>
      </c>
      <c r="F1120" s="13" t="s">
        <v>716</v>
      </c>
      <c r="G1120" s="4">
        <v>41807</v>
      </c>
      <c r="H1120">
        <v>31</v>
      </c>
      <c r="I1120">
        <v>1060</v>
      </c>
      <c r="J1120">
        <v>61</v>
      </c>
      <c r="K1120">
        <v>835</v>
      </c>
      <c r="L1120">
        <v>80</v>
      </c>
      <c r="M1120">
        <v>20</v>
      </c>
      <c r="N1120">
        <v>101</v>
      </c>
      <c r="O1120">
        <v>2056</v>
      </c>
      <c r="P1120">
        <v>2157</v>
      </c>
      <c r="Q1120">
        <v>1</v>
      </c>
      <c r="R1120">
        <v>4</v>
      </c>
      <c r="S1120">
        <v>7</v>
      </c>
      <c r="T1120">
        <v>10</v>
      </c>
      <c r="U1120">
        <v>22</v>
      </c>
      <c r="V1120">
        <v>1</v>
      </c>
      <c r="W1120">
        <v>0</v>
      </c>
      <c r="X1120">
        <v>1</v>
      </c>
      <c r="Y1120">
        <v>1</v>
      </c>
      <c r="Z1120">
        <v>1</v>
      </c>
      <c r="AA1120">
        <v>0</v>
      </c>
      <c r="AB1120">
        <v>1</v>
      </c>
      <c r="AC1120" t="s">
        <v>2965</v>
      </c>
      <c r="AD1120" t="s">
        <v>715</v>
      </c>
      <c r="AE1120">
        <v>1</v>
      </c>
      <c r="AF1120" t="s">
        <v>3032</v>
      </c>
      <c r="AG1120" t="s">
        <v>2956</v>
      </c>
      <c r="AH1120" t="s">
        <v>3011</v>
      </c>
      <c r="AI1120">
        <v>6</v>
      </c>
      <c r="AJ1120" t="s">
        <v>3013</v>
      </c>
    </row>
    <row r="1121" spans="1:36" x14ac:dyDescent="0.3">
      <c r="A1121" t="s">
        <v>2763</v>
      </c>
      <c r="B1121" s="9">
        <v>44</v>
      </c>
      <c r="C1121" t="s">
        <v>36</v>
      </c>
      <c r="D1121" s="29" t="s">
        <v>33</v>
      </c>
      <c r="E1121">
        <v>77622</v>
      </c>
      <c r="F1121" s="13" t="s">
        <v>2963</v>
      </c>
      <c r="G1121" s="4">
        <v>41743</v>
      </c>
      <c r="H1121">
        <v>3</v>
      </c>
      <c r="I1121">
        <v>520</v>
      </c>
      <c r="J1121">
        <v>7</v>
      </c>
      <c r="K1121">
        <v>154</v>
      </c>
      <c r="L1121">
        <v>19</v>
      </c>
      <c r="M1121">
        <v>0</v>
      </c>
      <c r="N1121">
        <v>14</v>
      </c>
      <c r="O1121">
        <v>700</v>
      </c>
      <c r="P1121">
        <v>714</v>
      </c>
      <c r="Q1121">
        <v>2</v>
      </c>
      <c r="R1121">
        <v>6</v>
      </c>
      <c r="S1121">
        <v>3</v>
      </c>
      <c r="T1121">
        <v>11</v>
      </c>
      <c r="U1121">
        <v>22</v>
      </c>
      <c r="V1121">
        <v>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716</v>
      </c>
      <c r="AD1121" t="s">
        <v>716</v>
      </c>
      <c r="AE1121">
        <v>1</v>
      </c>
      <c r="AF1121" t="s">
        <v>3028</v>
      </c>
      <c r="AG1121" t="s">
        <v>2956</v>
      </c>
      <c r="AH1121" t="s">
        <v>3011</v>
      </c>
      <c r="AI1121">
        <v>4</v>
      </c>
      <c r="AJ1121" t="s">
        <v>3021</v>
      </c>
    </row>
    <row r="1122" spans="1:36" x14ac:dyDescent="0.3">
      <c r="A1122" t="s">
        <v>2446</v>
      </c>
      <c r="B1122" s="9">
        <v>37</v>
      </c>
      <c r="C1122" t="s">
        <v>29</v>
      </c>
      <c r="D1122" s="29" t="s">
        <v>37</v>
      </c>
      <c r="E1122">
        <v>75330</v>
      </c>
      <c r="F1122" s="13" t="s">
        <v>2963</v>
      </c>
      <c r="G1122" s="4">
        <v>41186</v>
      </c>
      <c r="H1122">
        <v>94</v>
      </c>
      <c r="I1122">
        <v>555</v>
      </c>
      <c r="J1122">
        <v>82</v>
      </c>
      <c r="K1122">
        <v>257</v>
      </c>
      <c r="L1122">
        <v>93</v>
      </c>
      <c r="M1122">
        <v>61</v>
      </c>
      <c r="N1122">
        <v>61</v>
      </c>
      <c r="O1122">
        <v>1048</v>
      </c>
      <c r="P1122">
        <v>1109</v>
      </c>
      <c r="Q1122">
        <v>4</v>
      </c>
      <c r="R1122">
        <v>10</v>
      </c>
      <c r="S1122">
        <v>3</v>
      </c>
      <c r="T1122">
        <v>12</v>
      </c>
      <c r="U1122">
        <v>29</v>
      </c>
      <c r="V1122">
        <v>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716</v>
      </c>
      <c r="AD1122" t="s">
        <v>716</v>
      </c>
      <c r="AE1122">
        <v>3</v>
      </c>
      <c r="AF1122" t="s">
        <v>3031</v>
      </c>
      <c r="AG1122" t="s">
        <v>2958</v>
      </c>
      <c r="AH1122" t="s">
        <v>3018</v>
      </c>
      <c r="AI1122">
        <v>10</v>
      </c>
      <c r="AJ1122" t="s">
        <v>3020</v>
      </c>
    </row>
    <row r="1123" spans="1:36" x14ac:dyDescent="0.3">
      <c r="A1123" t="s">
        <v>1623</v>
      </c>
      <c r="B1123" s="9">
        <v>61</v>
      </c>
      <c r="C1123" t="s">
        <v>29</v>
      </c>
      <c r="D1123" s="29" t="s">
        <v>33</v>
      </c>
      <c r="E1123">
        <v>80812</v>
      </c>
      <c r="F1123" s="13" t="s">
        <v>716</v>
      </c>
      <c r="G1123" s="4">
        <v>41534</v>
      </c>
      <c r="H1123">
        <v>95</v>
      </c>
      <c r="I1123">
        <v>769</v>
      </c>
      <c r="J1123">
        <v>22</v>
      </c>
      <c r="K1123">
        <v>500</v>
      </c>
      <c r="L1123">
        <v>210</v>
      </c>
      <c r="M1123">
        <v>143</v>
      </c>
      <c r="N1123">
        <v>33</v>
      </c>
      <c r="O1123">
        <v>1644</v>
      </c>
      <c r="P1123">
        <v>1677</v>
      </c>
      <c r="Q1123">
        <v>1</v>
      </c>
      <c r="R1123">
        <v>4</v>
      </c>
      <c r="S1123">
        <v>8</v>
      </c>
      <c r="T1123">
        <v>5</v>
      </c>
      <c r="U1123">
        <v>18</v>
      </c>
      <c r="V1123">
        <v>2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1</v>
      </c>
      <c r="AC1123" t="s">
        <v>2964</v>
      </c>
      <c r="AD1123" t="s">
        <v>716</v>
      </c>
      <c r="AE1123">
        <v>2</v>
      </c>
      <c r="AF1123" t="s">
        <v>3029</v>
      </c>
      <c r="AG1123" t="s">
        <v>2957</v>
      </c>
      <c r="AH1123" t="s">
        <v>3014</v>
      </c>
      <c r="AI1123">
        <v>9</v>
      </c>
      <c r="AJ1123" t="s">
        <v>3025</v>
      </c>
    </row>
    <row r="1124" spans="1:36" x14ac:dyDescent="0.3">
      <c r="A1124" t="s">
        <v>1365</v>
      </c>
      <c r="B1124" s="9">
        <v>56</v>
      </c>
      <c r="C1124" t="s">
        <v>29</v>
      </c>
      <c r="D1124" s="29" t="s">
        <v>41</v>
      </c>
      <c r="E1124">
        <v>79803</v>
      </c>
      <c r="F1124" s="13" t="s">
        <v>715</v>
      </c>
      <c r="G1124" s="4">
        <v>41792</v>
      </c>
      <c r="H1124">
        <v>54</v>
      </c>
      <c r="I1124">
        <v>574</v>
      </c>
      <c r="J1124">
        <v>8</v>
      </c>
      <c r="K1124">
        <v>216</v>
      </c>
      <c r="L1124">
        <v>21</v>
      </c>
      <c r="M1124">
        <v>16</v>
      </c>
      <c r="N1124">
        <v>33</v>
      </c>
      <c r="O1124">
        <v>835</v>
      </c>
      <c r="P1124">
        <v>868</v>
      </c>
      <c r="Q1124">
        <v>1</v>
      </c>
      <c r="R1124">
        <v>4</v>
      </c>
      <c r="S1124">
        <v>3</v>
      </c>
      <c r="T1124">
        <v>5</v>
      </c>
      <c r="U1124">
        <v>13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716</v>
      </c>
      <c r="AD1124" t="s">
        <v>716</v>
      </c>
      <c r="AE1124">
        <v>1</v>
      </c>
      <c r="AF1124" t="s">
        <v>3030</v>
      </c>
      <c r="AG1124" t="s">
        <v>2956</v>
      </c>
      <c r="AH1124" t="s">
        <v>3011</v>
      </c>
      <c r="AI1124">
        <v>6</v>
      </c>
      <c r="AJ1124" t="s">
        <v>3013</v>
      </c>
    </row>
    <row r="1125" spans="1:36" x14ac:dyDescent="0.3">
      <c r="A1125" t="s">
        <v>901</v>
      </c>
      <c r="B1125" s="9">
        <v>34</v>
      </c>
      <c r="C1125" t="s">
        <v>29</v>
      </c>
      <c r="D1125" s="29" t="s">
        <v>33</v>
      </c>
      <c r="E1125">
        <v>44964</v>
      </c>
      <c r="F1125" s="13" t="s">
        <v>2963</v>
      </c>
      <c r="G1125" s="4">
        <v>41259</v>
      </c>
      <c r="H1125">
        <v>35</v>
      </c>
      <c r="I1125">
        <v>19</v>
      </c>
      <c r="J1125">
        <v>1</v>
      </c>
      <c r="K1125">
        <v>17</v>
      </c>
      <c r="L1125">
        <v>2</v>
      </c>
      <c r="M1125">
        <v>0</v>
      </c>
      <c r="N1125">
        <v>2</v>
      </c>
      <c r="O1125">
        <v>39</v>
      </c>
      <c r="P1125">
        <v>41</v>
      </c>
      <c r="Q1125">
        <v>1</v>
      </c>
      <c r="R1125">
        <v>1</v>
      </c>
      <c r="S1125">
        <v>0</v>
      </c>
      <c r="T1125">
        <v>3</v>
      </c>
      <c r="U1125">
        <v>5</v>
      </c>
      <c r="V1125">
        <v>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716</v>
      </c>
      <c r="AD1125" t="s">
        <v>716</v>
      </c>
      <c r="AE1125">
        <v>3</v>
      </c>
      <c r="AF1125" t="s">
        <v>3031</v>
      </c>
      <c r="AG1125" t="s">
        <v>2958</v>
      </c>
      <c r="AH1125" t="s">
        <v>3018</v>
      </c>
      <c r="AI1125">
        <v>12</v>
      </c>
      <c r="AJ1125" t="s">
        <v>3019</v>
      </c>
    </row>
    <row r="1126" spans="1:36" x14ac:dyDescent="0.3">
      <c r="A1126" t="s">
        <v>1481</v>
      </c>
      <c r="B1126" s="9">
        <v>62</v>
      </c>
      <c r="C1126" t="s">
        <v>29</v>
      </c>
      <c r="D1126" s="29" t="s">
        <v>41</v>
      </c>
      <c r="E1126">
        <v>49638</v>
      </c>
      <c r="F1126" s="13" t="s">
        <v>715</v>
      </c>
      <c r="G1126" s="4">
        <v>41748</v>
      </c>
      <c r="H1126">
        <v>71</v>
      </c>
      <c r="I1126">
        <v>18</v>
      </c>
      <c r="J1126">
        <v>10</v>
      </c>
      <c r="K1126">
        <v>3</v>
      </c>
      <c r="L1126">
        <v>3</v>
      </c>
      <c r="M1126">
        <v>5</v>
      </c>
      <c r="N1126">
        <v>0</v>
      </c>
      <c r="O1126">
        <v>39</v>
      </c>
      <c r="P1126">
        <v>39</v>
      </c>
      <c r="Q1126">
        <v>1</v>
      </c>
      <c r="R1126">
        <v>1</v>
      </c>
      <c r="S1126">
        <v>0</v>
      </c>
      <c r="T1126">
        <v>3</v>
      </c>
      <c r="U1126">
        <v>5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716</v>
      </c>
      <c r="AD1126" t="s">
        <v>716</v>
      </c>
      <c r="AE1126">
        <v>1</v>
      </c>
      <c r="AF1126" t="s">
        <v>3029</v>
      </c>
      <c r="AG1126" t="s">
        <v>2956</v>
      </c>
      <c r="AH1126" t="s">
        <v>3011</v>
      </c>
      <c r="AI1126">
        <v>4</v>
      </c>
      <c r="AJ1126" t="s">
        <v>3021</v>
      </c>
    </row>
    <row r="1127" spans="1:36" x14ac:dyDescent="0.3">
      <c r="A1127" t="s">
        <v>801</v>
      </c>
      <c r="B1127" s="9">
        <v>50</v>
      </c>
      <c r="C1127" t="s">
        <v>29</v>
      </c>
      <c r="D1127" s="29" t="s">
        <v>33</v>
      </c>
      <c r="E1127">
        <v>55761</v>
      </c>
      <c r="F1127" s="13" t="s">
        <v>715</v>
      </c>
      <c r="G1127" s="4">
        <v>41753</v>
      </c>
      <c r="H1127">
        <v>97</v>
      </c>
      <c r="I1127">
        <v>136</v>
      </c>
      <c r="J1127">
        <v>1</v>
      </c>
      <c r="K1127">
        <v>12</v>
      </c>
      <c r="L1127">
        <v>0</v>
      </c>
      <c r="M1127">
        <v>3</v>
      </c>
      <c r="N1127">
        <v>32</v>
      </c>
      <c r="O1127">
        <v>152</v>
      </c>
      <c r="P1127">
        <v>184</v>
      </c>
      <c r="Q1127">
        <v>2</v>
      </c>
      <c r="R1127">
        <v>4</v>
      </c>
      <c r="S1127">
        <v>1</v>
      </c>
      <c r="T1127">
        <v>3</v>
      </c>
      <c r="U1127">
        <v>10</v>
      </c>
      <c r="V1127">
        <v>6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 t="s">
        <v>715</v>
      </c>
      <c r="AD1127" t="s">
        <v>716</v>
      </c>
      <c r="AE1127">
        <v>1</v>
      </c>
      <c r="AF1127" t="s">
        <v>3028</v>
      </c>
      <c r="AG1127" t="s">
        <v>2956</v>
      </c>
      <c r="AH1127" t="s">
        <v>3011</v>
      </c>
      <c r="AI1127">
        <v>4</v>
      </c>
      <c r="AJ1127" t="s">
        <v>3021</v>
      </c>
    </row>
    <row r="1128" spans="1:36" x14ac:dyDescent="0.3">
      <c r="A1128" t="s">
        <v>894</v>
      </c>
      <c r="B1128" s="9">
        <v>58</v>
      </c>
      <c r="C1128" t="s">
        <v>29</v>
      </c>
      <c r="D1128" s="29" t="s">
        <v>37</v>
      </c>
      <c r="E1128">
        <v>15759</v>
      </c>
      <c r="F1128" s="13" t="s">
        <v>716</v>
      </c>
      <c r="G1128" s="4">
        <v>41522</v>
      </c>
      <c r="H1128">
        <v>12</v>
      </c>
      <c r="I1128">
        <v>1</v>
      </c>
      <c r="J1128">
        <v>2</v>
      </c>
      <c r="K1128">
        <v>5</v>
      </c>
      <c r="L1128">
        <v>6</v>
      </c>
      <c r="M1128">
        <v>0</v>
      </c>
      <c r="N1128">
        <v>3</v>
      </c>
      <c r="O1128">
        <v>14</v>
      </c>
      <c r="P1128">
        <v>17</v>
      </c>
      <c r="Q1128">
        <v>1</v>
      </c>
      <c r="R1128">
        <v>1</v>
      </c>
      <c r="S1128">
        <v>0</v>
      </c>
      <c r="T1128">
        <v>2</v>
      </c>
      <c r="U1128">
        <v>4</v>
      </c>
      <c r="V1128">
        <v>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716</v>
      </c>
      <c r="AD1128" t="s">
        <v>716</v>
      </c>
      <c r="AE1128">
        <v>2</v>
      </c>
      <c r="AF1128" t="s">
        <v>3030</v>
      </c>
      <c r="AG1128" t="s">
        <v>2957</v>
      </c>
      <c r="AH1128" t="s">
        <v>3014</v>
      </c>
      <c r="AI1128">
        <v>9</v>
      </c>
      <c r="AJ1128" t="s">
        <v>3025</v>
      </c>
    </row>
    <row r="1129" spans="1:36" x14ac:dyDescent="0.3">
      <c r="A1129" t="s">
        <v>1560</v>
      </c>
      <c r="B1129" s="9">
        <v>58</v>
      </c>
      <c r="C1129" t="s">
        <v>29</v>
      </c>
      <c r="D1129" s="29" t="s">
        <v>41</v>
      </c>
      <c r="E1129">
        <v>22304</v>
      </c>
      <c r="F1129" s="13" t="s">
        <v>716</v>
      </c>
      <c r="G1129" s="4">
        <v>41125</v>
      </c>
      <c r="H1129">
        <v>91</v>
      </c>
      <c r="I1129">
        <v>3</v>
      </c>
      <c r="J1129">
        <v>2</v>
      </c>
      <c r="K1129">
        <v>7</v>
      </c>
      <c r="L1129">
        <v>0</v>
      </c>
      <c r="M1129">
        <v>4</v>
      </c>
      <c r="N1129">
        <v>2</v>
      </c>
      <c r="O1129">
        <v>16</v>
      </c>
      <c r="P1129">
        <v>18</v>
      </c>
      <c r="Q1129">
        <v>1</v>
      </c>
      <c r="R1129">
        <v>1</v>
      </c>
      <c r="S1129">
        <v>0</v>
      </c>
      <c r="T1129">
        <v>2</v>
      </c>
      <c r="U1129">
        <v>4</v>
      </c>
      <c r="V1129">
        <v>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716</v>
      </c>
      <c r="AD1129" t="s">
        <v>716</v>
      </c>
      <c r="AE1129">
        <v>3</v>
      </c>
      <c r="AF1129" t="s">
        <v>3030</v>
      </c>
      <c r="AG1129" t="s">
        <v>2958</v>
      </c>
      <c r="AH1129" t="s">
        <v>3014</v>
      </c>
      <c r="AI1129">
        <v>8</v>
      </c>
      <c r="AJ1129" t="s">
        <v>3026</v>
      </c>
    </row>
    <row r="1130" spans="1:36" x14ac:dyDescent="0.3">
      <c r="A1130" t="s">
        <v>2241</v>
      </c>
      <c r="B1130" s="9">
        <v>58</v>
      </c>
      <c r="C1130" t="s">
        <v>36</v>
      </c>
      <c r="D1130" s="29" t="s">
        <v>30</v>
      </c>
      <c r="E1130">
        <v>54998</v>
      </c>
      <c r="F1130" s="13" t="s">
        <v>715</v>
      </c>
      <c r="G1130" s="4">
        <v>41343</v>
      </c>
      <c r="H1130">
        <v>3</v>
      </c>
      <c r="I1130">
        <v>154</v>
      </c>
      <c r="J1130">
        <v>22</v>
      </c>
      <c r="K1130">
        <v>202</v>
      </c>
      <c r="L1130">
        <v>39</v>
      </c>
      <c r="M1130">
        <v>30</v>
      </c>
      <c r="N1130">
        <v>8</v>
      </c>
      <c r="O1130">
        <v>447</v>
      </c>
      <c r="P1130">
        <v>455</v>
      </c>
      <c r="Q1130">
        <v>5</v>
      </c>
      <c r="R1130">
        <v>4</v>
      </c>
      <c r="S1130">
        <v>2</v>
      </c>
      <c r="T1130">
        <v>9</v>
      </c>
      <c r="U1130">
        <v>20</v>
      </c>
      <c r="V1130">
        <v>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716</v>
      </c>
      <c r="AD1130" t="s">
        <v>715</v>
      </c>
      <c r="AE1130">
        <v>2</v>
      </c>
      <c r="AF1130" t="s">
        <v>3030</v>
      </c>
      <c r="AG1130" t="s">
        <v>2957</v>
      </c>
      <c r="AH1130" t="s">
        <v>3016</v>
      </c>
      <c r="AI1130">
        <v>3</v>
      </c>
      <c r="AJ1130" t="s">
        <v>3017</v>
      </c>
    </row>
    <row r="1131" spans="1:36" x14ac:dyDescent="0.3">
      <c r="A1131" t="s">
        <v>1381</v>
      </c>
      <c r="B1131" s="9">
        <v>60</v>
      </c>
      <c r="C1131" t="s">
        <v>29</v>
      </c>
      <c r="D1131" s="29" t="s">
        <v>41</v>
      </c>
      <c r="E1131">
        <v>79865</v>
      </c>
      <c r="F1131" s="13" t="s">
        <v>715</v>
      </c>
      <c r="G1131" s="4">
        <v>41808</v>
      </c>
      <c r="H1131">
        <v>12</v>
      </c>
      <c r="I1131">
        <v>71</v>
      </c>
      <c r="J1131">
        <v>99</v>
      </c>
      <c r="K1131">
        <v>278</v>
      </c>
      <c r="L1131">
        <v>185</v>
      </c>
      <c r="M1131">
        <v>121</v>
      </c>
      <c r="N1131">
        <v>38</v>
      </c>
      <c r="O1131">
        <v>754</v>
      </c>
      <c r="P1131">
        <v>792</v>
      </c>
      <c r="Q1131">
        <v>1</v>
      </c>
      <c r="R1131">
        <v>5</v>
      </c>
      <c r="S1131">
        <v>10</v>
      </c>
      <c r="T1131">
        <v>5</v>
      </c>
      <c r="U1131">
        <v>21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716</v>
      </c>
      <c r="AD1131" t="s">
        <v>716</v>
      </c>
      <c r="AE1131">
        <v>1</v>
      </c>
      <c r="AF1131" t="s">
        <v>3030</v>
      </c>
      <c r="AG1131" t="s">
        <v>2956</v>
      </c>
      <c r="AH1131" t="s">
        <v>3011</v>
      </c>
      <c r="AI1131">
        <v>6</v>
      </c>
      <c r="AJ1131" t="s">
        <v>3013</v>
      </c>
    </row>
    <row r="1132" spans="1:36" x14ac:dyDescent="0.3">
      <c r="A1132" t="s">
        <v>2708</v>
      </c>
      <c r="B1132" s="9">
        <v>35</v>
      </c>
      <c r="C1132" t="s">
        <v>29</v>
      </c>
      <c r="D1132" s="29" t="s">
        <v>37</v>
      </c>
      <c r="E1132">
        <v>27244</v>
      </c>
      <c r="F1132" s="13" t="s">
        <v>715</v>
      </c>
      <c r="G1132" s="4">
        <v>41705</v>
      </c>
      <c r="H1132">
        <v>84</v>
      </c>
      <c r="I1132">
        <v>6</v>
      </c>
      <c r="J1132">
        <v>5</v>
      </c>
      <c r="K1132">
        <v>17</v>
      </c>
      <c r="L1132">
        <v>3</v>
      </c>
      <c r="M1132">
        <v>24</v>
      </c>
      <c r="N1132">
        <v>46</v>
      </c>
      <c r="O1132">
        <v>55</v>
      </c>
      <c r="P1132">
        <v>101</v>
      </c>
      <c r="Q1132">
        <v>2</v>
      </c>
      <c r="R1132">
        <v>2</v>
      </c>
      <c r="S1132">
        <v>2</v>
      </c>
      <c r="T1132">
        <v>2</v>
      </c>
      <c r="U1132">
        <v>8</v>
      </c>
      <c r="V1132">
        <v>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716</v>
      </c>
      <c r="AD1132" t="s">
        <v>716</v>
      </c>
      <c r="AE1132">
        <v>1</v>
      </c>
      <c r="AF1132" t="s">
        <v>3031</v>
      </c>
      <c r="AG1132" t="s">
        <v>2956</v>
      </c>
      <c r="AH1132" t="s">
        <v>3016</v>
      </c>
      <c r="AI1132">
        <v>3</v>
      </c>
      <c r="AJ1132" t="s">
        <v>3017</v>
      </c>
    </row>
    <row r="1133" spans="1:36" x14ac:dyDescent="0.3">
      <c r="A1133" t="s">
        <v>1894</v>
      </c>
      <c r="B1133" s="9">
        <v>49</v>
      </c>
      <c r="C1133" t="s">
        <v>36</v>
      </c>
      <c r="D1133" s="29" t="s">
        <v>37</v>
      </c>
      <c r="E1133">
        <v>71322</v>
      </c>
      <c r="F1133" s="13" t="s">
        <v>715</v>
      </c>
      <c r="G1133" s="4">
        <v>41321</v>
      </c>
      <c r="H1133">
        <v>57</v>
      </c>
      <c r="I1133">
        <v>753</v>
      </c>
      <c r="J1133">
        <v>43</v>
      </c>
      <c r="K1133">
        <v>226</v>
      </c>
      <c r="L1133">
        <v>69</v>
      </c>
      <c r="M1133">
        <v>10</v>
      </c>
      <c r="N1133">
        <v>204</v>
      </c>
      <c r="O1133">
        <v>1101</v>
      </c>
      <c r="P1133">
        <v>1305</v>
      </c>
      <c r="Q1133">
        <v>2</v>
      </c>
      <c r="R1133">
        <v>8</v>
      </c>
      <c r="S1133">
        <v>5</v>
      </c>
      <c r="T1133">
        <v>13</v>
      </c>
      <c r="U1133">
        <v>28</v>
      </c>
      <c r="V1133">
        <v>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716</v>
      </c>
      <c r="AD1133" t="s">
        <v>716</v>
      </c>
      <c r="AE1133">
        <v>2</v>
      </c>
      <c r="AF1133" t="s">
        <v>3028</v>
      </c>
      <c r="AG1133" t="s">
        <v>2957</v>
      </c>
      <c r="AH1133" t="s">
        <v>3016</v>
      </c>
      <c r="AI1133">
        <v>2</v>
      </c>
      <c r="AJ1133" t="s">
        <v>3022</v>
      </c>
    </row>
    <row r="1134" spans="1:36" x14ac:dyDescent="0.3">
      <c r="A1134" t="s">
        <v>824</v>
      </c>
      <c r="B1134" s="9">
        <v>36</v>
      </c>
      <c r="C1134" t="s">
        <v>29</v>
      </c>
      <c r="D1134" s="29" t="s">
        <v>33</v>
      </c>
      <c r="E1134">
        <v>22775</v>
      </c>
      <c r="F1134" s="13" t="s">
        <v>715</v>
      </c>
      <c r="G1134" s="4">
        <v>41444</v>
      </c>
      <c r="H1134">
        <v>40</v>
      </c>
      <c r="I1134">
        <v>5</v>
      </c>
      <c r="J1134">
        <v>1</v>
      </c>
      <c r="K1134">
        <v>8</v>
      </c>
      <c r="L1134">
        <v>0</v>
      </c>
      <c r="M1134">
        <v>0</v>
      </c>
      <c r="N1134">
        <v>1</v>
      </c>
      <c r="O1134">
        <v>14</v>
      </c>
      <c r="P1134">
        <v>15</v>
      </c>
      <c r="Q1134">
        <v>1</v>
      </c>
      <c r="R1134">
        <v>1</v>
      </c>
      <c r="S1134">
        <v>0</v>
      </c>
      <c r="T1134">
        <v>2</v>
      </c>
      <c r="U1134">
        <v>4</v>
      </c>
      <c r="V1134">
        <v>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716</v>
      </c>
      <c r="AD1134" t="s">
        <v>716</v>
      </c>
      <c r="AE1134">
        <v>2</v>
      </c>
      <c r="AF1134" t="s">
        <v>3031</v>
      </c>
      <c r="AG1134" t="s">
        <v>2957</v>
      </c>
      <c r="AH1134" t="s">
        <v>3011</v>
      </c>
      <c r="AI1134">
        <v>6</v>
      </c>
      <c r="AJ1134" t="s">
        <v>3013</v>
      </c>
    </row>
    <row r="1135" spans="1:36" x14ac:dyDescent="0.3">
      <c r="A1135" t="s">
        <v>1555</v>
      </c>
      <c r="B1135" s="9">
        <v>62</v>
      </c>
      <c r="C1135" t="s">
        <v>29</v>
      </c>
      <c r="D1135" s="29" t="s">
        <v>30</v>
      </c>
      <c r="E1135">
        <v>75127</v>
      </c>
      <c r="F1135" s="13" t="s">
        <v>716</v>
      </c>
      <c r="G1135" s="4">
        <v>41781</v>
      </c>
      <c r="H1135">
        <v>92</v>
      </c>
      <c r="I1135">
        <v>203</v>
      </c>
      <c r="J1135">
        <v>35</v>
      </c>
      <c r="K1135">
        <v>305</v>
      </c>
      <c r="L1135">
        <v>46</v>
      </c>
      <c r="M1135">
        <v>17</v>
      </c>
      <c r="N1135">
        <v>227</v>
      </c>
      <c r="O1135">
        <v>606</v>
      </c>
      <c r="P1135">
        <v>833</v>
      </c>
      <c r="Q1135">
        <v>1</v>
      </c>
      <c r="R1135">
        <v>2</v>
      </c>
      <c r="S1135">
        <v>11</v>
      </c>
      <c r="T1135">
        <v>5</v>
      </c>
      <c r="U1135">
        <v>19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716</v>
      </c>
      <c r="AD1135" t="s">
        <v>716</v>
      </c>
      <c r="AE1135">
        <v>1</v>
      </c>
      <c r="AF1135" t="s">
        <v>3029</v>
      </c>
      <c r="AG1135" t="s">
        <v>2956</v>
      </c>
      <c r="AH1135" t="s">
        <v>3011</v>
      </c>
      <c r="AI1135">
        <v>5</v>
      </c>
      <c r="AJ1135" t="s">
        <v>3012</v>
      </c>
    </row>
    <row r="1136" spans="1:36" x14ac:dyDescent="0.3">
      <c r="A1136" t="s">
        <v>1006</v>
      </c>
      <c r="B1136" s="9">
        <v>40</v>
      </c>
      <c r="C1136" t="s">
        <v>36</v>
      </c>
      <c r="D1136" s="29" t="s">
        <v>33</v>
      </c>
      <c r="E1136">
        <v>30351</v>
      </c>
      <c r="F1136" s="13" t="s">
        <v>715</v>
      </c>
      <c r="G1136" s="4">
        <v>41431</v>
      </c>
      <c r="H1136">
        <v>19</v>
      </c>
      <c r="I1136">
        <v>14</v>
      </c>
      <c r="J1136">
        <v>0</v>
      </c>
      <c r="K1136">
        <v>24</v>
      </c>
      <c r="L1136">
        <v>3</v>
      </c>
      <c r="M1136">
        <v>3</v>
      </c>
      <c r="N1136">
        <v>2</v>
      </c>
      <c r="O1136">
        <v>44</v>
      </c>
      <c r="P1136">
        <v>46</v>
      </c>
      <c r="Q1136">
        <v>1</v>
      </c>
      <c r="R1136">
        <v>3</v>
      </c>
      <c r="S1136">
        <v>0</v>
      </c>
      <c r="T1136">
        <v>2</v>
      </c>
      <c r="U1136">
        <v>6</v>
      </c>
      <c r="V1136">
        <v>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716</v>
      </c>
      <c r="AD1136" t="s">
        <v>715</v>
      </c>
      <c r="AE1136">
        <v>2</v>
      </c>
      <c r="AF1136" t="s">
        <v>3031</v>
      </c>
      <c r="AG1136" t="s">
        <v>2957</v>
      </c>
      <c r="AH1136" t="s">
        <v>3011</v>
      </c>
      <c r="AI1136">
        <v>6</v>
      </c>
      <c r="AJ1136" t="s">
        <v>3013</v>
      </c>
    </row>
    <row r="1137" spans="1:36" x14ac:dyDescent="0.3">
      <c r="A1137" t="s">
        <v>1093</v>
      </c>
      <c r="B1137" s="9">
        <v>57</v>
      </c>
      <c r="C1137" t="s">
        <v>47</v>
      </c>
      <c r="D1137" s="29" t="s">
        <v>37</v>
      </c>
      <c r="E1137">
        <v>82347</v>
      </c>
      <c r="F1137" s="13" t="s">
        <v>716</v>
      </c>
      <c r="G1137" s="4">
        <v>41219</v>
      </c>
      <c r="H1137">
        <v>38</v>
      </c>
      <c r="I1137">
        <v>556</v>
      </c>
      <c r="J1137">
        <v>54</v>
      </c>
      <c r="K1137">
        <v>845</v>
      </c>
      <c r="L1137">
        <v>202</v>
      </c>
      <c r="M1137">
        <v>133</v>
      </c>
      <c r="N1137">
        <v>63</v>
      </c>
      <c r="O1137">
        <v>1790</v>
      </c>
      <c r="P1137">
        <v>1853</v>
      </c>
      <c r="Q1137">
        <v>1</v>
      </c>
      <c r="R1137">
        <v>7</v>
      </c>
      <c r="S1137">
        <v>7</v>
      </c>
      <c r="T1137">
        <v>10</v>
      </c>
      <c r="U1137">
        <v>25</v>
      </c>
      <c r="V1137">
        <v>3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 t="s">
        <v>2963</v>
      </c>
      <c r="AD1137" t="s">
        <v>716</v>
      </c>
      <c r="AE1137">
        <v>3</v>
      </c>
      <c r="AF1137" t="s">
        <v>3030</v>
      </c>
      <c r="AG1137" t="s">
        <v>2958</v>
      </c>
      <c r="AH1137" t="s">
        <v>3018</v>
      </c>
      <c r="AI1137">
        <v>11</v>
      </c>
      <c r="AJ1137" t="s">
        <v>3024</v>
      </c>
    </row>
    <row r="1138" spans="1:36" x14ac:dyDescent="0.3">
      <c r="A1138" t="s">
        <v>1745</v>
      </c>
      <c r="B1138" s="9">
        <v>26</v>
      </c>
      <c r="C1138" t="s">
        <v>29</v>
      </c>
      <c r="D1138" s="29" t="s">
        <v>37</v>
      </c>
      <c r="E1138">
        <v>84219</v>
      </c>
      <c r="F1138" s="13" t="s">
        <v>716</v>
      </c>
      <c r="G1138" s="4">
        <v>41672</v>
      </c>
      <c r="H1138">
        <v>27</v>
      </c>
      <c r="I1138">
        <v>434</v>
      </c>
      <c r="J1138">
        <v>137</v>
      </c>
      <c r="K1138">
        <v>400</v>
      </c>
      <c r="L1138">
        <v>45</v>
      </c>
      <c r="M1138">
        <v>137</v>
      </c>
      <c r="N1138">
        <v>45</v>
      </c>
      <c r="O1138">
        <v>1153</v>
      </c>
      <c r="P1138">
        <v>1198</v>
      </c>
      <c r="Q1138">
        <v>1</v>
      </c>
      <c r="R1138">
        <v>3</v>
      </c>
      <c r="S1138">
        <v>4</v>
      </c>
      <c r="T1138">
        <v>10</v>
      </c>
      <c r="U1138">
        <v>18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716</v>
      </c>
      <c r="AD1138" t="s">
        <v>716</v>
      </c>
      <c r="AE1138">
        <v>1</v>
      </c>
      <c r="AF1138" t="s">
        <v>3032</v>
      </c>
      <c r="AG1138" t="s">
        <v>2956</v>
      </c>
      <c r="AH1138" t="s">
        <v>3016</v>
      </c>
      <c r="AI1138">
        <v>2</v>
      </c>
      <c r="AJ1138" t="s">
        <v>3022</v>
      </c>
    </row>
    <row r="1139" spans="1:36" x14ac:dyDescent="0.3">
      <c r="A1139" t="s">
        <v>1488</v>
      </c>
      <c r="B1139" s="9">
        <v>44</v>
      </c>
      <c r="C1139" t="s">
        <v>29</v>
      </c>
      <c r="D1139" s="29" t="s">
        <v>30</v>
      </c>
      <c r="E1139">
        <v>24206</v>
      </c>
      <c r="F1139" s="13" t="s">
        <v>715</v>
      </c>
      <c r="G1139" s="4">
        <v>41341</v>
      </c>
      <c r="H1139">
        <v>66</v>
      </c>
      <c r="I1139">
        <v>7</v>
      </c>
      <c r="J1139">
        <v>2</v>
      </c>
      <c r="K1139">
        <v>8</v>
      </c>
      <c r="L1139">
        <v>3</v>
      </c>
      <c r="M1139">
        <v>2</v>
      </c>
      <c r="N1139">
        <v>3</v>
      </c>
      <c r="O1139">
        <v>22</v>
      </c>
      <c r="P1139">
        <v>25</v>
      </c>
      <c r="Q1139">
        <v>1</v>
      </c>
      <c r="R1139">
        <v>1</v>
      </c>
      <c r="S1139">
        <v>0</v>
      </c>
      <c r="T1139">
        <v>3</v>
      </c>
      <c r="U1139">
        <v>5</v>
      </c>
      <c r="V1139">
        <v>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716</v>
      </c>
      <c r="AD1139" t="s">
        <v>716</v>
      </c>
      <c r="AE1139">
        <v>2</v>
      </c>
      <c r="AF1139" t="s">
        <v>3028</v>
      </c>
      <c r="AG1139" t="s">
        <v>2957</v>
      </c>
      <c r="AH1139" t="s">
        <v>3016</v>
      </c>
      <c r="AI1139">
        <v>3</v>
      </c>
      <c r="AJ1139" t="s">
        <v>3017</v>
      </c>
    </row>
    <row r="1140" spans="1:36" x14ac:dyDescent="0.3">
      <c r="A1140" t="s">
        <v>2427</v>
      </c>
      <c r="B1140" s="9">
        <v>37</v>
      </c>
      <c r="C1140" t="s">
        <v>29</v>
      </c>
      <c r="D1140" s="29" t="s">
        <v>37</v>
      </c>
      <c r="E1140">
        <v>34380</v>
      </c>
      <c r="F1140" s="13" t="s">
        <v>715</v>
      </c>
      <c r="G1140" s="4">
        <v>41396</v>
      </c>
      <c r="H1140">
        <v>68</v>
      </c>
      <c r="I1140">
        <v>72</v>
      </c>
      <c r="J1140">
        <v>7</v>
      </c>
      <c r="K1140">
        <v>58</v>
      </c>
      <c r="L1140">
        <v>13</v>
      </c>
      <c r="M1140">
        <v>1</v>
      </c>
      <c r="N1140">
        <v>24</v>
      </c>
      <c r="O1140">
        <v>151</v>
      </c>
      <c r="P1140">
        <v>175</v>
      </c>
      <c r="Q1140">
        <v>4</v>
      </c>
      <c r="R1140">
        <v>4</v>
      </c>
      <c r="S1140">
        <v>1</v>
      </c>
      <c r="T1140">
        <v>3</v>
      </c>
      <c r="U1140">
        <v>12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716</v>
      </c>
      <c r="AD1140" t="s">
        <v>716</v>
      </c>
      <c r="AE1140">
        <v>2</v>
      </c>
      <c r="AF1140" t="s">
        <v>3031</v>
      </c>
      <c r="AG1140" t="s">
        <v>2957</v>
      </c>
      <c r="AH1140" t="s">
        <v>3011</v>
      </c>
      <c r="AI1140">
        <v>5</v>
      </c>
      <c r="AJ1140" t="s">
        <v>3012</v>
      </c>
    </row>
    <row r="1141" spans="1:36" x14ac:dyDescent="0.3">
      <c r="A1141" t="s">
        <v>2244</v>
      </c>
      <c r="B1141" s="9">
        <v>40</v>
      </c>
      <c r="C1141" t="s">
        <v>39</v>
      </c>
      <c r="D1141" s="29" t="s">
        <v>41</v>
      </c>
      <c r="E1141">
        <v>53367</v>
      </c>
      <c r="F1141" s="13" t="s">
        <v>2963</v>
      </c>
      <c r="G1141" s="4">
        <v>41517</v>
      </c>
      <c r="H1141">
        <v>2</v>
      </c>
      <c r="I1141">
        <v>229</v>
      </c>
      <c r="J1141">
        <v>7</v>
      </c>
      <c r="K1141">
        <v>140</v>
      </c>
      <c r="L1141">
        <v>10</v>
      </c>
      <c r="M1141">
        <v>3</v>
      </c>
      <c r="N1141">
        <v>11</v>
      </c>
      <c r="O1141">
        <v>389</v>
      </c>
      <c r="P1141">
        <v>400</v>
      </c>
      <c r="Q1141">
        <v>7</v>
      </c>
      <c r="R1141">
        <v>5</v>
      </c>
      <c r="S1141">
        <v>1</v>
      </c>
      <c r="T1141">
        <v>8</v>
      </c>
      <c r="U1141">
        <v>21</v>
      </c>
      <c r="V1141">
        <v>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716</v>
      </c>
      <c r="AD1141" t="s">
        <v>715</v>
      </c>
      <c r="AE1141">
        <v>2</v>
      </c>
      <c r="AF1141" t="s">
        <v>3031</v>
      </c>
      <c r="AG1141" t="s">
        <v>2957</v>
      </c>
      <c r="AH1141" t="s">
        <v>3014</v>
      </c>
      <c r="AI1141">
        <v>8</v>
      </c>
      <c r="AJ1141" t="s">
        <v>3026</v>
      </c>
    </row>
    <row r="1142" spans="1:36" x14ac:dyDescent="0.3">
      <c r="A1142" t="s">
        <v>2844</v>
      </c>
      <c r="B1142" s="9">
        <v>46</v>
      </c>
      <c r="C1142" t="s">
        <v>36</v>
      </c>
      <c r="D1142" s="29" t="s">
        <v>30</v>
      </c>
      <c r="E1142">
        <v>38236</v>
      </c>
      <c r="F1142" s="13" t="s">
        <v>2963</v>
      </c>
      <c r="G1142" s="4">
        <v>41537</v>
      </c>
      <c r="H1142">
        <v>2</v>
      </c>
      <c r="I1142">
        <v>58</v>
      </c>
      <c r="J1142">
        <v>0</v>
      </c>
      <c r="K1142">
        <v>18</v>
      </c>
      <c r="L1142">
        <v>2</v>
      </c>
      <c r="M1142">
        <v>0</v>
      </c>
      <c r="N1142">
        <v>10</v>
      </c>
      <c r="O1142">
        <v>78</v>
      </c>
      <c r="P1142">
        <v>88</v>
      </c>
      <c r="Q1142">
        <v>4</v>
      </c>
      <c r="R1142">
        <v>3</v>
      </c>
      <c r="S1142">
        <v>0</v>
      </c>
      <c r="T1142">
        <v>4</v>
      </c>
      <c r="U1142">
        <v>11</v>
      </c>
      <c r="V1142">
        <v>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716</v>
      </c>
      <c r="AD1142" t="s">
        <v>716</v>
      </c>
      <c r="AE1142">
        <v>2</v>
      </c>
      <c r="AF1142" t="s">
        <v>3028</v>
      </c>
      <c r="AG1142" t="s">
        <v>2957</v>
      </c>
      <c r="AH1142" t="s">
        <v>3014</v>
      </c>
      <c r="AI1142">
        <v>9</v>
      </c>
      <c r="AJ1142" t="s">
        <v>3025</v>
      </c>
    </row>
    <row r="1143" spans="1:36" x14ac:dyDescent="0.3">
      <c r="A1143" t="s">
        <v>750</v>
      </c>
      <c r="B1143" s="9">
        <v>41</v>
      </c>
      <c r="C1143" t="s">
        <v>39</v>
      </c>
      <c r="D1143" s="29" t="s">
        <v>37</v>
      </c>
      <c r="E1143">
        <v>38576</v>
      </c>
      <c r="F1143" s="13" t="s">
        <v>715</v>
      </c>
      <c r="G1143" s="4">
        <v>41702</v>
      </c>
      <c r="H1143">
        <v>2</v>
      </c>
      <c r="I1143">
        <v>34</v>
      </c>
      <c r="J1143">
        <v>0</v>
      </c>
      <c r="K1143">
        <v>7</v>
      </c>
      <c r="L1143">
        <v>0</v>
      </c>
      <c r="M1143">
        <v>0</v>
      </c>
      <c r="N1143">
        <v>0</v>
      </c>
      <c r="O1143">
        <v>41</v>
      </c>
      <c r="P1143">
        <v>41</v>
      </c>
      <c r="Q1143">
        <v>1</v>
      </c>
      <c r="R1143">
        <v>1</v>
      </c>
      <c r="S1143">
        <v>0</v>
      </c>
      <c r="T1143">
        <v>3</v>
      </c>
      <c r="U1143">
        <v>5</v>
      </c>
      <c r="V1143">
        <v>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716</v>
      </c>
      <c r="AD1143" t="s">
        <v>716</v>
      </c>
      <c r="AE1143">
        <v>1</v>
      </c>
      <c r="AF1143" t="s">
        <v>3028</v>
      </c>
      <c r="AG1143" t="s">
        <v>2956</v>
      </c>
      <c r="AH1143" t="s">
        <v>3016</v>
      </c>
      <c r="AI1143">
        <v>3</v>
      </c>
      <c r="AJ1143" t="s">
        <v>3017</v>
      </c>
    </row>
    <row r="1144" spans="1:36" x14ac:dyDescent="0.3">
      <c r="A1144" t="s">
        <v>1024</v>
      </c>
      <c r="B1144" s="9">
        <v>38</v>
      </c>
      <c r="C1144" t="s">
        <v>36</v>
      </c>
      <c r="D1144" s="29" t="s">
        <v>41</v>
      </c>
      <c r="E1144">
        <v>55412</v>
      </c>
      <c r="F1144" s="13" t="s">
        <v>2963</v>
      </c>
      <c r="G1144" s="4">
        <v>41600</v>
      </c>
      <c r="H1144">
        <v>65</v>
      </c>
      <c r="I1144">
        <v>10</v>
      </c>
      <c r="J1144">
        <v>5</v>
      </c>
      <c r="K1144">
        <v>28</v>
      </c>
      <c r="L1144">
        <v>11</v>
      </c>
      <c r="M1144">
        <v>1</v>
      </c>
      <c r="N1144">
        <v>8</v>
      </c>
      <c r="O1144">
        <v>55</v>
      </c>
      <c r="P1144">
        <v>63</v>
      </c>
      <c r="Q1144">
        <v>1</v>
      </c>
      <c r="R1144">
        <v>2</v>
      </c>
      <c r="S1144">
        <v>0</v>
      </c>
      <c r="T1144">
        <v>3</v>
      </c>
      <c r="U1144">
        <v>6</v>
      </c>
      <c r="V1144">
        <v>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t="s">
        <v>716</v>
      </c>
      <c r="AD1144" t="s">
        <v>716</v>
      </c>
      <c r="AE1144">
        <v>2</v>
      </c>
      <c r="AF1144" t="s">
        <v>3031</v>
      </c>
      <c r="AG1144" t="s">
        <v>2957</v>
      </c>
      <c r="AH1144" t="s">
        <v>3018</v>
      </c>
      <c r="AI1144">
        <v>11</v>
      </c>
      <c r="AJ1144" t="s">
        <v>3024</v>
      </c>
    </row>
    <row r="1145" spans="1:36" x14ac:dyDescent="0.3">
      <c r="A1145" t="s">
        <v>743</v>
      </c>
      <c r="B1145" s="9">
        <v>44</v>
      </c>
      <c r="C1145" t="s">
        <v>29</v>
      </c>
      <c r="D1145" s="29" t="s">
        <v>30</v>
      </c>
      <c r="E1145">
        <v>20587</v>
      </c>
      <c r="F1145" s="13" t="s">
        <v>715</v>
      </c>
      <c r="G1145" s="4">
        <v>41770</v>
      </c>
      <c r="H1145">
        <v>39</v>
      </c>
      <c r="I1145">
        <v>2</v>
      </c>
      <c r="J1145">
        <v>3</v>
      </c>
      <c r="K1145">
        <v>6</v>
      </c>
      <c r="L1145">
        <v>4</v>
      </c>
      <c r="M1145">
        <v>1</v>
      </c>
      <c r="N1145">
        <v>9</v>
      </c>
      <c r="O1145">
        <v>16</v>
      </c>
      <c r="P1145">
        <v>25</v>
      </c>
      <c r="Q1145">
        <v>1</v>
      </c>
      <c r="R1145">
        <v>1</v>
      </c>
      <c r="S1145">
        <v>1</v>
      </c>
      <c r="T1145">
        <v>2</v>
      </c>
      <c r="U1145">
        <v>5</v>
      </c>
      <c r="V1145">
        <v>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716</v>
      </c>
      <c r="AD1145" t="s">
        <v>716</v>
      </c>
      <c r="AE1145">
        <v>1</v>
      </c>
      <c r="AF1145" t="s">
        <v>3028</v>
      </c>
      <c r="AG1145" t="s">
        <v>2956</v>
      </c>
      <c r="AH1145" t="s">
        <v>3011</v>
      </c>
      <c r="AI1145">
        <v>5</v>
      </c>
      <c r="AJ1145" t="s">
        <v>3012</v>
      </c>
    </row>
    <row r="1146" spans="1:36" x14ac:dyDescent="0.3">
      <c r="A1146" t="s">
        <v>1545</v>
      </c>
      <c r="B1146" s="9">
        <v>47</v>
      </c>
      <c r="C1146" t="s">
        <v>29</v>
      </c>
      <c r="D1146" s="29" t="s">
        <v>41</v>
      </c>
      <c r="E1146">
        <v>68743</v>
      </c>
      <c r="F1146" s="13" t="s">
        <v>716</v>
      </c>
      <c r="G1146" s="4">
        <v>41151</v>
      </c>
      <c r="H1146">
        <v>81</v>
      </c>
      <c r="I1146">
        <v>1132</v>
      </c>
      <c r="J1146">
        <v>134</v>
      </c>
      <c r="K1146">
        <v>384</v>
      </c>
      <c r="L1146">
        <v>175</v>
      </c>
      <c r="M1146">
        <v>134</v>
      </c>
      <c r="N1146">
        <v>115</v>
      </c>
      <c r="O1146">
        <v>1959</v>
      </c>
      <c r="P1146">
        <v>2074</v>
      </c>
      <c r="Q1146">
        <v>1</v>
      </c>
      <c r="R1146">
        <v>11</v>
      </c>
      <c r="S1146">
        <v>5</v>
      </c>
      <c r="T1146">
        <v>13</v>
      </c>
      <c r="U1146">
        <v>30</v>
      </c>
      <c r="V1146">
        <v>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716</v>
      </c>
      <c r="AD1146" t="s">
        <v>716</v>
      </c>
      <c r="AE1146">
        <v>3</v>
      </c>
      <c r="AF1146" t="s">
        <v>3028</v>
      </c>
      <c r="AG1146" t="s">
        <v>2958</v>
      </c>
      <c r="AH1146" t="s">
        <v>3014</v>
      </c>
      <c r="AI1146">
        <v>8</v>
      </c>
      <c r="AJ1146" t="s">
        <v>3026</v>
      </c>
    </row>
    <row r="1147" spans="1:36" x14ac:dyDescent="0.3">
      <c r="A1147" t="s">
        <v>2135</v>
      </c>
      <c r="B1147" s="9">
        <v>58</v>
      </c>
      <c r="C1147" t="s">
        <v>47</v>
      </c>
      <c r="D1147" s="29" t="s">
        <v>37</v>
      </c>
      <c r="E1147">
        <v>53230</v>
      </c>
      <c r="F1147" s="13" t="s">
        <v>715</v>
      </c>
      <c r="G1147" s="4">
        <v>41124</v>
      </c>
      <c r="H1147">
        <v>86</v>
      </c>
      <c r="I1147">
        <v>176</v>
      </c>
      <c r="J1147">
        <v>72</v>
      </c>
      <c r="K1147">
        <v>98</v>
      </c>
      <c r="L1147">
        <v>136</v>
      </c>
      <c r="M1147">
        <v>21</v>
      </c>
      <c r="N1147">
        <v>229</v>
      </c>
      <c r="O1147">
        <v>503</v>
      </c>
      <c r="P1147">
        <v>732</v>
      </c>
      <c r="Q1147">
        <v>4</v>
      </c>
      <c r="R1147">
        <v>5</v>
      </c>
      <c r="S1147">
        <v>2</v>
      </c>
      <c r="T1147">
        <v>12</v>
      </c>
      <c r="U1147">
        <v>23</v>
      </c>
      <c r="V1147">
        <v>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716</v>
      </c>
      <c r="AD1147" t="s">
        <v>716</v>
      </c>
      <c r="AE1147">
        <v>3</v>
      </c>
      <c r="AF1147" t="s">
        <v>3030</v>
      </c>
      <c r="AG1147" t="s">
        <v>2958</v>
      </c>
      <c r="AH1147" t="s">
        <v>3014</v>
      </c>
      <c r="AI1147">
        <v>8</v>
      </c>
      <c r="AJ1147" t="s">
        <v>3026</v>
      </c>
    </row>
    <row r="1148" spans="1:36" x14ac:dyDescent="0.3">
      <c r="A1148" t="s">
        <v>1823</v>
      </c>
      <c r="B1148" s="9">
        <v>41</v>
      </c>
      <c r="C1148" t="s">
        <v>36</v>
      </c>
      <c r="D1148" s="29" t="s">
        <v>30</v>
      </c>
      <c r="E1148">
        <v>48432</v>
      </c>
      <c r="F1148" s="13" t="s">
        <v>715</v>
      </c>
      <c r="G1148" s="4">
        <v>41200</v>
      </c>
      <c r="H1148">
        <v>3</v>
      </c>
      <c r="I1148">
        <v>322</v>
      </c>
      <c r="J1148">
        <v>3</v>
      </c>
      <c r="K1148">
        <v>50</v>
      </c>
      <c r="L1148">
        <v>4</v>
      </c>
      <c r="M1148">
        <v>3</v>
      </c>
      <c r="N1148">
        <v>42</v>
      </c>
      <c r="O1148">
        <v>382</v>
      </c>
      <c r="P1148">
        <v>424</v>
      </c>
      <c r="Q1148">
        <v>5</v>
      </c>
      <c r="R1148">
        <v>7</v>
      </c>
      <c r="S1148">
        <v>1</v>
      </c>
      <c r="T1148">
        <v>6</v>
      </c>
      <c r="U1148">
        <v>19</v>
      </c>
      <c r="V1148">
        <v>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716</v>
      </c>
      <c r="AD1148" t="s">
        <v>716</v>
      </c>
      <c r="AE1148">
        <v>3</v>
      </c>
      <c r="AF1148" t="s">
        <v>3028</v>
      </c>
      <c r="AG1148" t="s">
        <v>2958</v>
      </c>
      <c r="AH1148" t="s">
        <v>3018</v>
      </c>
      <c r="AI1148">
        <v>10</v>
      </c>
      <c r="AJ1148" t="s">
        <v>3020</v>
      </c>
    </row>
    <row r="1149" spans="1:36" x14ac:dyDescent="0.3">
      <c r="A1149" t="s">
        <v>2461</v>
      </c>
      <c r="B1149" s="9">
        <v>43</v>
      </c>
      <c r="C1149" t="s">
        <v>29</v>
      </c>
      <c r="D1149" s="29" t="s">
        <v>33</v>
      </c>
      <c r="E1149">
        <v>16626</v>
      </c>
      <c r="F1149" s="13" t="s">
        <v>2963</v>
      </c>
      <c r="G1149" s="4">
        <v>41654</v>
      </c>
      <c r="H1149">
        <v>76</v>
      </c>
      <c r="I1149">
        <v>8</v>
      </c>
      <c r="J1149">
        <v>3</v>
      </c>
      <c r="K1149">
        <v>22</v>
      </c>
      <c r="L1149">
        <v>21</v>
      </c>
      <c r="M1149">
        <v>1</v>
      </c>
      <c r="N1149">
        <v>13</v>
      </c>
      <c r="O1149">
        <v>55</v>
      </c>
      <c r="P1149">
        <v>68</v>
      </c>
      <c r="Q1149">
        <v>3</v>
      </c>
      <c r="R1149">
        <v>3</v>
      </c>
      <c r="S1149">
        <v>0</v>
      </c>
      <c r="T1149">
        <v>3</v>
      </c>
      <c r="U1149">
        <v>9</v>
      </c>
      <c r="V1149">
        <v>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716</v>
      </c>
      <c r="AD1149" t="s">
        <v>716</v>
      </c>
      <c r="AE1149">
        <v>1</v>
      </c>
      <c r="AF1149" t="s">
        <v>3028</v>
      </c>
      <c r="AG1149" t="s">
        <v>2956</v>
      </c>
      <c r="AH1149" t="s">
        <v>3016</v>
      </c>
      <c r="AI1149">
        <v>1</v>
      </c>
      <c r="AJ1149" t="s">
        <v>3023</v>
      </c>
    </row>
    <row r="1150" spans="1:36" x14ac:dyDescent="0.3">
      <c r="A1150" t="s">
        <v>2338</v>
      </c>
      <c r="B1150" s="9">
        <v>37</v>
      </c>
      <c r="C1150" t="s">
        <v>29</v>
      </c>
      <c r="D1150" s="29" t="s">
        <v>33</v>
      </c>
      <c r="E1150">
        <v>157146</v>
      </c>
      <c r="F1150" s="13" t="s">
        <v>716</v>
      </c>
      <c r="G1150" s="4">
        <v>41393</v>
      </c>
      <c r="H1150">
        <v>13</v>
      </c>
      <c r="I1150">
        <v>1</v>
      </c>
      <c r="J1150">
        <v>0</v>
      </c>
      <c r="K1150">
        <v>1725</v>
      </c>
      <c r="L1150">
        <v>2</v>
      </c>
      <c r="M1150">
        <v>1</v>
      </c>
      <c r="N1150">
        <v>1</v>
      </c>
      <c r="O1150">
        <v>1729</v>
      </c>
      <c r="P1150">
        <v>1730</v>
      </c>
      <c r="Q1150">
        <v>0</v>
      </c>
      <c r="R1150">
        <v>0</v>
      </c>
      <c r="S1150">
        <v>28</v>
      </c>
      <c r="T1150">
        <v>0</v>
      </c>
      <c r="U1150">
        <v>28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716</v>
      </c>
      <c r="AD1150" t="s">
        <v>716</v>
      </c>
      <c r="AE1150">
        <v>2</v>
      </c>
      <c r="AF1150" t="s">
        <v>3031</v>
      </c>
      <c r="AG1150" t="s">
        <v>2957</v>
      </c>
      <c r="AH1150" t="s">
        <v>3011</v>
      </c>
      <c r="AI1150">
        <v>4</v>
      </c>
      <c r="AJ1150" t="s">
        <v>3021</v>
      </c>
    </row>
    <row r="1151" spans="1:36" x14ac:dyDescent="0.3">
      <c r="A1151" t="s">
        <v>1038</v>
      </c>
      <c r="B1151" s="9">
        <v>41</v>
      </c>
      <c r="C1151" t="s">
        <v>47</v>
      </c>
      <c r="D1151" s="29" t="s">
        <v>37</v>
      </c>
      <c r="E1151">
        <v>46094</v>
      </c>
      <c r="F1151" s="13" t="s">
        <v>2963</v>
      </c>
      <c r="G1151" s="4">
        <v>41800</v>
      </c>
      <c r="H1151">
        <v>62</v>
      </c>
      <c r="I1151">
        <v>12</v>
      </c>
      <c r="J1151">
        <v>2</v>
      </c>
      <c r="K1151">
        <v>20</v>
      </c>
      <c r="L1151">
        <v>3</v>
      </c>
      <c r="M1151">
        <v>2</v>
      </c>
      <c r="N1151">
        <v>5</v>
      </c>
      <c r="O1151">
        <v>39</v>
      </c>
      <c r="P1151">
        <v>44</v>
      </c>
      <c r="Q1151">
        <v>1</v>
      </c>
      <c r="R1151">
        <v>1</v>
      </c>
      <c r="S1151">
        <v>0</v>
      </c>
      <c r="T1151">
        <v>3</v>
      </c>
      <c r="U1151">
        <v>5</v>
      </c>
      <c r="V1151">
        <v>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716</v>
      </c>
      <c r="AD1151" t="s">
        <v>716</v>
      </c>
      <c r="AE1151">
        <v>1</v>
      </c>
      <c r="AF1151" t="s">
        <v>3028</v>
      </c>
      <c r="AG1151" t="s">
        <v>2956</v>
      </c>
      <c r="AH1151" t="s">
        <v>3011</v>
      </c>
      <c r="AI1151">
        <v>6</v>
      </c>
      <c r="AJ1151" t="s">
        <v>3013</v>
      </c>
    </row>
    <row r="1152" spans="1:36" x14ac:dyDescent="0.3">
      <c r="A1152" t="s">
        <v>2572</v>
      </c>
      <c r="B1152" s="9">
        <v>68</v>
      </c>
      <c r="C1152" t="s">
        <v>29</v>
      </c>
      <c r="D1152" s="29" t="s">
        <v>33</v>
      </c>
      <c r="E1152">
        <v>37760</v>
      </c>
      <c r="F1152" s="13" t="s">
        <v>716</v>
      </c>
      <c r="G1152" s="4">
        <v>41152</v>
      </c>
      <c r="H1152">
        <v>20</v>
      </c>
      <c r="I1152">
        <v>84</v>
      </c>
      <c r="J1152">
        <v>5</v>
      </c>
      <c r="K1152">
        <v>38</v>
      </c>
      <c r="L1152">
        <v>150</v>
      </c>
      <c r="M1152">
        <v>12</v>
      </c>
      <c r="N1152">
        <v>28</v>
      </c>
      <c r="O1152">
        <v>289</v>
      </c>
      <c r="P1152">
        <v>317</v>
      </c>
      <c r="Q1152">
        <v>2</v>
      </c>
      <c r="R1152">
        <v>4</v>
      </c>
      <c r="S1152">
        <v>1</v>
      </c>
      <c r="T1152">
        <v>6</v>
      </c>
      <c r="U1152">
        <v>13</v>
      </c>
      <c r="V1152">
        <v>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716</v>
      </c>
      <c r="AD1152" t="s">
        <v>716</v>
      </c>
      <c r="AE1152">
        <v>3</v>
      </c>
      <c r="AF1152" t="s">
        <v>3029</v>
      </c>
      <c r="AG1152" t="s">
        <v>2958</v>
      </c>
      <c r="AH1152" t="s">
        <v>3014</v>
      </c>
      <c r="AI1152">
        <v>8</v>
      </c>
      <c r="AJ1152" t="s">
        <v>3026</v>
      </c>
    </row>
    <row r="1153" spans="1:36" x14ac:dyDescent="0.3">
      <c r="A1153" t="s">
        <v>1682</v>
      </c>
      <c r="B1153" s="9">
        <v>61</v>
      </c>
      <c r="C1153" t="s">
        <v>29</v>
      </c>
      <c r="D1153" s="29" t="s">
        <v>37</v>
      </c>
      <c r="E1153">
        <v>70503</v>
      </c>
      <c r="F1153" s="13" t="s">
        <v>716</v>
      </c>
      <c r="G1153" s="4">
        <v>41182</v>
      </c>
      <c r="H1153">
        <v>73</v>
      </c>
      <c r="I1153">
        <v>1379</v>
      </c>
      <c r="J1153">
        <v>33</v>
      </c>
      <c r="K1153">
        <v>216</v>
      </c>
      <c r="L1153">
        <v>0</v>
      </c>
      <c r="M1153">
        <v>33</v>
      </c>
      <c r="N1153">
        <v>66</v>
      </c>
      <c r="O1153">
        <v>1661</v>
      </c>
      <c r="P1153">
        <v>1727</v>
      </c>
      <c r="Q1153">
        <v>1</v>
      </c>
      <c r="R1153">
        <v>2</v>
      </c>
      <c r="S1153">
        <v>4</v>
      </c>
      <c r="T1153">
        <v>9</v>
      </c>
      <c r="U1153">
        <v>16</v>
      </c>
      <c r="V1153">
        <v>6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 t="s">
        <v>2963</v>
      </c>
      <c r="AD1153" t="s">
        <v>716</v>
      </c>
      <c r="AE1153">
        <v>3</v>
      </c>
      <c r="AF1153" t="s">
        <v>3029</v>
      </c>
      <c r="AG1153" t="s">
        <v>2958</v>
      </c>
      <c r="AH1153" t="s">
        <v>3014</v>
      </c>
      <c r="AI1153">
        <v>9</v>
      </c>
      <c r="AJ1153" t="s">
        <v>3025</v>
      </c>
    </row>
    <row r="1154" spans="1:36" x14ac:dyDescent="0.3">
      <c r="A1154" t="s">
        <v>1639</v>
      </c>
      <c r="B1154" s="9">
        <v>55</v>
      </c>
      <c r="C1154" t="s">
        <v>29</v>
      </c>
      <c r="D1154" s="29" t="s">
        <v>33</v>
      </c>
      <c r="E1154">
        <v>71367</v>
      </c>
      <c r="F1154" s="13" t="s">
        <v>716</v>
      </c>
      <c r="G1154" s="4">
        <v>41509</v>
      </c>
      <c r="H1154">
        <v>24</v>
      </c>
      <c r="I1154">
        <v>227</v>
      </c>
      <c r="J1154">
        <v>23</v>
      </c>
      <c r="K1154">
        <v>389</v>
      </c>
      <c r="L1154">
        <v>42</v>
      </c>
      <c r="M1154">
        <v>21</v>
      </c>
      <c r="N1154">
        <v>75</v>
      </c>
      <c r="O1154">
        <v>702</v>
      </c>
      <c r="P1154">
        <v>777</v>
      </c>
      <c r="Q1154">
        <v>1</v>
      </c>
      <c r="R1154">
        <v>4</v>
      </c>
      <c r="S1154">
        <v>5</v>
      </c>
      <c r="T1154">
        <v>7</v>
      </c>
      <c r="U1154">
        <v>17</v>
      </c>
      <c r="V1154">
        <v>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716</v>
      </c>
      <c r="AD1154" t="s">
        <v>716</v>
      </c>
      <c r="AE1154">
        <v>2</v>
      </c>
      <c r="AF1154" t="s">
        <v>3030</v>
      </c>
      <c r="AG1154" t="s">
        <v>2957</v>
      </c>
      <c r="AH1154" t="s">
        <v>3014</v>
      </c>
      <c r="AI1154">
        <v>8</v>
      </c>
      <c r="AJ1154" t="s">
        <v>3026</v>
      </c>
    </row>
    <row r="1155" spans="1:36" x14ac:dyDescent="0.3">
      <c r="A1155" t="s">
        <v>2584</v>
      </c>
      <c r="B1155" s="9">
        <v>61</v>
      </c>
      <c r="C1155" t="s">
        <v>29</v>
      </c>
      <c r="D1155" s="29" t="s">
        <v>71</v>
      </c>
      <c r="E1155">
        <v>53653</v>
      </c>
      <c r="F1155" s="13" t="s">
        <v>716</v>
      </c>
      <c r="G1155" s="4">
        <v>41220</v>
      </c>
      <c r="H1155">
        <v>29</v>
      </c>
      <c r="I1155">
        <v>815</v>
      </c>
      <c r="J1155">
        <v>10</v>
      </c>
      <c r="K1155">
        <v>239</v>
      </c>
      <c r="L1155">
        <v>28</v>
      </c>
      <c r="M1155">
        <v>10</v>
      </c>
      <c r="N1155">
        <v>108</v>
      </c>
      <c r="O1155">
        <v>1102</v>
      </c>
      <c r="P1155">
        <v>1210</v>
      </c>
      <c r="Q1155">
        <v>2</v>
      </c>
      <c r="R1155">
        <v>10</v>
      </c>
      <c r="S1155">
        <v>4</v>
      </c>
      <c r="T1155">
        <v>12</v>
      </c>
      <c r="U1155">
        <v>28</v>
      </c>
      <c r="V1155">
        <v>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716</v>
      </c>
      <c r="AD1155" t="s">
        <v>716</v>
      </c>
      <c r="AE1155">
        <v>3</v>
      </c>
      <c r="AF1155" t="s">
        <v>3029</v>
      </c>
      <c r="AG1155" t="s">
        <v>2958</v>
      </c>
      <c r="AH1155" t="s">
        <v>3018</v>
      </c>
      <c r="AI1155">
        <v>11</v>
      </c>
      <c r="AJ1155" t="s">
        <v>3024</v>
      </c>
    </row>
    <row r="1156" spans="1:36" x14ac:dyDescent="0.3">
      <c r="A1156" t="s">
        <v>1078</v>
      </c>
      <c r="B1156" s="9">
        <v>48</v>
      </c>
      <c r="C1156" t="s">
        <v>47</v>
      </c>
      <c r="D1156" s="29" t="s">
        <v>30</v>
      </c>
      <c r="E1156">
        <v>89572</v>
      </c>
      <c r="F1156" s="13" t="s">
        <v>716</v>
      </c>
      <c r="G1156" s="4">
        <v>41167</v>
      </c>
      <c r="H1156">
        <v>44</v>
      </c>
      <c r="I1156">
        <v>606</v>
      </c>
      <c r="J1156">
        <v>24</v>
      </c>
      <c r="K1156">
        <v>974</v>
      </c>
      <c r="L1156">
        <v>197</v>
      </c>
      <c r="M1156">
        <v>194</v>
      </c>
      <c r="N1156">
        <v>64</v>
      </c>
      <c r="O1156">
        <v>1995</v>
      </c>
      <c r="P1156">
        <v>2059</v>
      </c>
      <c r="Q1156">
        <v>1</v>
      </c>
      <c r="R1156">
        <v>7</v>
      </c>
      <c r="S1156">
        <v>7</v>
      </c>
      <c r="T1156">
        <v>9</v>
      </c>
      <c r="U1156">
        <v>24</v>
      </c>
      <c r="V1156">
        <v>4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 t="s">
        <v>2963</v>
      </c>
      <c r="AD1156" t="s">
        <v>715</v>
      </c>
      <c r="AE1156">
        <v>3</v>
      </c>
      <c r="AF1156" t="s">
        <v>3028</v>
      </c>
      <c r="AG1156" t="s">
        <v>2958</v>
      </c>
      <c r="AH1156" t="s">
        <v>3014</v>
      </c>
      <c r="AI1156">
        <v>9</v>
      </c>
      <c r="AJ1156" t="s">
        <v>3025</v>
      </c>
    </row>
    <row r="1157" spans="1:36" x14ac:dyDescent="0.3">
      <c r="A1157" t="s">
        <v>2357</v>
      </c>
      <c r="B1157" s="9">
        <v>58</v>
      </c>
      <c r="C1157" t="s">
        <v>29</v>
      </c>
      <c r="D1157" s="29" t="s">
        <v>37</v>
      </c>
      <c r="E1157">
        <v>48195</v>
      </c>
      <c r="F1157" s="13" t="s">
        <v>2963</v>
      </c>
      <c r="G1157" s="4">
        <v>41660</v>
      </c>
      <c r="H1157">
        <v>53</v>
      </c>
      <c r="I1157">
        <v>106</v>
      </c>
      <c r="J1157">
        <v>27</v>
      </c>
      <c r="K1157">
        <v>68</v>
      </c>
      <c r="L1157">
        <v>52</v>
      </c>
      <c r="M1157">
        <v>7</v>
      </c>
      <c r="N1157">
        <v>5</v>
      </c>
      <c r="O1157">
        <v>260</v>
      </c>
      <c r="P1157">
        <v>265</v>
      </c>
      <c r="Q1157">
        <v>6</v>
      </c>
      <c r="R1157">
        <v>4</v>
      </c>
      <c r="S1157">
        <v>2</v>
      </c>
      <c r="T1157">
        <v>5</v>
      </c>
      <c r="U1157">
        <v>17</v>
      </c>
      <c r="V1157">
        <v>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716</v>
      </c>
      <c r="AD1157" t="s">
        <v>716</v>
      </c>
      <c r="AE1157">
        <v>1</v>
      </c>
      <c r="AF1157" t="s">
        <v>3030</v>
      </c>
      <c r="AG1157" t="s">
        <v>2956</v>
      </c>
      <c r="AH1157" t="s">
        <v>3016</v>
      </c>
      <c r="AI1157">
        <v>1</v>
      </c>
      <c r="AJ1157" t="s">
        <v>3023</v>
      </c>
    </row>
    <row r="1158" spans="1:36" x14ac:dyDescent="0.3">
      <c r="A1158" t="s">
        <v>2104</v>
      </c>
      <c r="B1158" s="9">
        <v>40</v>
      </c>
      <c r="C1158" t="s">
        <v>39</v>
      </c>
      <c r="D1158" s="29" t="s">
        <v>33</v>
      </c>
      <c r="E1158">
        <v>21255</v>
      </c>
      <c r="F1158" s="13" t="s">
        <v>715</v>
      </c>
      <c r="G1158" s="4">
        <v>41660</v>
      </c>
      <c r="H1158">
        <v>56</v>
      </c>
      <c r="I1158">
        <v>29</v>
      </c>
      <c r="J1158">
        <v>0</v>
      </c>
      <c r="K1158">
        <v>25</v>
      </c>
      <c r="L1158">
        <v>2</v>
      </c>
      <c r="M1158">
        <v>2</v>
      </c>
      <c r="N1158">
        <v>3</v>
      </c>
      <c r="O1158">
        <v>58</v>
      </c>
      <c r="P1158">
        <v>61</v>
      </c>
      <c r="Q1158">
        <v>4</v>
      </c>
      <c r="R1158">
        <v>2</v>
      </c>
      <c r="S1158">
        <v>1</v>
      </c>
      <c r="T1158">
        <v>4</v>
      </c>
      <c r="U1158">
        <v>11</v>
      </c>
      <c r="V1158">
        <v>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t="s">
        <v>716</v>
      </c>
      <c r="AD1158" t="s">
        <v>716</v>
      </c>
      <c r="AE1158">
        <v>1</v>
      </c>
      <c r="AF1158" t="s">
        <v>3031</v>
      </c>
      <c r="AG1158" t="s">
        <v>2956</v>
      </c>
      <c r="AH1158" t="s">
        <v>3016</v>
      </c>
      <c r="AI1158">
        <v>1</v>
      </c>
      <c r="AJ1158" t="s">
        <v>3023</v>
      </c>
    </row>
    <row r="1159" spans="1:36" x14ac:dyDescent="0.3">
      <c r="A1159" t="s">
        <v>863</v>
      </c>
      <c r="B1159" s="9">
        <v>56</v>
      </c>
      <c r="C1159" t="s">
        <v>36</v>
      </c>
      <c r="D1159" s="29" t="s">
        <v>33</v>
      </c>
      <c r="E1159">
        <v>74250</v>
      </c>
      <c r="F1159" s="13" t="s">
        <v>716</v>
      </c>
      <c r="G1159" s="4">
        <v>41665</v>
      </c>
      <c r="H1159">
        <v>90</v>
      </c>
      <c r="I1159">
        <v>680</v>
      </c>
      <c r="J1159">
        <v>11</v>
      </c>
      <c r="K1159">
        <v>392</v>
      </c>
      <c r="L1159">
        <v>75</v>
      </c>
      <c r="M1159">
        <v>0</v>
      </c>
      <c r="N1159">
        <v>0</v>
      </c>
      <c r="O1159">
        <v>1158</v>
      </c>
      <c r="P1159">
        <v>1158</v>
      </c>
      <c r="Q1159">
        <v>1</v>
      </c>
      <c r="R1159">
        <v>2</v>
      </c>
      <c r="S1159">
        <v>11</v>
      </c>
      <c r="T1159">
        <v>4</v>
      </c>
      <c r="U1159">
        <v>18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716</v>
      </c>
      <c r="AD1159" t="s">
        <v>716</v>
      </c>
      <c r="AE1159">
        <v>1</v>
      </c>
      <c r="AF1159" t="s">
        <v>3030</v>
      </c>
      <c r="AG1159" t="s">
        <v>2956</v>
      </c>
      <c r="AH1159" t="s">
        <v>3016</v>
      </c>
      <c r="AI1159">
        <v>1</v>
      </c>
      <c r="AJ1159" t="s">
        <v>3023</v>
      </c>
    </row>
    <row r="1160" spans="1:36" x14ac:dyDescent="0.3">
      <c r="A1160" t="s">
        <v>2929</v>
      </c>
      <c r="B1160" s="9">
        <v>54</v>
      </c>
      <c r="C1160" t="s">
        <v>36</v>
      </c>
      <c r="D1160" s="29" t="s">
        <v>33</v>
      </c>
      <c r="E1160">
        <v>38201</v>
      </c>
      <c r="F1160" s="13" t="s">
        <v>715</v>
      </c>
      <c r="G1160" s="4">
        <v>41362</v>
      </c>
      <c r="H1160">
        <v>19</v>
      </c>
      <c r="I1160">
        <v>233</v>
      </c>
      <c r="J1160">
        <v>0</v>
      </c>
      <c r="K1160">
        <v>23</v>
      </c>
      <c r="L1160">
        <v>0</v>
      </c>
      <c r="M1160">
        <v>0</v>
      </c>
      <c r="N1160">
        <v>12</v>
      </c>
      <c r="O1160">
        <v>256</v>
      </c>
      <c r="P1160">
        <v>268</v>
      </c>
      <c r="Q1160">
        <v>4</v>
      </c>
      <c r="R1160">
        <v>5</v>
      </c>
      <c r="S1160">
        <v>1</v>
      </c>
      <c r="T1160">
        <v>5</v>
      </c>
      <c r="U1160">
        <v>15</v>
      </c>
      <c r="V1160">
        <v>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t="s">
        <v>716</v>
      </c>
      <c r="AD1160" t="s">
        <v>716</v>
      </c>
      <c r="AE1160">
        <v>2</v>
      </c>
      <c r="AF1160" t="s">
        <v>3030</v>
      </c>
      <c r="AG1160" t="s">
        <v>2957</v>
      </c>
      <c r="AH1160" t="s">
        <v>3016</v>
      </c>
      <c r="AI1160">
        <v>3</v>
      </c>
      <c r="AJ1160" t="s">
        <v>3017</v>
      </c>
    </row>
    <row r="1161" spans="1:36" x14ac:dyDescent="0.3">
      <c r="A1161" t="s">
        <v>1878</v>
      </c>
      <c r="B1161" s="9">
        <v>52</v>
      </c>
      <c r="C1161" t="s">
        <v>36</v>
      </c>
      <c r="D1161" s="29" t="s">
        <v>33</v>
      </c>
      <c r="E1161">
        <v>31497</v>
      </c>
      <c r="F1161" s="13" t="s">
        <v>715</v>
      </c>
      <c r="G1161" s="4">
        <v>41249</v>
      </c>
      <c r="H1161">
        <v>22</v>
      </c>
      <c r="I1161">
        <v>108</v>
      </c>
      <c r="J1161">
        <v>1</v>
      </c>
      <c r="K1161">
        <v>28</v>
      </c>
      <c r="L1161">
        <v>13</v>
      </c>
      <c r="M1161">
        <v>1</v>
      </c>
      <c r="N1161">
        <v>4</v>
      </c>
      <c r="O1161">
        <v>151</v>
      </c>
      <c r="P1161">
        <v>155</v>
      </c>
      <c r="Q1161">
        <v>2</v>
      </c>
      <c r="R1161">
        <v>3</v>
      </c>
      <c r="S1161">
        <v>1</v>
      </c>
      <c r="T1161">
        <v>4</v>
      </c>
      <c r="U1161">
        <v>10</v>
      </c>
      <c r="V1161">
        <v>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716</v>
      </c>
      <c r="AD1161" t="s">
        <v>716</v>
      </c>
      <c r="AE1161">
        <v>3</v>
      </c>
      <c r="AF1161" t="s">
        <v>3030</v>
      </c>
      <c r="AG1161" t="s">
        <v>2958</v>
      </c>
      <c r="AH1161" t="s">
        <v>3018</v>
      </c>
      <c r="AI1161">
        <v>12</v>
      </c>
      <c r="AJ1161" t="s">
        <v>3019</v>
      </c>
    </row>
    <row r="1162" spans="1:36" x14ac:dyDescent="0.3">
      <c r="A1162" t="s">
        <v>1405</v>
      </c>
      <c r="B1162" s="9">
        <v>44</v>
      </c>
      <c r="C1162" t="s">
        <v>29</v>
      </c>
      <c r="D1162" s="29" t="s">
        <v>30</v>
      </c>
      <c r="E1162">
        <v>20587</v>
      </c>
      <c r="F1162" s="13" t="s">
        <v>715</v>
      </c>
      <c r="G1162" s="4">
        <v>41770</v>
      </c>
      <c r="H1162">
        <v>39</v>
      </c>
      <c r="I1162">
        <v>2</v>
      </c>
      <c r="J1162">
        <v>3</v>
      </c>
      <c r="K1162">
        <v>6</v>
      </c>
      <c r="L1162">
        <v>4</v>
      </c>
      <c r="M1162">
        <v>1</v>
      </c>
      <c r="N1162">
        <v>9</v>
      </c>
      <c r="O1162">
        <v>16</v>
      </c>
      <c r="P1162">
        <v>25</v>
      </c>
      <c r="Q1162">
        <v>1</v>
      </c>
      <c r="R1162">
        <v>1</v>
      </c>
      <c r="S1162">
        <v>1</v>
      </c>
      <c r="T1162">
        <v>2</v>
      </c>
      <c r="U1162">
        <v>5</v>
      </c>
      <c r="V1162">
        <v>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716</v>
      </c>
      <c r="AD1162" t="s">
        <v>716</v>
      </c>
      <c r="AE1162">
        <v>1</v>
      </c>
      <c r="AF1162" t="s">
        <v>3028</v>
      </c>
      <c r="AG1162" t="s">
        <v>2956</v>
      </c>
      <c r="AH1162" t="s">
        <v>3011</v>
      </c>
      <c r="AI1162">
        <v>5</v>
      </c>
      <c r="AJ1162" t="s">
        <v>3012</v>
      </c>
    </row>
    <row r="1163" spans="1:36" x14ac:dyDescent="0.3">
      <c r="A1163" t="s">
        <v>2358</v>
      </c>
      <c r="B1163" s="9">
        <v>44</v>
      </c>
      <c r="C1163" t="s">
        <v>29</v>
      </c>
      <c r="D1163" s="29" t="s">
        <v>30</v>
      </c>
      <c r="E1163">
        <v>83273</v>
      </c>
      <c r="F1163" s="13" t="s">
        <v>2964</v>
      </c>
      <c r="G1163" s="4">
        <v>41177</v>
      </c>
      <c r="H1163">
        <v>98</v>
      </c>
      <c r="I1163">
        <v>433</v>
      </c>
      <c r="J1163">
        <v>89</v>
      </c>
      <c r="K1163">
        <v>650</v>
      </c>
      <c r="L1163">
        <v>16</v>
      </c>
      <c r="M1163">
        <v>102</v>
      </c>
      <c r="N1163">
        <v>102</v>
      </c>
      <c r="O1163">
        <v>1290</v>
      </c>
      <c r="P1163">
        <v>1392</v>
      </c>
      <c r="Q1163">
        <v>10</v>
      </c>
      <c r="R1163">
        <v>4</v>
      </c>
      <c r="S1163">
        <v>6</v>
      </c>
      <c r="T1163">
        <v>9</v>
      </c>
      <c r="U1163">
        <v>29</v>
      </c>
      <c r="V1163">
        <v>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716</v>
      </c>
      <c r="AD1163" t="s">
        <v>716</v>
      </c>
      <c r="AE1163">
        <v>3</v>
      </c>
      <c r="AF1163" t="s">
        <v>3028</v>
      </c>
      <c r="AG1163" t="s">
        <v>2958</v>
      </c>
      <c r="AH1163" t="s">
        <v>3014</v>
      </c>
      <c r="AI1163">
        <v>9</v>
      </c>
      <c r="AJ1163" t="s">
        <v>3025</v>
      </c>
    </row>
    <row r="1164" spans="1:36" x14ac:dyDescent="0.3">
      <c r="A1164" t="s">
        <v>2668</v>
      </c>
      <c r="B1164" s="9">
        <v>44</v>
      </c>
      <c r="C1164" t="s">
        <v>29</v>
      </c>
      <c r="D1164" s="29" t="s">
        <v>30</v>
      </c>
      <c r="E1164">
        <v>30015</v>
      </c>
      <c r="F1164" s="13" t="s">
        <v>715</v>
      </c>
      <c r="G1164" s="4">
        <v>41672</v>
      </c>
      <c r="H1164">
        <v>28</v>
      </c>
      <c r="I1164">
        <v>25</v>
      </c>
      <c r="J1164">
        <v>0</v>
      </c>
      <c r="K1164">
        <v>22</v>
      </c>
      <c r="L1164">
        <v>2</v>
      </c>
      <c r="M1164">
        <v>3</v>
      </c>
      <c r="N1164">
        <v>5</v>
      </c>
      <c r="O1164">
        <v>52</v>
      </c>
      <c r="P1164">
        <v>57</v>
      </c>
      <c r="Q1164">
        <v>2</v>
      </c>
      <c r="R1164">
        <v>1</v>
      </c>
      <c r="S1164">
        <v>0</v>
      </c>
      <c r="T1164">
        <v>4</v>
      </c>
      <c r="U1164">
        <v>7</v>
      </c>
      <c r="V1164">
        <v>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716</v>
      </c>
      <c r="AD1164" t="s">
        <v>716</v>
      </c>
      <c r="AE1164">
        <v>1</v>
      </c>
      <c r="AF1164" t="s">
        <v>3028</v>
      </c>
      <c r="AG1164" t="s">
        <v>2956</v>
      </c>
      <c r="AH1164" t="s">
        <v>3016</v>
      </c>
      <c r="AI1164">
        <v>2</v>
      </c>
      <c r="AJ1164" t="s">
        <v>3022</v>
      </c>
    </row>
    <row r="1165" spans="1:36" x14ac:dyDescent="0.3">
      <c r="A1165" t="s">
        <v>2018</v>
      </c>
      <c r="B1165" s="9">
        <v>66</v>
      </c>
      <c r="C1165" t="s">
        <v>36</v>
      </c>
      <c r="D1165" s="29" t="s">
        <v>37</v>
      </c>
      <c r="E1165">
        <v>34469</v>
      </c>
      <c r="F1165" s="13" t="s">
        <v>2963</v>
      </c>
      <c r="G1165" s="4">
        <v>41763</v>
      </c>
      <c r="H1165">
        <v>58</v>
      </c>
      <c r="I1165">
        <v>19</v>
      </c>
      <c r="J1165">
        <v>6</v>
      </c>
      <c r="K1165">
        <v>20</v>
      </c>
      <c r="L1165">
        <v>0</v>
      </c>
      <c r="M1165">
        <v>5</v>
      </c>
      <c r="N1165">
        <v>12</v>
      </c>
      <c r="O1165">
        <v>50</v>
      </c>
      <c r="P1165">
        <v>62</v>
      </c>
      <c r="Q1165">
        <v>3</v>
      </c>
      <c r="R1165">
        <v>1</v>
      </c>
      <c r="S1165">
        <v>1</v>
      </c>
      <c r="T1165">
        <v>4</v>
      </c>
      <c r="U1165">
        <v>9</v>
      </c>
      <c r="V1165">
        <v>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716</v>
      </c>
      <c r="AD1165" t="s">
        <v>716</v>
      </c>
      <c r="AE1165">
        <v>1</v>
      </c>
      <c r="AF1165" t="s">
        <v>3029</v>
      </c>
      <c r="AG1165" t="s">
        <v>2956</v>
      </c>
      <c r="AH1165" t="s">
        <v>3011</v>
      </c>
      <c r="AI1165">
        <v>5</v>
      </c>
      <c r="AJ1165" t="s">
        <v>3012</v>
      </c>
    </row>
    <row r="1166" spans="1:36" x14ac:dyDescent="0.3">
      <c r="A1166" t="s">
        <v>1709</v>
      </c>
      <c r="B1166" s="9">
        <v>60</v>
      </c>
      <c r="C1166" t="s">
        <v>29</v>
      </c>
      <c r="D1166" s="29" t="s">
        <v>37</v>
      </c>
      <c r="E1166">
        <v>59111</v>
      </c>
      <c r="F1166" s="13" t="s">
        <v>716</v>
      </c>
      <c r="G1166" s="4">
        <v>41396</v>
      </c>
      <c r="H1166">
        <v>90</v>
      </c>
      <c r="I1166">
        <v>524</v>
      </c>
      <c r="J1166">
        <v>0</v>
      </c>
      <c r="K1166">
        <v>134</v>
      </c>
      <c r="L1166">
        <v>28</v>
      </c>
      <c r="M1166">
        <v>28</v>
      </c>
      <c r="N1166">
        <v>155</v>
      </c>
      <c r="O1166">
        <v>714</v>
      </c>
      <c r="P1166">
        <v>869</v>
      </c>
      <c r="Q1166">
        <v>1</v>
      </c>
      <c r="R1166">
        <v>11</v>
      </c>
      <c r="S1166">
        <v>1</v>
      </c>
      <c r="T1166">
        <v>8</v>
      </c>
      <c r="U1166">
        <v>21</v>
      </c>
      <c r="V1166">
        <v>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716</v>
      </c>
      <c r="AD1166" t="s">
        <v>716</v>
      </c>
      <c r="AE1166">
        <v>2</v>
      </c>
      <c r="AF1166" t="s">
        <v>3030</v>
      </c>
      <c r="AG1166" t="s">
        <v>2957</v>
      </c>
      <c r="AH1166" t="s">
        <v>3011</v>
      </c>
      <c r="AI1166">
        <v>5</v>
      </c>
      <c r="AJ1166" t="s">
        <v>3012</v>
      </c>
    </row>
    <row r="1167" spans="1:36" x14ac:dyDescent="0.3">
      <c r="A1167" t="s">
        <v>2001</v>
      </c>
      <c r="B1167" s="9">
        <v>39</v>
      </c>
      <c r="C1167" t="s">
        <v>39</v>
      </c>
      <c r="D1167" s="29" t="s">
        <v>33</v>
      </c>
      <c r="E1167">
        <v>17459</v>
      </c>
      <c r="F1167" s="13" t="s">
        <v>715</v>
      </c>
      <c r="G1167" s="4">
        <v>41536</v>
      </c>
      <c r="H1167">
        <v>12</v>
      </c>
      <c r="I1167">
        <v>6</v>
      </c>
      <c r="J1167">
        <v>4</v>
      </c>
      <c r="K1167">
        <v>16</v>
      </c>
      <c r="L1167">
        <v>3</v>
      </c>
      <c r="M1167">
        <v>10</v>
      </c>
      <c r="N1167">
        <v>30</v>
      </c>
      <c r="O1167">
        <v>39</v>
      </c>
      <c r="P1167">
        <v>69</v>
      </c>
      <c r="Q1167">
        <v>3</v>
      </c>
      <c r="R1167">
        <v>3</v>
      </c>
      <c r="S1167">
        <v>1</v>
      </c>
      <c r="T1167">
        <v>2</v>
      </c>
      <c r="U1167">
        <v>9</v>
      </c>
      <c r="V1167">
        <v>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716</v>
      </c>
      <c r="AD1167" t="s">
        <v>715</v>
      </c>
      <c r="AE1167">
        <v>2</v>
      </c>
      <c r="AF1167" t="s">
        <v>3031</v>
      </c>
      <c r="AG1167" t="s">
        <v>2957</v>
      </c>
      <c r="AH1167" t="s">
        <v>3014</v>
      </c>
      <c r="AI1167">
        <v>9</v>
      </c>
      <c r="AJ1167" t="s">
        <v>3025</v>
      </c>
    </row>
    <row r="1168" spans="1:36" x14ac:dyDescent="0.3">
      <c r="A1168" t="s">
        <v>1222</v>
      </c>
      <c r="B1168" s="9">
        <v>71</v>
      </c>
      <c r="C1168" t="s">
        <v>39</v>
      </c>
      <c r="D1168" s="29" t="s">
        <v>30</v>
      </c>
      <c r="E1168">
        <v>77598</v>
      </c>
      <c r="F1168" s="13" t="s">
        <v>716</v>
      </c>
      <c r="G1168" s="4">
        <v>41548</v>
      </c>
      <c r="H1168">
        <v>53</v>
      </c>
      <c r="I1168">
        <v>1193</v>
      </c>
      <c r="J1168">
        <v>33</v>
      </c>
      <c r="K1168">
        <v>281</v>
      </c>
      <c r="L1168">
        <v>129</v>
      </c>
      <c r="M1168">
        <v>66</v>
      </c>
      <c r="N1168">
        <v>33</v>
      </c>
      <c r="O1168">
        <v>1702</v>
      </c>
      <c r="P1168">
        <v>1735</v>
      </c>
      <c r="Q1168">
        <v>1</v>
      </c>
      <c r="R1168">
        <v>7</v>
      </c>
      <c r="S1168">
        <v>5</v>
      </c>
      <c r="T1168">
        <v>13</v>
      </c>
      <c r="U1168">
        <v>26</v>
      </c>
      <c r="V1168">
        <v>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 t="s">
        <v>715</v>
      </c>
      <c r="AD1168" t="s">
        <v>716</v>
      </c>
      <c r="AE1168">
        <v>2</v>
      </c>
      <c r="AF1168" t="s">
        <v>3029</v>
      </c>
      <c r="AG1168" t="s">
        <v>2957</v>
      </c>
      <c r="AH1168" t="s">
        <v>3018</v>
      </c>
      <c r="AI1168">
        <v>10</v>
      </c>
      <c r="AJ1168" t="s">
        <v>3020</v>
      </c>
    </row>
    <row r="1169" spans="1:36" x14ac:dyDescent="0.3">
      <c r="A1169" t="s">
        <v>1634</v>
      </c>
      <c r="B1169" s="9">
        <v>52</v>
      </c>
      <c r="C1169" t="s">
        <v>29</v>
      </c>
      <c r="D1169" s="29" t="s">
        <v>33</v>
      </c>
      <c r="E1169">
        <v>76081</v>
      </c>
      <c r="F1169" s="13" t="s">
        <v>716</v>
      </c>
      <c r="G1169" s="4">
        <v>41782</v>
      </c>
      <c r="H1169">
        <v>85</v>
      </c>
      <c r="I1169">
        <v>292</v>
      </c>
      <c r="J1169">
        <v>30</v>
      </c>
      <c r="K1169">
        <v>415</v>
      </c>
      <c r="L1169">
        <v>63</v>
      </c>
      <c r="M1169">
        <v>33</v>
      </c>
      <c r="N1169">
        <v>200</v>
      </c>
      <c r="O1169">
        <v>833</v>
      </c>
      <c r="P1169">
        <v>1033</v>
      </c>
      <c r="Q1169">
        <v>1</v>
      </c>
      <c r="R1169">
        <v>4</v>
      </c>
      <c r="S1169">
        <v>5</v>
      </c>
      <c r="T1169">
        <v>4</v>
      </c>
      <c r="U1169">
        <v>14</v>
      </c>
      <c r="V1169">
        <v>2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 t="s">
        <v>715</v>
      </c>
      <c r="AD1169" t="s">
        <v>716</v>
      </c>
      <c r="AE1169">
        <v>1</v>
      </c>
      <c r="AF1169" t="s">
        <v>3030</v>
      </c>
      <c r="AG1169" t="s">
        <v>2956</v>
      </c>
      <c r="AH1169" t="s">
        <v>3011</v>
      </c>
      <c r="AI1169">
        <v>5</v>
      </c>
      <c r="AJ1169" t="s">
        <v>3012</v>
      </c>
    </row>
    <row r="1170" spans="1:36" x14ac:dyDescent="0.3">
      <c r="A1170" t="s">
        <v>1666</v>
      </c>
      <c r="B1170" s="9">
        <v>37</v>
      </c>
      <c r="C1170" t="s">
        <v>29</v>
      </c>
      <c r="D1170" s="29" t="s">
        <v>33</v>
      </c>
      <c r="E1170">
        <v>96876</v>
      </c>
      <c r="F1170" s="13" t="s">
        <v>716</v>
      </c>
      <c r="G1170" s="4">
        <v>41492</v>
      </c>
      <c r="H1170">
        <v>79</v>
      </c>
      <c r="I1170">
        <v>908</v>
      </c>
      <c r="J1170">
        <v>43</v>
      </c>
      <c r="K1170">
        <v>735</v>
      </c>
      <c r="L1170">
        <v>40</v>
      </c>
      <c r="M1170">
        <v>194</v>
      </c>
      <c r="N1170">
        <v>21</v>
      </c>
      <c r="O1170">
        <v>1920</v>
      </c>
      <c r="P1170">
        <v>1941</v>
      </c>
      <c r="Q1170">
        <v>1</v>
      </c>
      <c r="R1170">
        <v>7</v>
      </c>
      <c r="S1170">
        <v>7</v>
      </c>
      <c r="T1170">
        <v>9</v>
      </c>
      <c r="U1170">
        <v>24</v>
      </c>
      <c r="V1170">
        <v>2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 t="s">
        <v>2964</v>
      </c>
      <c r="AD1170" t="s">
        <v>715</v>
      </c>
      <c r="AE1170">
        <v>2</v>
      </c>
      <c r="AF1170" t="s">
        <v>3031</v>
      </c>
      <c r="AG1170" t="s">
        <v>2957</v>
      </c>
      <c r="AH1170" t="s">
        <v>3014</v>
      </c>
      <c r="AI1170">
        <v>8</v>
      </c>
      <c r="AJ1170" t="s">
        <v>3026</v>
      </c>
    </row>
    <row r="1171" spans="1:36" x14ac:dyDescent="0.3">
      <c r="A1171" t="s">
        <v>2733</v>
      </c>
      <c r="B1171" s="9">
        <v>26</v>
      </c>
      <c r="C1171" t="s">
        <v>29</v>
      </c>
      <c r="D1171" s="29" t="s">
        <v>30</v>
      </c>
      <c r="E1171">
        <v>25008</v>
      </c>
      <c r="F1171" s="13" t="s">
        <v>715</v>
      </c>
      <c r="G1171" s="4">
        <v>41672</v>
      </c>
      <c r="H1171">
        <v>72</v>
      </c>
      <c r="I1171">
        <v>2</v>
      </c>
      <c r="J1171">
        <v>8</v>
      </c>
      <c r="K1171">
        <v>8</v>
      </c>
      <c r="L1171">
        <v>6</v>
      </c>
      <c r="M1171">
        <v>1</v>
      </c>
      <c r="N1171">
        <v>9</v>
      </c>
      <c r="O1171">
        <v>25</v>
      </c>
      <c r="P1171">
        <v>34</v>
      </c>
      <c r="Q1171">
        <v>2</v>
      </c>
      <c r="R1171">
        <v>1</v>
      </c>
      <c r="S1171">
        <v>0</v>
      </c>
      <c r="T1171">
        <v>3</v>
      </c>
      <c r="U1171">
        <v>6</v>
      </c>
      <c r="V1171">
        <v>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716</v>
      </c>
      <c r="AD1171" t="s">
        <v>716</v>
      </c>
      <c r="AE1171">
        <v>1</v>
      </c>
      <c r="AF1171" t="s">
        <v>3032</v>
      </c>
      <c r="AG1171" t="s">
        <v>2956</v>
      </c>
      <c r="AH1171" t="s">
        <v>3016</v>
      </c>
      <c r="AI1171">
        <v>2</v>
      </c>
      <c r="AJ1171" t="s">
        <v>3022</v>
      </c>
    </row>
    <row r="1172" spans="1:36" x14ac:dyDescent="0.3">
      <c r="A1172" t="s">
        <v>2707</v>
      </c>
      <c r="B1172" s="9">
        <v>51</v>
      </c>
      <c r="C1172" t="s">
        <v>29</v>
      </c>
      <c r="D1172" s="29" t="s">
        <v>41</v>
      </c>
      <c r="E1172">
        <v>68118</v>
      </c>
      <c r="F1172" s="13" t="s">
        <v>715</v>
      </c>
      <c r="G1172" s="4">
        <v>41565</v>
      </c>
      <c r="H1172">
        <v>51</v>
      </c>
      <c r="I1172">
        <v>595</v>
      </c>
      <c r="J1172">
        <v>23</v>
      </c>
      <c r="K1172">
        <v>123</v>
      </c>
      <c r="L1172">
        <v>10</v>
      </c>
      <c r="M1172">
        <v>23</v>
      </c>
      <c r="N1172">
        <v>154</v>
      </c>
      <c r="O1172">
        <v>774</v>
      </c>
      <c r="P1172">
        <v>928</v>
      </c>
      <c r="Q1172">
        <v>2</v>
      </c>
      <c r="R1172">
        <v>8</v>
      </c>
      <c r="S1172">
        <v>9</v>
      </c>
      <c r="T1172">
        <v>4</v>
      </c>
      <c r="U1172">
        <v>23</v>
      </c>
      <c r="V1172">
        <v>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t="s">
        <v>716</v>
      </c>
      <c r="AD1172" t="s">
        <v>716</v>
      </c>
      <c r="AE1172">
        <v>2</v>
      </c>
      <c r="AF1172" t="s">
        <v>3030</v>
      </c>
      <c r="AG1172" t="s">
        <v>2957</v>
      </c>
      <c r="AH1172" t="s">
        <v>3018</v>
      </c>
      <c r="AI1172">
        <v>10</v>
      </c>
      <c r="AJ1172" t="s">
        <v>3020</v>
      </c>
    </row>
    <row r="1173" spans="1:36" x14ac:dyDescent="0.3">
      <c r="A1173" t="s">
        <v>848</v>
      </c>
      <c r="B1173" s="9">
        <v>25</v>
      </c>
      <c r="C1173" t="s">
        <v>29</v>
      </c>
      <c r="D1173" s="29" t="s">
        <v>37</v>
      </c>
      <c r="E1173">
        <v>28691</v>
      </c>
      <c r="F1173" s="13" t="s">
        <v>715</v>
      </c>
      <c r="G1173" s="4">
        <v>41459</v>
      </c>
      <c r="H1173">
        <v>56</v>
      </c>
      <c r="I1173">
        <v>5</v>
      </c>
      <c r="J1173">
        <v>4</v>
      </c>
      <c r="K1173">
        <v>13</v>
      </c>
      <c r="L1173">
        <v>8</v>
      </c>
      <c r="M1173">
        <v>0</v>
      </c>
      <c r="N1173">
        <v>4</v>
      </c>
      <c r="O1173">
        <v>30</v>
      </c>
      <c r="P1173">
        <v>34</v>
      </c>
      <c r="Q1173">
        <v>1</v>
      </c>
      <c r="R1173">
        <v>1</v>
      </c>
      <c r="S1173">
        <v>0</v>
      </c>
      <c r="T1173">
        <v>3</v>
      </c>
      <c r="U1173">
        <v>5</v>
      </c>
      <c r="V1173">
        <v>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716</v>
      </c>
      <c r="AD1173" t="s">
        <v>716</v>
      </c>
      <c r="AE1173">
        <v>2</v>
      </c>
      <c r="AF1173" t="s">
        <v>3032</v>
      </c>
      <c r="AG1173" t="s">
        <v>2957</v>
      </c>
      <c r="AH1173" t="s">
        <v>3014</v>
      </c>
      <c r="AI1173">
        <v>7</v>
      </c>
      <c r="AJ1173" t="s">
        <v>3015</v>
      </c>
    </row>
    <row r="1174" spans="1:36" x14ac:dyDescent="0.3">
      <c r="A1174" t="s">
        <v>1892</v>
      </c>
      <c r="B1174" s="9">
        <v>38</v>
      </c>
      <c r="C1174" t="s">
        <v>39</v>
      </c>
      <c r="D1174" s="29" t="s">
        <v>37</v>
      </c>
      <c r="E1174">
        <v>34529</v>
      </c>
      <c r="F1174" s="13" t="s">
        <v>715</v>
      </c>
      <c r="G1174" s="4">
        <v>41166</v>
      </c>
      <c r="H1174">
        <v>94</v>
      </c>
      <c r="I1174">
        <v>68</v>
      </c>
      <c r="J1174">
        <v>6</v>
      </c>
      <c r="K1174">
        <v>38</v>
      </c>
      <c r="L1174">
        <v>3</v>
      </c>
      <c r="M1174">
        <v>6</v>
      </c>
      <c r="N1174">
        <v>41</v>
      </c>
      <c r="O1174">
        <v>121</v>
      </c>
      <c r="P1174">
        <v>162</v>
      </c>
      <c r="Q1174">
        <v>2</v>
      </c>
      <c r="R1174">
        <v>2</v>
      </c>
      <c r="S1174">
        <v>2</v>
      </c>
      <c r="T1174">
        <v>3</v>
      </c>
      <c r="U1174">
        <v>9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716</v>
      </c>
      <c r="AD1174" t="s">
        <v>716</v>
      </c>
      <c r="AE1174">
        <v>3</v>
      </c>
      <c r="AF1174" t="s">
        <v>3031</v>
      </c>
      <c r="AG1174" t="s">
        <v>2958</v>
      </c>
      <c r="AH1174" t="s">
        <v>3014</v>
      </c>
      <c r="AI1174">
        <v>9</v>
      </c>
      <c r="AJ1174" t="s">
        <v>3025</v>
      </c>
    </row>
    <row r="1175" spans="1:36" x14ac:dyDescent="0.3">
      <c r="A1175" t="s">
        <v>1366</v>
      </c>
      <c r="B1175" s="9">
        <v>35</v>
      </c>
      <c r="C1175" t="s">
        <v>29</v>
      </c>
      <c r="D1175" s="29" t="s">
        <v>30</v>
      </c>
      <c r="E1175">
        <v>48526</v>
      </c>
      <c r="F1175" s="13" t="s">
        <v>715</v>
      </c>
      <c r="G1175" s="4">
        <v>41632</v>
      </c>
      <c r="H1175">
        <v>32</v>
      </c>
      <c r="I1175">
        <v>23</v>
      </c>
      <c r="J1175">
        <v>17</v>
      </c>
      <c r="K1175">
        <v>23</v>
      </c>
      <c r="L1175">
        <v>43</v>
      </c>
      <c r="M1175">
        <v>20</v>
      </c>
      <c r="N1175">
        <v>9</v>
      </c>
      <c r="O1175">
        <v>126</v>
      </c>
      <c r="P1175">
        <v>135</v>
      </c>
      <c r="Q1175">
        <v>1</v>
      </c>
      <c r="R1175">
        <v>2</v>
      </c>
      <c r="S1175">
        <v>1</v>
      </c>
      <c r="T1175">
        <v>4</v>
      </c>
      <c r="U1175">
        <v>8</v>
      </c>
      <c r="V1175">
        <v>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716</v>
      </c>
      <c r="AD1175" t="s">
        <v>716</v>
      </c>
      <c r="AE1175">
        <v>2</v>
      </c>
      <c r="AF1175" t="s">
        <v>3031</v>
      </c>
      <c r="AG1175" t="s">
        <v>2957</v>
      </c>
      <c r="AH1175" t="s">
        <v>3018</v>
      </c>
      <c r="AI1175">
        <v>12</v>
      </c>
      <c r="AJ1175" t="s">
        <v>3019</v>
      </c>
    </row>
    <row r="1176" spans="1:36" x14ac:dyDescent="0.3">
      <c r="A1176" t="s">
        <v>1702</v>
      </c>
      <c r="B1176" s="9">
        <v>68</v>
      </c>
      <c r="C1176" t="s">
        <v>29</v>
      </c>
      <c r="D1176" s="29" t="s">
        <v>37</v>
      </c>
      <c r="E1176">
        <v>18100</v>
      </c>
      <c r="F1176" s="13" t="s">
        <v>716</v>
      </c>
      <c r="G1176" s="4">
        <v>41492</v>
      </c>
      <c r="H1176">
        <v>14</v>
      </c>
      <c r="I1176">
        <v>3</v>
      </c>
      <c r="J1176">
        <v>1</v>
      </c>
      <c r="K1176">
        <v>2</v>
      </c>
      <c r="L1176">
        <v>4</v>
      </c>
      <c r="M1176">
        <v>3</v>
      </c>
      <c r="N1176">
        <v>1</v>
      </c>
      <c r="O1176">
        <v>13</v>
      </c>
      <c r="P1176">
        <v>14</v>
      </c>
      <c r="Q1176">
        <v>1</v>
      </c>
      <c r="R1176">
        <v>0</v>
      </c>
      <c r="S1176">
        <v>0</v>
      </c>
      <c r="T1176">
        <v>3</v>
      </c>
      <c r="U1176">
        <v>4</v>
      </c>
      <c r="V1176">
        <v>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716</v>
      </c>
      <c r="AD1176" t="s">
        <v>716</v>
      </c>
      <c r="AE1176">
        <v>2</v>
      </c>
      <c r="AF1176" t="s">
        <v>3029</v>
      </c>
      <c r="AG1176" t="s">
        <v>2957</v>
      </c>
      <c r="AH1176" t="s">
        <v>3014</v>
      </c>
      <c r="AI1176">
        <v>8</v>
      </c>
      <c r="AJ1176" t="s">
        <v>3026</v>
      </c>
    </row>
    <row r="1177" spans="1:36" x14ac:dyDescent="0.3">
      <c r="A1177" t="s">
        <v>2136</v>
      </c>
      <c r="B1177" s="9">
        <v>29</v>
      </c>
      <c r="C1177" t="s">
        <v>39</v>
      </c>
      <c r="D1177" s="29" t="s">
        <v>37</v>
      </c>
      <c r="E1177">
        <v>20559</v>
      </c>
      <c r="F1177" s="13" t="s">
        <v>715</v>
      </c>
      <c r="G1177" s="4">
        <v>41345</v>
      </c>
      <c r="H1177">
        <v>88</v>
      </c>
      <c r="I1177">
        <v>13</v>
      </c>
      <c r="J1177">
        <v>1</v>
      </c>
      <c r="K1177">
        <v>29</v>
      </c>
      <c r="L1177">
        <v>3</v>
      </c>
      <c r="M1177">
        <v>0</v>
      </c>
      <c r="N1177">
        <v>7</v>
      </c>
      <c r="O1177">
        <v>46</v>
      </c>
      <c r="P1177">
        <v>53</v>
      </c>
      <c r="Q1177">
        <v>2</v>
      </c>
      <c r="R1177">
        <v>2</v>
      </c>
      <c r="S1177">
        <v>0</v>
      </c>
      <c r="T1177">
        <v>3</v>
      </c>
      <c r="U1177">
        <v>7</v>
      </c>
      <c r="V1177">
        <v>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716</v>
      </c>
      <c r="AD1177" t="s">
        <v>716</v>
      </c>
      <c r="AE1177">
        <v>2</v>
      </c>
      <c r="AF1177" t="s">
        <v>3032</v>
      </c>
      <c r="AG1177" t="s">
        <v>2957</v>
      </c>
      <c r="AH1177" t="s">
        <v>3016</v>
      </c>
      <c r="AI1177">
        <v>3</v>
      </c>
      <c r="AJ1177" t="s">
        <v>3017</v>
      </c>
    </row>
    <row r="1178" spans="1:36" x14ac:dyDescent="0.3">
      <c r="A1178" t="s">
        <v>1640</v>
      </c>
      <c r="B1178" s="9">
        <v>40</v>
      </c>
      <c r="C1178" t="s">
        <v>29</v>
      </c>
      <c r="D1178" s="29" t="s">
        <v>33</v>
      </c>
      <c r="E1178">
        <v>83145</v>
      </c>
      <c r="F1178" s="13" t="s">
        <v>716</v>
      </c>
      <c r="G1178" s="4">
        <v>41174</v>
      </c>
      <c r="H1178">
        <v>14</v>
      </c>
      <c r="I1178">
        <v>777</v>
      </c>
      <c r="J1178">
        <v>35</v>
      </c>
      <c r="K1178">
        <v>731</v>
      </c>
      <c r="L1178">
        <v>39</v>
      </c>
      <c r="M1178">
        <v>137</v>
      </c>
      <c r="N1178">
        <v>114</v>
      </c>
      <c r="O1178">
        <v>1719</v>
      </c>
      <c r="P1178">
        <v>1833</v>
      </c>
      <c r="Q1178">
        <v>1</v>
      </c>
      <c r="R1178">
        <v>5</v>
      </c>
      <c r="S1178">
        <v>9</v>
      </c>
      <c r="T1178">
        <v>11</v>
      </c>
      <c r="U1178">
        <v>26</v>
      </c>
      <c r="V1178">
        <v>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 t="s">
        <v>715</v>
      </c>
      <c r="AD1178" t="s">
        <v>715</v>
      </c>
      <c r="AE1178">
        <v>3</v>
      </c>
      <c r="AF1178" t="s">
        <v>3031</v>
      </c>
      <c r="AG1178" t="s">
        <v>2958</v>
      </c>
      <c r="AH1178" t="s">
        <v>3014</v>
      </c>
      <c r="AI1178">
        <v>9</v>
      </c>
      <c r="AJ1178" t="s">
        <v>3025</v>
      </c>
    </row>
    <row r="1179" spans="1:36" x14ac:dyDescent="0.3">
      <c r="A1179" t="s">
        <v>1820</v>
      </c>
      <c r="B1179" s="9">
        <v>30</v>
      </c>
      <c r="C1179" t="s">
        <v>36</v>
      </c>
      <c r="D1179" s="29" t="s">
        <v>30</v>
      </c>
      <c r="E1179">
        <v>42710</v>
      </c>
      <c r="F1179" s="13" t="s">
        <v>715</v>
      </c>
      <c r="G1179" s="4">
        <v>41241</v>
      </c>
      <c r="H1179">
        <v>38</v>
      </c>
      <c r="I1179">
        <v>252</v>
      </c>
      <c r="J1179">
        <v>3</v>
      </c>
      <c r="K1179">
        <v>42</v>
      </c>
      <c r="L1179">
        <v>4</v>
      </c>
      <c r="M1179">
        <v>3</v>
      </c>
      <c r="N1179">
        <v>102</v>
      </c>
      <c r="O1179">
        <v>304</v>
      </c>
      <c r="P1179">
        <v>406</v>
      </c>
      <c r="Q1179">
        <v>2</v>
      </c>
      <c r="R1179">
        <v>4</v>
      </c>
      <c r="S1179">
        <v>5</v>
      </c>
      <c r="T1179">
        <v>3</v>
      </c>
      <c r="U1179">
        <v>14</v>
      </c>
      <c r="V1179">
        <v>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716</v>
      </c>
      <c r="AD1179" t="s">
        <v>716</v>
      </c>
      <c r="AE1179">
        <v>3</v>
      </c>
      <c r="AF1179" t="s">
        <v>3032</v>
      </c>
      <c r="AG1179" t="s">
        <v>2958</v>
      </c>
      <c r="AH1179" t="s">
        <v>3018</v>
      </c>
      <c r="AI1179">
        <v>11</v>
      </c>
      <c r="AJ1179" t="s">
        <v>3024</v>
      </c>
    </row>
    <row r="1180" spans="1:36" x14ac:dyDescent="0.3">
      <c r="A1180" t="s">
        <v>1939</v>
      </c>
      <c r="B1180" s="9">
        <v>63</v>
      </c>
      <c r="C1180" t="s">
        <v>47</v>
      </c>
      <c r="D1180" s="29" t="s">
        <v>37</v>
      </c>
      <c r="E1180">
        <v>26997</v>
      </c>
      <c r="F1180" s="13" t="s">
        <v>716</v>
      </c>
      <c r="G1180" s="4">
        <v>41218</v>
      </c>
      <c r="H1180">
        <v>89</v>
      </c>
      <c r="I1180">
        <v>7</v>
      </c>
      <c r="J1180">
        <v>23</v>
      </c>
      <c r="K1180">
        <v>78</v>
      </c>
      <c r="L1180">
        <v>133</v>
      </c>
      <c r="M1180">
        <v>49</v>
      </c>
      <c r="N1180">
        <v>144</v>
      </c>
      <c r="O1180">
        <v>290</v>
      </c>
      <c r="P1180">
        <v>434</v>
      </c>
      <c r="Q1180">
        <v>2</v>
      </c>
      <c r="R1180">
        <v>4</v>
      </c>
      <c r="S1180">
        <v>2</v>
      </c>
      <c r="T1180">
        <v>5</v>
      </c>
      <c r="U1180">
        <v>13</v>
      </c>
      <c r="V1180">
        <v>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716</v>
      </c>
      <c r="AD1180" t="s">
        <v>716</v>
      </c>
      <c r="AE1180">
        <v>3</v>
      </c>
      <c r="AF1180" t="s">
        <v>3029</v>
      </c>
      <c r="AG1180" t="s">
        <v>2958</v>
      </c>
      <c r="AH1180" t="s">
        <v>3018</v>
      </c>
      <c r="AI1180">
        <v>11</v>
      </c>
      <c r="AJ1180" t="s">
        <v>3024</v>
      </c>
    </row>
    <row r="1181" spans="1:36" x14ac:dyDescent="0.3">
      <c r="A1181" t="s">
        <v>2695</v>
      </c>
      <c r="B1181" s="9">
        <v>56</v>
      </c>
      <c r="C1181" t="s">
        <v>29</v>
      </c>
      <c r="D1181" s="29" t="s">
        <v>41</v>
      </c>
      <c r="E1181">
        <v>78331</v>
      </c>
      <c r="F1181" s="13" t="s">
        <v>715</v>
      </c>
      <c r="G1181" s="4">
        <v>41662</v>
      </c>
      <c r="H1181">
        <v>97</v>
      </c>
      <c r="I1181">
        <v>756</v>
      </c>
      <c r="J1181">
        <v>138</v>
      </c>
      <c r="K1181">
        <v>354</v>
      </c>
      <c r="L1181">
        <v>160</v>
      </c>
      <c r="M1181">
        <v>169</v>
      </c>
      <c r="N1181">
        <v>61</v>
      </c>
      <c r="O1181">
        <v>1577</v>
      </c>
      <c r="P1181">
        <v>1638</v>
      </c>
      <c r="Q1181">
        <v>2</v>
      </c>
      <c r="R1181">
        <v>10</v>
      </c>
      <c r="S1181">
        <v>6</v>
      </c>
      <c r="T1181">
        <v>7</v>
      </c>
      <c r="U1181">
        <v>25</v>
      </c>
      <c r="V1181">
        <v>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716</v>
      </c>
      <c r="AD1181" t="s">
        <v>716</v>
      </c>
      <c r="AE1181">
        <v>1</v>
      </c>
      <c r="AF1181" t="s">
        <v>3030</v>
      </c>
      <c r="AG1181" t="s">
        <v>2956</v>
      </c>
      <c r="AH1181" t="s">
        <v>3016</v>
      </c>
      <c r="AI1181">
        <v>1</v>
      </c>
      <c r="AJ1181" t="s">
        <v>3023</v>
      </c>
    </row>
    <row r="1182" spans="1:36" x14ac:dyDescent="0.3">
      <c r="A1182" t="s">
        <v>931</v>
      </c>
      <c r="B1182" s="9">
        <v>43</v>
      </c>
      <c r="C1182" t="s">
        <v>36</v>
      </c>
      <c r="D1182" s="29" t="s">
        <v>30</v>
      </c>
      <c r="E1182">
        <v>42767</v>
      </c>
      <c r="F1182" s="13" t="s">
        <v>2963</v>
      </c>
      <c r="G1182" s="4">
        <v>41405</v>
      </c>
      <c r="H1182">
        <v>53</v>
      </c>
      <c r="I1182">
        <v>20</v>
      </c>
      <c r="J1182">
        <v>6</v>
      </c>
      <c r="K1182">
        <v>43</v>
      </c>
      <c r="L1182">
        <v>19</v>
      </c>
      <c r="M1182">
        <v>5</v>
      </c>
      <c r="N1182">
        <v>38</v>
      </c>
      <c r="O1182">
        <v>93</v>
      </c>
      <c r="P1182">
        <v>131</v>
      </c>
      <c r="Q1182">
        <v>1</v>
      </c>
      <c r="R1182">
        <v>3</v>
      </c>
      <c r="S1182">
        <v>1</v>
      </c>
      <c r="T1182">
        <v>2</v>
      </c>
      <c r="U1182">
        <v>7</v>
      </c>
      <c r="V1182">
        <v>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716</v>
      </c>
      <c r="AD1182" t="s">
        <v>716</v>
      </c>
      <c r="AE1182">
        <v>2</v>
      </c>
      <c r="AF1182" t="s">
        <v>3028</v>
      </c>
      <c r="AG1182" t="s">
        <v>2957</v>
      </c>
      <c r="AH1182" t="s">
        <v>3011</v>
      </c>
      <c r="AI1182">
        <v>5</v>
      </c>
      <c r="AJ1182" t="s">
        <v>3012</v>
      </c>
    </row>
    <row r="1183" spans="1:36" x14ac:dyDescent="0.3">
      <c r="A1183" t="s">
        <v>1016</v>
      </c>
      <c r="B1183" s="9">
        <v>40</v>
      </c>
      <c r="C1183" t="s">
        <v>36</v>
      </c>
      <c r="D1183" s="29" t="s">
        <v>33</v>
      </c>
      <c r="E1183">
        <v>30351</v>
      </c>
      <c r="F1183" s="13" t="s">
        <v>715</v>
      </c>
      <c r="G1183" s="4">
        <v>41431</v>
      </c>
      <c r="H1183">
        <v>19</v>
      </c>
      <c r="I1183">
        <v>14</v>
      </c>
      <c r="J1183">
        <v>0</v>
      </c>
      <c r="K1183">
        <v>24</v>
      </c>
      <c r="L1183">
        <v>3</v>
      </c>
      <c r="M1183">
        <v>3</v>
      </c>
      <c r="N1183">
        <v>2</v>
      </c>
      <c r="O1183">
        <v>44</v>
      </c>
      <c r="P1183">
        <v>46</v>
      </c>
      <c r="Q1183">
        <v>1</v>
      </c>
      <c r="R1183">
        <v>3</v>
      </c>
      <c r="S1183">
        <v>0</v>
      </c>
      <c r="T1183">
        <v>2</v>
      </c>
      <c r="U1183">
        <v>6</v>
      </c>
      <c r="V1183">
        <v>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716</v>
      </c>
      <c r="AD1183" t="s">
        <v>716</v>
      </c>
      <c r="AE1183">
        <v>2</v>
      </c>
      <c r="AF1183" t="s">
        <v>3031</v>
      </c>
      <c r="AG1183" t="s">
        <v>2957</v>
      </c>
      <c r="AH1183" t="s">
        <v>3011</v>
      </c>
      <c r="AI1183">
        <v>6</v>
      </c>
      <c r="AJ1183" t="s">
        <v>3013</v>
      </c>
    </row>
    <row r="1184" spans="1:36" x14ac:dyDescent="0.3">
      <c r="A1184" t="s">
        <v>1826</v>
      </c>
      <c r="B1184" s="9">
        <v>53</v>
      </c>
      <c r="C1184" t="s">
        <v>39</v>
      </c>
      <c r="D1184" s="29" t="s">
        <v>37</v>
      </c>
      <c r="E1184">
        <v>61794</v>
      </c>
      <c r="F1184" s="13" t="s">
        <v>715</v>
      </c>
      <c r="G1184" s="4">
        <v>41531</v>
      </c>
      <c r="H1184">
        <v>74</v>
      </c>
      <c r="I1184">
        <v>264</v>
      </c>
      <c r="J1184">
        <v>47</v>
      </c>
      <c r="K1184">
        <v>188</v>
      </c>
      <c r="L1184">
        <v>54</v>
      </c>
      <c r="M1184">
        <v>47</v>
      </c>
      <c r="N1184">
        <v>11</v>
      </c>
      <c r="O1184">
        <v>600</v>
      </c>
      <c r="P1184">
        <v>611</v>
      </c>
      <c r="Q1184">
        <v>2</v>
      </c>
      <c r="R1184">
        <v>4</v>
      </c>
      <c r="S1184">
        <v>4</v>
      </c>
      <c r="T1184">
        <v>10</v>
      </c>
      <c r="U1184">
        <v>20</v>
      </c>
      <c r="V1184">
        <v>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716</v>
      </c>
      <c r="AD1184" t="s">
        <v>716</v>
      </c>
      <c r="AE1184">
        <v>2</v>
      </c>
      <c r="AF1184" t="s">
        <v>3030</v>
      </c>
      <c r="AG1184" t="s">
        <v>2957</v>
      </c>
      <c r="AH1184" t="s">
        <v>3014</v>
      </c>
      <c r="AI1184">
        <v>9</v>
      </c>
      <c r="AJ1184" t="s">
        <v>3025</v>
      </c>
    </row>
    <row r="1185" spans="1:36" x14ac:dyDescent="0.3">
      <c r="A1185" t="s">
        <v>784</v>
      </c>
      <c r="B1185" s="9">
        <v>51</v>
      </c>
      <c r="C1185" t="s">
        <v>36</v>
      </c>
      <c r="D1185" s="29" t="s">
        <v>37</v>
      </c>
      <c r="E1185">
        <v>54072</v>
      </c>
      <c r="F1185" s="13" t="s">
        <v>2963</v>
      </c>
      <c r="G1185" s="4">
        <v>41482</v>
      </c>
      <c r="H1185">
        <v>71</v>
      </c>
      <c r="I1185">
        <v>35</v>
      </c>
      <c r="J1185">
        <v>0</v>
      </c>
      <c r="K1185">
        <v>4</v>
      </c>
      <c r="L1185">
        <v>0</v>
      </c>
      <c r="M1185">
        <v>0</v>
      </c>
      <c r="N1185">
        <v>0</v>
      </c>
      <c r="O1185">
        <v>39</v>
      </c>
      <c r="P1185">
        <v>39</v>
      </c>
      <c r="Q1185">
        <v>1</v>
      </c>
      <c r="R1185">
        <v>2</v>
      </c>
      <c r="S1185">
        <v>0</v>
      </c>
      <c r="T1185">
        <v>2</v>
      </c>
      <c r="U1185">
        <v>5</v>
      </c>
      <c r="V1185">
        <v>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716</v>
      </c>
      <c r="AD1185" t="s">
        <v>716</v>
      </c>
      <c r="AE1185">
        <v>2</v>
      </c>
      <c r="AF1185" t="s">
        <v>3030</v>
      </c>
      <c r="AG1185" t="s">
        <v>2957</v>
      </c>
      <c r="AH1185" t="s">
        <v>3014</v>
      </c>
      <c r="AI1185">
        <v>7</v>
      </c>
      <c r="AJ1185" t="s">
        <v>3015</v>
      </c>
    </row>
    <row r="1186" spans="1:36" x14ac:dyDescent="0.3">
      <c r="A1186" t="s">
        <v>2509</v>
      </c>
      <c r="B1186" s="9">
        <v>37</v>
      </c>
      <c r="C1186" t="s">
        <v>29</v>
      </c>
      <c r="D1186" s="29" t="s">
        <v>30</v>
      </c>
      <c r="E1186">
        <v>28769</v>
      </c>
      <c r="F1186" s="13" t="s">
        <v>715</v>
      </c>
      <c r="G1186" s="4">
        <v>41261</v>
      </c>
      <c r="H1186">
        <v>76</v>
      </c>
      <c r="I1186">
        <v>41</v>
      </c>
      <c r="J1186">
        <v>5</v>
      </c>
      <c r="K1186">
        <v>129</v>
      </c>
      <c r="L1186">
        <v>10</v>
      </c>
      <c r="M1186">
        <v>3</v>
      </c>
      <c r="N1186">
        <v>3</v>
      </c>
      <c r="O1186">
        <v>188</v>
      </c>
      <c r="P1186">
        <v>191</v>
      </c>
      <c r="Q1186">
        <v>3</v>
      </c>
      <c r="R1186">
        <v>4</v>
      </c>
      <c r="S1186">
        <v>1</v>
      </c>
      <c r="T1186">
        <v>4</v>
      </c>
      <c r="U1186">
        <v>12</v>
      </c>
      <c r="V1186">
        <v>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t="s">
        <v>716</v>
      </c>
      <c r="AD1186" t="s">
        <v>716</v>
      </c>
      <c r="AE1186">
        <v>3</v>
      </c>
      <c r="AF1186" t="s">
        <v>3031</v>
      </c>
      <c r="AG1186" t="s">
        <v>2958</v>
      </c>
      <c r="AH1186" t="s">
        <v>3018</v>
      </c>
      <c r="AI1186">
        <v>12</v>
      </c>
      <c r="AJ1186" t="s">
        <v>3019</v>
      </c>
    </row>
    <row r="1187" spans="1:36" x14ac:dyDescent="0.3">
      <c r="A1187" t="s">
        <v>1608</v>
      </c>
      <c r="B1187" s="9">
        <v>20</v>
      </c>
      <c r="C1187" t="s">
        <v>29</v>
      </c>
      <c r="D1187" s="29" t="s">
        <v>33</v>
      </c>
      <c r="E1187">
        <v>80134</v>
      </c>
      <c r="F1187" s="13" t="s">
        <v>716</v>
      </c>
      <c r="G1187" s="4">
        <v>41684</v>
      </c>
      <c r="H1187">
        <v>11</v>
      </c>
      <c r="I1187">
        <v>966</v>
      </c>
      <c r="J1187">
        <v>26</v>
      </c>
      <c r="K1187">
        <v>282</v>
      </c>
      <c r="L1187">
        <v>52</v>
      </c>
      <c r="M1187">
        <v>26</v>
      </c>
      <c r="N1187">
        <v>26</v>
      </c>
      <c r="O1187">
        <v>1352</v>
      </c>
      <c r="P1187">
        <v>1378</v>
      </c>
      <c r="Q1187">
        <v>1</v>
      </c>
      <c r="R1187">
        <v>2</v>
      </c>
      <c r="S1187">
        <v>7</v>
      </c>
      <c r="T1187">
        <v>11</v>
      </c>
      <c r="U1187">
        <v>21</v>
      </c>
      <c r="V1187">
        <v>5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1</v>
      </c>
      <c r="AC1187" t="s">
        <v>2965</v>
      </c>
      <c r="AD1187" t="s">
        <v>716</v>
      </c>
      <c r="AE1187">
        <v>1</v>
      </c>
      <c r="AF1187" t="s">
        <v>3033</v>
      </c>
      <c r="AG1187" t="s">
        <v>2956</v>
      </c>
      <c r="AH1187" t="s">
        <v>3016</v>
      </c>
      <c r="AI1187">
        <v>2</v>
      </c>
      <c r="AJ1187" t="s">
        <v>3022</v>
      </c>
    </row>
    <row r="1188" spans="1:36" x14ac:dyDescent="0.3">
      <c r="A1188" t="s">
        <v>1468</v>
      </c>
      <c r="B1188" s="9">
        <v>43</v>
      </c>
      <c r="C1188" t="s">
        <v>29</v>
      </c>
      <c r="D1188" s="29" t="s">
        <v>30</v>
      </c>
      <c r="E1188">
        <v>22804</v>
      </c>
      <c r="F1188" s="13" t="s">
        <v>715</v>
      </c>
      <c r="G1188" s="4">
        <v>41486</v>
      </c>
      <c r="H1188">
        <v>75</v>
      </c>
      <c r="I1188">
        <v>14</v>
      </c>
      <c r="J1188">
        <v>1</v>
      </c>
      <c r="K1188">
        <v>7</v>
      </c>
      <c r="L1188">
        <v>2</v>
      </c>
      <c r="M1188">
        <v>1</v>
      </c>
      <c r="N1188">
        <v>1</v>
      </c>
      <c r="O1188">
        <v>25</v>
      </c>
      <c r="P1188">
        <v>26</v>
      </c>
      <c r="Q1188">
        <v>1</v>
      </c>
      <c r="R1188">
        <v>2</v>
      </c>
      <c r="S1188">
        <v>0</v>
      </c>
      <c r="T1188">
        <v>2</v>
      </c>
      <c r="U1188">
        <v>5</v>
      </c>
      <c r="V1188">
        <v>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716</v>
      </c>
      <c r="AD1188" t="s">
        <v>716</v>
      </c>
      <c r="AE1188">
        <v>2</v>
      </c>
      <c r="AF1188" t="s">
        <v>3028</v>
      </c>
      <c r="AG1188" t="s">
        <v>2957</v>
      </c>
      <c r="AH1188" t="s">
        <v>3014</v>
      </c>
      <c r="AI1188">
        <v>7</v>
      </c>
      <c r="AJ1188" t="s">
        <v>3015</v>
      </c>
    </row>
    <row r="1189" spans="1:36" x14ac:dyDescent="0.3">
      <c r="A1189" t="s">
        <v>903</v>
      </c>
      <c r="B1189" s="9">
        <v>28</v>
      </c>
      <c r="C1189" t="s">
        <v>39</v>
      </c>
      <c r="D1189" s="29" t="s">
        <v>37</v>
      </c>
      <c r="E1189">
        <v>28072</v>
      </c>
      <c r="F1189" s="13" t="s">
        <v>715</v>
      </c>
      <c r="G1189" s="4">
        <v>41463</v>
      </c>
      <c r="H1189">
        <v>10</v>
      </c>
      <c r="I1189">
        <v>30</v>
      </c>
      <c r="J1189">
        <v>0</v>
      </c>
      <c r="K1189">
        <v>10</v>
      </c>
      <c r="L1189">
        <v>2</v>
      </c>
      <c r="M1189">
        <v>0</v>
      </c>
      <c r="N1189">
        <v>5</v>
      </c>
      <c r="O1189">
        <v>42</v>
      </c>
      <c r="P1189">
        <v>47</v>
      </c>
      <c r="Q1189">
        <v>1</v>
      </c>
      <c r="R1189">
        <v>1</v>
      </c>
      <c r="S1189">
        <v>0</v>
      </c>
      <c r="T1189">
        <v>3</v>
      </c>
      <c r="U1189">
        <v>5</v>
      </c>
      <c r="V1189">
        <v>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716</v>
      </c>
      <c r="AD1189" t="s">
        <v>716</v>
      </c>
      <c r="AE1189">
        <v>2</v>
      </c>
      <c r="AF1189" t="s">
        <v>3032</v>
      </c>
      <c r="AG1189" t="s">
        <v>2957</v>
      </c>
      <c r="AH1189" t="s">
        <v>3014</v>
      </c>
      <c r="AI1189">
        <v>7</v>
      </c>
      <c r="AJ1189" t="s">
        <v>3015</v>
      </c>
    </row>
    <row r="1190" spans="1:36" x14ac:dyDescent="0.3">
      <c r="A1190" t="s">
        <v>1337</v>
      </c>
      <c r="B1190" s="9">
        <v>35</v>
      </c>
      <c r="C1190" t="s">
        <v>29</v>
      </c>
      <c r="D1190" s="29" t="s">
        <v>33</v>
      </c>
      <c r="E1190">
        <v>77298</v>
      </c>
      <c r="F1190" s="13" t="s">
        <v>715</v>
      </c>
      <c r="G1190" s="4">
        <v>41580</v>
      </c>
      <c r="H1190">
        <v>46</v>
      </c>
      <c r="I1190">
        <v>425</v>
      </c>
      <c r="J1190">
        <v>115</v>
      </c>
      <c r="K1190">
        <v>292</v>
      </c>
      <c r="L1190">
        <v>23</v>
      </c>
      <c r="M1190">
        <v>35</v>
      </c>
      <c r="N1190">
        <v>79</v>
      </c>
      <c r="O1190">
        <v>890</v>
      </c>
      <c r="P1190">
        <v>969</v>
      </c>
      <c r="Q1190">
        <v>1</v>
      </c>
      <c r="R1190">
        <v>6</v>
      </c>
      <c r="S1190">
        <v>6</v>
      </c>
      <c r="T1190">
        <v>11</v>
      </c>
      <c r="U1190">
        <v>24</v>
      </c>
      <c r="V1190">
        <v>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716</v>
      </c>
      <c r="AD1190" t="s">
        <v>716</v>
      </c>
      <c r="AE1190">
        <v>2</v>
      </c>
      <c r="AF1190" t="s">
        <v>3031</v>
      </c>
      <c r="AG1190" t="s">
        <v>2957</v>
      </c>
      <c r="AH1190" t="s">
        <v>3018</v>
      </c>
      <c r="AI1190">
        <v>11</v>
      </c>
      <c r="AJ1190" t="s">
        <v>3024</v>
      </c>
    </row>
    <row r="1191" spans="1:36" x14ac:dyDescent="0.3">
      <c r="A1191" t="s">
        <v>2879</v>
      </c>
      <c r="B1191" s="9">
        <v>43</v>
      </c>
      <c r="C1191" t="s">
        <v>29</v>
      </c>
      <c r="D1191" s="29" t="s">
        <v>37</v>
      </c>
      <c r="E1191">
        <v>52247</v>
      </c>
      <c r="F1191" s="13" t="s">
        <v>2963</v>
      </c>
      <c r="G1191" s="4">
        <v>41336</v>
      </c>
      <c r="H1191">
        <v>82</v>
      </c>
      <c r="I1191">
        <v>71</v>
      </c>
      <c r="J1191">
        <v>1</v>
      </c>
      <c r="K1191">
        <v>16</v>
      </c>
      <c r="L1191">
        <v>0</v>
      </c>
      <c r="M1191">
        <v>0</v>
      </c>
      <c r="N1191">
        <v>9</v>
      </c>
      <c r="O1191">
        <v>88</v>
      </c>
      <c r="P1191">
        <v>97</v>
      </c>
      <c r="Q1191">
        <v>4</v>
      </c>
      <c r="R1191">
        <v>2</v>
      </c>
      <c r="S1191">
        <v>1</v>
      </c>
      <c r="T1191">
        <v>3</v>
      </c>
      <c r="U1191">
        <v>10</v>
      </c>
      <c r="V1191">
        <v>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t="s">
        <v>716</v>
      </c>
      <c r="AD1191" t="s">
        <v>716</v>
      </c>
      <c r="AE1191">
        <v>2</v>
      </c>
      <c r="AF1191" t="s">
        <v>3028</v>
      </c>
      <c r="AG1191" t="s">
        <v>2957</v>
      </c>
      <c r="AH1191" t="s">
        <v>3016</v>
      </c>
      <c r="AI1191">
        <v>3</v>
      </c>
      <c r="AJ1191" t="s">
        <v>3017</v>
      </c>
    </row>
    <row r="1192" spans="1:36" x14ac:dyDescent="0.3">
      <c r="A1192" t="s">
        <v>1568</v>
      </c>
      <c r="B1192" s="9">
        <v>21</v>
      </c>
      <c r="C1192" t="s">
        <v>29</v>
      </c>
      <c r="D1192" s="29" t="s">
        <v>30</v>
      </c>
      <c r="E1192">
        <v>70515</v>
      </c>
      <c r="F1192" s="13" t="s">
        <v>716</v>
      </c>
      <c r="G1192" s="4">
        <v>41568</v>
      </c>
      <c r="H1192">
        <v>12</v>
      </c>
      <c r="I1192">
        <v>420</v>
      </c>
      <c r="J1192">
        <v>0</v>
      </c>
      <c r="K1192">
        <v>452</v>
      </c>
      <c r="L1192">
        <v>182</v>
      </c>
      <c r="M1192">
        <v>64</v>
      </c>
      <c r="N1192">
        <v>140</v>
      </c>
      <c r="O1192">
        <v>1118</v>
      </c>
      <c r="P1192">
        <v>1258</v>
      </c>
      <c r="Q1192">
        <v>1</v>
      </c>
      <c r="R1192">
        <v>6</v>
      </c>
      <c r="S1192">
        <v>6</v>
      </c>
      <c r="T1192">
        <v>4</v>
      </c>
      <c r="U1192">
        <v>17</v>
      </c>
      <c r="V1192">
        <v>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716</v>
      </c>
      <c r="AD1192" t="s">
        <v>715</v>
      </c>
      <c r="AE1192">
        <v>2</v>
      </c>
      <c r="AF1192" t="s">
        <v>3032</v>
      </c>
      <c r="AG1192" t="s">
        <v>2957</v>
      </c>
      <c r="AH1192" t="s">
        <v>3018</v>
      </c>
      <c r="AI1192">
        <v>10</v>
      </c>
      <c r="AJ1192" t="s">
        <v>3020</v>
      </c>
    </row>
    <row r="1193" spans="1:36" x14ac:dyDescent="0.3">
      <c r="A1193" t="s">
        <v>1020</v>
      </c>
      <c r="B1193" s="9">
        <v>47</v>
      </c>
      <c r="C1193" t="s">
        <v>47</v>
      </c>
      <c r="D1193" s="29" t="s">
        <v>33</v>
      </c>
      <c r="E1193">
        <v>47821</v>
      </c>
      <c r="F1193" s="13" t="s">
        <v>2963</v>
      </c>
      <c r="G1193" s="4">
        <v>41567</v>
      </c>
      <c r="H1193">
        <v>54</v>
      </c>
      <c r="I1193">
        <v>9</v>
      </c>
      <c r="J1193">
        <v>0</v>
      </c>
      <c r="K1193">
        <v>16</v>
      </c>
      <c r="L1193">
        <v>6</v>
      </c>
      <c r="M1193">
        <v>6</v>
      </c>
      <c r="N1193">
        <v>10</v>
      </c>
      <c r="O1193">
        <v>37</v>
      </c>
      <c r="P1193">
        <v>47</v>
      </c>
      <c r="Q1193">
        <v>1</v>
      </c>
      <c r="R1193">
        <v>1</v>
      </c>
      <c r="S1193">
        <v>0</v>
      </c>
      <c r="T1193">
        <v>3</v>
      </c>
      <c r="U1193">
        <v>5</v>
      </c>
      <c r="V1193">
        <v>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716</v>
      </c>
      <c r="AD1193" t="s">
        <v>716</v>
      </c>
      <c r="AE1193">
        <v>2</v>
      </c>
      <c r="AF1193" t="s">
        <v>3028</v>
      </c>
      <c r="AG1193" t="s">
        <v>2957</v>
      </c>
      <c r="AH1193" t="s">
        <v>3018</v>
      </c>
      <c r="AI1193">
        <v>10</v>
      </c>
      <c r="AJ1193" t="s">
        <v>3020</v>
      </c>
    </row>
    <row r="1194" spans="1:36" x14ac:dyDescent="0.3">
      <c r="A1194" t="s">
        <v>1353</v>
      </c>
      <c r="B1194" s="9">
        <v>39</v>
      </c>
      <c r="C1194" t="s">
        <v>29</v>
      </c>
      <c r="D1194" s="29" t="s">
        <v>71</v>
      </c>
      <c r="E1194">
        <v>58330</v>
      </c>
      <c r="F1194" s="13" t="s">
        <v>715</v>
      </c>
      <c r="G1194" s="4">
        <v>41633</v>
      </c>
      <c r="H1194">
        <v>87</v>
      </c>
      <c r="I1194">
        <v>445</v>
      </c>
      <c r="J1194">
        <v>53</v>
      </c>
      <c r="K1194">
        <v>213</v>
      </c>
      <c r="L1194">
        <v>104</v>
      </c>
      <c r="M1194">
        <v>98</v>
      </c>
      <c r="N1194">
        <v>151</v>
      </c>
      <c r="O1194">
        <v>913</v>
      </c>
      <c r="P1194">
        <v>1064</v>
      </c>
      <c r="Q1194">
        <v>1</v>
      </c>
      <c r="R1194">
        <v>6</v>
      </c>
      <c r="S1194">
        <v>4</v>
      </c>
      <c r="T1194">
        <v>13</v>
      </c>
      <c r="U1194">
        <v>24</v>
      </c>
      <c r="V1194">
        <v>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716</v>
      </c>
      <c r="AD1194" t="s">
        <v>716</v>
      </c>
      <c r="AE1194">
        <v>2</v>
      </c>
      <c r="AF1194" t="s">
        <v>3031</v>
      </c>
      <c r="AG1194" t="s">
        <v>2957</v>
      </c>
      <c r="AH1194" t="s">
        <v>3018</v>
      </c>
      <c r="AI1194">
        <v>12</v>
      </c>
      <c r="AJ1194" t="s">
        <v>3019</v>
      </c>
    </row>
    <row r="1195" spans="1:36" x14ac:dyDescent="0.3">
      <c r="A1195" t="s">
        <v>2835</v>
      </c>
      <c r="B1195" s="9">
        <v>65</v>
      </c>
      <c r="C1195" t="s">
        <v>36</v>
      </c>
      <c r="D1195" s="29" t="s">
        <v>71</v>
      </c>
      <c r="E1195">
        <v>51569</v>
      </c>
      <c r="F1195" s="13" t="s">
        <v>715</v>
      </c>
      <c r="G1195" s="4">
        <v>41317</v>
      </c>
      <c r="H1195">
        <v>39</v>
      </c>
      <c r="I1195">
        <v>380</v>
      </c>
      <c r="J1195">
        <v>0</v>
      </c>
      <c r="K1195">
        <v>47</v>
      </c>
      <c r="L1195">
        <v>6</v>
      </c>
      <c r="M1195">
        <v>0</v>
      </c>
      <c r="N1195">
        <v>34</v>
      </c>
      <c r="O1195">
        <v>433</v>
      </c>
      <c r="P1195">
        <v>467</v>
      </c>
      <c r="Q1195">
        <v>4</v>
      </c>
      <c r="R1195">
        <v>7</v>
      </c>
      <c r="S1195">
        <v>1</v>
      </c>
      <c r="T1195">
        <v>7</v>
      </c>
      <c r="U1195">
        <v>19</v>
      </c>
      <c r="V1195">
        <v>8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 t="s">
        <v>715</v>
      </c>
      <c r="AD1195" t="s">
        <v>715</v>
      </c>
      <c r="AE1195">
        <v>2</v>
      </c>
      <c r="AF1195" t="s">
        <v>3029</v>
      </c>
      <c r="AG1195" t="s">
        <v>2957</v>
      </c>
      <c r="AH1195" t="s">
        <v>3016</v>
      </c>
      <c r="AI1195">
        <v>2</v>
      </c>
      <c r="AJ1195" t="s">
        <v>3022</v>
      </c>
    </row>
    <row r="1196" spans="1:36" x14ac:dyDescent="0.3">
      <c r="A1196" t="s">
        <v>2057</v>
      </c>
      <c r="B1196" s="9">
        <v>40</v>
      </c>
      <c r="C1196" t="s">
        <v>36</v>
      </c>
      <c r="D1196" s="29" t="s">
        <v>41</v>
      </c>
      <c r="E1196">
        <v>25509</v>
      </c>
      <c r="F1196" s="13" t="s">
        <v>715</v>
      </c>
      <c r="G1196" s="4">
        <v>41170</v>
      </c>
      <c r="H1196">
        <v>15</v>
      </c>
      <c r="I1196">
        <v>40</v>
      </c>
      <c r="J1196">
        <v>3</v>
      </c>
      <c r="K1196">
        <v>30</v>
      </c>
      <c r="L1196">
        <v>10</v>
      </c>
      <c r="M1196">
        <v>7</v>
      </c>
      <c r="N1196">
        <v>11</v>
      </c>
      <c r="O1196">
        <v>90</v>
      </c>
      <c r="P1196">
        <v>101</v>
      </c>
      <c r="Q1196">
        <v>3</v>
      </c>
      <c r="R1196">
        <v>3</v>
      </c>
      <c r="S1196">
        <v>0</v>
      </c>
      <c r="T1196">
        <v>3</v>
      </c>
      <c r="U1196">
        <v>9</v>
      </c>
      <c r="V1196">
        <v>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t="s">
        <v>716</v>
      </c>
      <c r="AD1196" t="s">
        <v>715</v>
      </c>
      <c r="AE1196">
        <v>3</v>
      </c>
      <c r="AF1196" t="s">
        <v>3031</v>
      </c>
      <c r="AG1196" t="s">
        <v>2958</v>
      </c>
      <c r="AH1196" t="s">
        <v>3014</v>
      </c>
      <c r="AI1196">
        <v>9</v>
      </c>
      <c r="AJ1196" t="s">
        <v>3025</v>
      </c>
    </row>
    <row r="1197" spans="1:36" x14ac:dyDescent="0.3">
      <c r="A1197" t="s">
        <v>1936</v>
      </c>
      <c r="B1197" s="9">
        <v>41</v>
      </c>
      <c r="C1197" t="s">
        <v>36</v>
      </c>
      <c r="D1197" s="29" t="s">
        <v>41</v>
      </c>
      <c r="E1197">
        <v>35860</v>
      </c>
      <c r="F1197" s="13" t="s">
        <v>2963</v>
      </c>
      <c r="G1197" s="4">
        <v>41778</v>
      </c>
      <c r="H1197">
        <v>37</v>
      </c>
      <c r="I1197">
        <v>15</v>
      </c>
      <c r="J1197">
        <v>0</v>
      </c>
      <c r="K1197">
        <v>8</v>
      </c>
      <c r="L1197">
        <v>4</v>
      </c>
      <c r="M1197">
        <v>2</v>
      </c>
      <c r="N1197">
        <v>20</v>
      </c>
      <c r="O1197">
        <v>29</v>
      </c>
      <c r="P1197">
        <v>49</v>
      </c>
      <c r="Q1197">
        <v>2</v>
      </c>
      <c r="R1197">
        <v>1</v>
      </c>
      <c r="S1197">
        <v>1</v>
      </c>
      <c r="T1197">
        <v>2</v>
      </c>
      <c r="U1197">
        <v>6</v>
      </c>
      <c r="V1197">
        <v>5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 t="s">
        <v>715</v>
      </c>
      <c r="AD1197" t="s">
        <v>716</v>
      </c>
      <c r="AE1197">
        <v>1</v>
      </c>
      <c r="AF1197" t="s">
        <v>3028</v>
      </c>
      <c r="AG1197" t="s">
        <v>2956</v>
      </c>
      <c r="AH1197" t="s">
        <v>3011</v>
      </c>
      <c r="AI1197">
        <v>5</v>
      </c>
      <c r="AJ1197" t="s">
        <v>3012</v>
      </c>
    </row>
    <row r="1198" spans="1:36" x14ac:dyDescent="0.3">
      <c r="A1198" t="s">
        <v>1320</v>
      </c>
      <c r="B1198" s="9">
        <v>43</v>
      </c>
      <c r="C1198" t="s">
        <v>36</v>
      </c>
      <c r="D1198" s="29" t="s">
        <v>41</v>
      </c>
      <c r="E1198">
        <v>86979</v>
      </c>
      <c r="F1198" s="13" t="s">
        <v>716</v>
      </c>
      <c r="G1198" s="4">
        <v>41585</v>
      </c>
      <c r="H1198">
        <v>67</v>
      </c>
      <c r="I1198">
        <v>584</v>
      </c>
      <c r="J1198">
        <v>100</v>
      </c>
      <c r="K1198">
        <v>835</v>
      </c>
      <c r="L1198">
        <v>65</v>
      </c>
      <c r="M1198">
        <v>83</v>
      </c>
      <c r="N1198">
        <v>35</v>
      </c>
      <c r="O1198">
        <v>1667</v>
      </c>
      <c r="P1198">
        <v>1702</v>
      </c>
      <c r="Q1198">
        <v>1</v>
      </c>
      <c r="R1198">
        <v>5</v>
      </c>
      <c r="S1198">
        <v>5</v>
      </c>
      <c r="T1198">
        <v>5</v>
      </c>
      <c r="U1198">
        <v>16</v>
      </c>
      <c r="V1198">
        <v>2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 t="s">
        <v>715</v>
      </c>
      <c r="AD1198" t="s">
        <v>715</v>
      </c>
      <c r="AE1198">
        <v>2</v>
      </c>
      <c r="AF1198" t="s">
        <v>3028</v>
      </c>
      <c r="AG1198" t="s">
        <v>2957</v>
      </c>
      <c r="AH1198" t="s">
        <v>3018</v>
      </c>
      <c r="AI1198">
        <v>11</v>
      </c>
      <c r="AJ1198" t="s">
        <v>3024</v>
      </c>
    </row>
    <row r="1199" spans="1:36" x14ac:dyDescent="0.3">
      <c r="A1199" t="s">
        <v>1831</v>
      </c>
      <c r="B1199" s="9">
        <v>49</v>
      </c>
      <c r="C1199" t="s">
        <v>39</v>
      </c>
      <c r="D1199" s="29" t="s">
        <v>37</v>
      </c>
      <c r="E1199">
        <v>74806</v>
      </c>
      <c r="F1199" s="13" t="s">
        <v>715</v>
      </c>
      <c r="G1199" s="4">
        <v>41262</v>
      </c>
      <c r="H1199">
        <v>1</v>
      </c>
      <c r="I1199">
        <v>670</v>
      </c>
      <c r="J1199">
        <v>9</v>
      </c>
      <c r="K1199">
        <v>249</v>
      </c>
      <c r="L1199">
        <v>0</v>
      </c>
      <c r="M1199">
        <v>28</v>
      </c>
      <c r="N1199">
        <v>9</v>
      </c>
      <c r="O1199">
        <v>956</v>
      </c>
      <c r="P1199">
        <v>965</v>
      </c>
      <c r="Q1199">
        <v>2</v>
      </c>
      <c r="R1199">
        <v>5</v>
      </c>
      <c r="S1199">
        <v>4</v>
      </c>
      <c r="T1199">
        <v>5</v>
      </c>
      <c r="U1199">
        <v>16</v>
      </c>
      <c r="V1199">
        <v>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716</v>
      </c>
      <c r="AD1199" t="s">
        <v>716</v>
      </c>
      <c r="AE1199">
        <v>3</v>
      </c>
      <c r="AF1199" t="s">
        <v>3028</v>
      </c>
      <c r="AG1199" t="s">
        <v>2958</v>
      </c>
      <c r="AH1199" t="s">
        <v>3018</v>
      </c>
      <c r="AI1199">
        <v>12</v>
      </c>
      <c r="AJ1199" t="s">
        <v>3019</v>
      </c>
    </row>
    <row r="1200" spans="1:36" x14ac:dyDescent="0.3">
      <c r="A1200" t="s">
        <v>1960</v>
      </c>
      <c r="B1200" s="9">
        <v>51</v>
      </c>
      <c r="C1200" t="s">
        <v>47</v>
      </c>
      <c r="D1200" s="29" t="s">
        <v>37</v>
      </c>
      <c r="E1200">
        <v>32632</v>
      </c>
      <c r="F1200" s="13" t="s">
        <v>716</v>
      </c>
      <c r="G1200" s="4">
        <v>41123</v>
      </c>
      <c r="H1200">
        <v>32</v>
      </c>
      <c r="I1200">
        <v>63</v>
      </c>
      <c r="J1200">
        <v>151</v>
      </c>
      <c r="K1200">
        <v>137</v>
      </c>
      <c r="L1200">
        <v>153</v>
      </c>
      <c r="M1200">
        <v>19</v>
      </c>
      <c r="N1200">
        <v>53</v>
      </c>
      <c r="O1200">
        <v>523</v>
      </c>
      <c r="P1200">
        <v>576</v>
      </c>
      <c r="Q1200">
        <v>2</v>
      </c>
      <c r="R1200">
        <v>4</v>
      </c>
      <c r="S1200">
        <v>4</v>
      </c>
      <c r="T1200">
        <v>8</v>
      </c>
      <c r="U1200">
        <v>18</v>
      </c>
      <c r="V1200">
        <v>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716</v>
      </c>
      <c r="AD1200" t="s">
        <v>716</v>
      </c>
      <c r="AE1200">
        <v>3</v>
      </c>
      <c r="AF1200" t="s">
        <v>3030</v>
      </c>
      <c r="AG1200" t="s">
        <v>2958</v>
      </c>
      <c r="AH1200" t="s">
        <v>3014</v>
      </c>
      <c r="AI1200">
        <v>8</v>
      </c>
      <c r="AJ1200" t="s">
        <v>3026</v>
      </c>
    </row>
    <row r="1201" spans="1:36" x14ac:dyDescent="0.3">
      <c r="A1201" t="s">
        <v>1119</v>
      </c>
      <c r="B1201" s="9">
        <v>32</v>
      </c>
      <c r="C1201" t="s">
        <v>47</v>
      </c>
      <c r="D1201" s="29" t="s">
        <v>33</v>
      </c>
      <c r="E1201">
        <v>66664</v>
      </c>
      <c r="F1201" s="13" t="s">
        <v>716</v>
      </c>
      <c r="G1201" s="4">
        <v>41177</v>
      </c>
      <c r="H1201">
        <v>78</v>
      </c>
      <c r="I1201">
        <v>398</v>
      </c>
      <c r="J1201">
        <v>96</v>
      </c>
      <c r="K1201">
        <v>447</v>
      </c>
      <c r="L1201">
        <v>220</v>
      </c>
      <c r="M1201">
        <v>96</v>
      </c>
      <c r="N1201">
        <v>32</v>
      </c>
      <c r="O1201">
        <v>1257</v>
      </c>
      <c r="P1201">
        <v>1289</v>
      </c>
      <c r="Q1201">
        <v>1</v>
      </c>
      <c r="R1201">
        <v>5</v>
      </c>
      <c r="S1201">
        <v>7</v>
      </c>
      <c r="T1201">
        <v>6</v>
      </c>
      <c r="U1201">
        <v>19</v>
      </c>
      <c r="V1201">
        <v>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716</v>
      </c>
      <c r="AD1201" t="s">
        <v>716</v>
      </c>
      <c r="AE1201">
        <v>3</v>
      </c>
      <c r="AF1201" t="s">
        <v>3031</v>
      </c>
      <c r="AG1201" t="s">
        <v>2958</v>
      </c>
      <c r="AH1201" t="s">
        <v>3014</v>
      </c>
      <c r="AI1201">
        <v>9</v>
      </c>
      <c r="AJ1201" t="s">
        <v>3025</v>
      </c>
    </row>
    <row r="1202" spans="1:36" x14ac:dyDescent="0.3">
      <c r="A1202" t="s">
        <v>2638</v>
      </c>
      <c r="B1202" s="9">
        <v>37</v>
      </c>
      <c r="C1202" t="s">
        <v>29</v>
      </c>
      <c r="D1202" s="29" t="s">
        <v>30</v>
      </c>
      <c r="E1202">
        <v>56628</v>
      </c>
      <c r="F1202" s="13" t="s">
        <v>715</v>
      </c>
      <c r="G1202" s="4">
        <v>41719</v>
      </c>
      <c r="H1202">
        <v>30</v>
      </c>
      <c r="I1202">
        <v>479</v>
      </c>
      <c r="J1202">
        <v>5</v>
      </c>
      <c r="K1202">
        <v>82</v>
      </c>
      <c r="L1202">
        <v>7</v>
      </c>
      <c r="M1202">
        <v>17</v>
      </c>
      <c r="N1202">
        <v>171</v>
      </c>
      <c r="O1202">
        <v>590</v>
      </c>
      <c r="P1202">
        <v>761</v>
      </c>
      <c r="Q1202">
        <v>2</v>
      </c>
      <c r="R1202">
        <v>7</v>
      </c>
      <c r="S1202">
        <v>6</v>
      </c>
      <c r="T1202">
        <v>5</v>
      </c>
      <c r="U1202">
        <v>20</v>
      </c>
      <c r="V1202">
        <v>5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 t="s">
        <v>715</v>
      </c>
      <c r="AD1202" t="s">
        <v>716</v>
      </c>
      <c r="AE1202">
        <v>1</v>
      </c>
      <c r="AF1202" t="s">
        <v>3031</v>
      </c>
      <c r="AG1202" t="s">
        <v>2956</v>
      </c>
      <c r="AH1202" t="s">
        <v>3016</v>
      </c>
      <c r="AI1202">
        <v>3</v>
      </c>
      <c r="AJ1202" t="s">
        <v>3017</v>
      </c>
    </row>
    <row r="1203" spans="1:36" x14ac:dyDescent="0.3">
      <c r="A1203" t="s">
        <v>1172</v>
      </c>
      <c r="B1203" s="9">
        <v>63</v>
      </c>
      <c r="C1203" t="s">
        <v>39</v>
      </c>
      <c r="D1203" s="29" t="s">
        <v>37</v>
      </c>
      <c r="E1203">
        <v>27450</v>
      </c>
      <c r="F1203" s="13" t="s">
        <v>716</v>
      </c>
      <c r="G1203" s="4">
        <v>41379</v>
      </c>
      <c r="H1203">
        <v>57</v>
      </c>
      <c r="I1203">
        <v>37</v>
      </c>
      <c r="J1203">
        <v>12</v>
      </c>
      <c r="K1203">
        <v>23</v>
      </c>
      <c r="L1203">
        <v>8</v>
      </c>
      <c r="M1203">
        <v>11</v>
      </c>
      <c r="N1203">
        <v>52</v>
      </c>
      <c r="O1203">
        <v>91</v>
      </c>
      <c r="P1203">
        <v>143</v>
      </c>
      <c r="Q1203">
        <v>1</v>
      </c>
      <c r="R1203">
        <v>2</v>
      </c>
      <c r="S1203">
        <v>1</v>
      </c>
      <c r="T1203">
        <v>3</v>
      </c>
      <c r="U1203">
        <v>7</v>
      </c>
      <c r="V1203">
        <v>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716</v>
      </c>
      <c r="AD1203" t="s">
        <v>716</v>
      </c>
      <c r="AE1203">
        <v>2</v>
      </c>
      <c r="AF1203" t="s">
        <v>3029</v>
      </c>
      <c r="AG1203" t="s">
        <v>2957</v>
      </c>
      <c r="AH1203" t="s">
        <v>3011</v>
      </c>
      <c r="AI1203">
        <v>4</v>
      </c>
      <c r="AJ1203" t="s">
        <v>3021</v>
      </c>
    </row>
    <row r="1204" spans="1:36" x14ac:dyDescent="0.3">
      <c r="A1204" t="s">
        <v>1701</v>
      </c>
      <c r="B1204" s="9">
        <v>54</v>
      </c>
      <c r="C1204" t="s">
        <v>29</v>
      </c>
      <c r="D1204" s="29" t="s">
        <v>37</v>
      </c>
      <c r="E1204">
        <v>79530</v>
      </c>
      <c r="F1204" s="13" t="s">
        <v>716</v>
      </c>
      <c r="G1204" s="4">
        <v>41411</v>
      </c>
      <c r="H1204">
        <v>64</v>
      </c>
      <c r="I1204">
        <v>333</v>
      </c>
      <c r="J1204">
        <v>0</v>
      </c>
      <c r="K1204">
        <v>815</v>
      </c>
      <c r="L1204">
        <v>129</v>
      </c>
      <c r="M1204">
        <v>42</v>
      </c>
      <c r="N1204">
        <v>29</v>
      </c>
      <c r="O1204">
        <v>1319</v>
      </c>
      <c r="P1204">
        <v>1348</v>
      </c>
      <c r="Q1204">
        <v>1</v>
      </c>
      <c r="R1204">
        <v>4</v>
      </c>
      <c r="S1204">
        <v>10</v>
      </c>
      <c r="T1204">
        <v>11</v>
      </c>
      <c r="U1204">
        <v>26</v>
      </c>
      <c r="V1204">
        <v>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716</v>
      </c>
      <c r="AD1204" t="s">
        <v>716</v>
      </c>
      <c r="AE1204">
        <v>2</v>
      </c>
      <c r="AF1204" t="s">
        <v>3030</v>
      </c>
      <c r="AG1204" t="s">
        <v>2957</v>
      </c>
      <c r="AH1204" t="s">
        <v>3011</v>
      </c>
      <c r="AI1204">
        <v>5</v>
      </c>
      <c r="AJ1204" t="s">
        <v>3012</v>
      </c>
    </row>
    <row r="1205" spans="1:36" x14ac:dyDescent="0.3">
      <c r="A1205" t="s">
        <v>2365</v>
      </c>
      <c r="B1205" s="9">
        <v>41</v>
      </c>
      <c r="C1205" t="s">
        <v>29</v>
      </c>
      <c r="D1205" s="29" t="s">
        <v>30</v>
      </c>
      <c r="E1205">
        <v>65333</v>
      </c>
      <c r="F1205" s="13" t="s">
        <v>715</v>
      </c>
      <c r="G1205" s="4">
        <v>41656</v>
      </c>
      <c r="H1205">
        <v>58</v>
      </c>
      <c r="I1205">
        <v>654</v>
      </c>
      <c r="J1205">
        <v>7</v>
      </c>
      <c r="K1205">
        <v>92</v>
      </c>
      <c r="L1205">
        <v>0</v>
      </c>
      <c r="M1205">
        <v>15</v>
      </c>
      <c r="N1205">
        <v>30</v>
      </c>
      <c r="O1205">
        <v>768</v>
      </c>
      <c r="P1205">
        <v>798</v>
      </c>
      <c r="Q1205">
        <v>7</v>
      </c>
      <c r="R1205">
        <v>9</v>
      </c>
      <c r="S1205">
        <v>4</v>
      </c>
      <c r="T1205">
        <v>8</v>
      </c>
      <c r="U1205">
        <v>28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 t="s">
        <v>2963</v>
      </c>
      <c r="AD1205" t="s">
        <v>716</v>
      </c>
      <c r="AE1205">
        <v>1</v>
      </c>
      <c r="AF1205" t="s">
        <v>3028</v>
      </c>
      <c r="AG1205" t="s">
        <v>2956</v>
      </c>
      <c r="AH1205" t="s">
        <v>3016</v>
      </c>
      <c r="AI1205">
        <v>1</v>
      </c>
      <c r="AJ1205" t="s">
        <v>3023</v>
      </c>
    </row>
    <row r="1206" spans="1:36" x14ac:dyDescent="0.3">
      <c r="A1206" t="s">
        <v>1484</v>
      </c>
      <c r="B1206" s="9">
        <v>64</v>
      </c>
      <c r="C1206" t="s">
        <v>29</v>
      </c>
      <c r="D1206" s="29" t="s">
        <v>33</v>
      </c>
      <c r="E1206">
        <v>28320</v>
      </c>
      <c r="F1206" s="13" t="s">
        <v>715</v>
      </c>
      <c r="G1206" s="4">
        <v>41288</v>
      </c>
      <c r="H1206">
        <v>68</v>
      </c>
      <c r="I1206">
        <v>19</v>
      </c>
      <c r="J1206">
        <v>1</v>
      </c>
      <c r="K1206">
        <v>14</v>
      </c>
      <c r="L1206">
        <v>3</v>
      </c>
      <c r="M1206">
        <v>2</v>
      </c>
      <c r="N1206">
        <v>4</v>
      </c>
      <c r="O1206">
        <v>39</v>
      </c>
      <c r="P1206">
        <v>43</v>
      </c>
      <c r="Q1206">
        <v>1</v>
      </c>
      <c r="R1206">
        <v>1</v>
      </c>
      <c r="S1206">
        <v>0</v>
      </c>
      <c r="T1206">
        <v>3</v>
      </c>
      <c r="U1206">
        <v>5</v>
      </c>
      <c r="V1206">
        <v>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716</v>
      </c>
      <c r="AD1206" t="s">
        <v>716</v>
      </c>
      <c r="AE1206">
        <v>2</v>
      </c>
      <c r="AF1206" t="s">
        <v>3029</v>
      </c>
      <c r="AG1206" t="s">
        <v>2957</v>
      </c>
      <c r="AH1206" t="s">
        <v>3016</v>
      </c>
      <c r="AI1206">
        <v>1</v>
      </c>
      <c r="AJ1206" t="s">
        <v>3023</v>
      </c>
    </row>
    <row r="1207" spans="1:36" x14ac:dyDescent="0.3">
      <c r="A1207" t="s">
        <v>1818</v>
      </c>
      <c r="B1207" s="9">
        <v>29</v>
      </c>
      <c r="C1207" t="s">
        <v>36</v>
      </c>
      <c r="D1207" s="29" t="s">
        <v>37</v>
      </c>
      <c r="E1207">
        <v>64355</v>
      </c>
      <c r="F1207" s="13" t="s">
        <v>715</v>
      </c>
      <c r="G1207" s="4">
        <v>41145</v>
      </c>
      <c r="H1207">
        <v>66</v>
      </c>
      <c r="I1207">
        <v>1047</v>
      </c>
      <c r="J1207">
        <v>0</v>
      </c>
      <c r="K1207">
        <v>140</v>
      </c>
      <c r="L1207">
        <v>67</v>
      </c>
      <c r="M1207">
        <v>38</v>
      </c>
      <c r="N1207">
        <v>153</v>
      </c>
      <c r="O1207">
        <v>1292</v>
      </c>
      <c r="P1207">
        <v>1445</v>
      </c>
      <c r="Q1207">
        <v>2</v>
      </c>
      <c r="R1207">
        <v>4</v>
      </c>
      <c r="S1207">
        <v>3</v>
      </c>
      <c r="T1207">
        <v>12</v>
      </c>
      <c r="U1207">
        <v>21</v>
      </c>
      <c r="V1207">
        <v>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716</v>
      </c>
      <c r="AD1207" t="s">
        <v>716</v>
      </c>
      <c r="AE1207">
        <v>3</v>
      </c>
      <c r="AF1207" t="s">
        <v>3032</v>
      </c>
      <c r="AG1207" t="s">
        <v>2958</v>
      </c>
      <c r="AH1207" t="s">
        <v>3014</v>
      </c>
      <c r="AI1207">
        <v>8</v>
      </c>
      <c r="AJ1207" t="s">
        <v>3026</v>
      </c>
    </row>
    <row r="1208" spans="1:36" x14ac:dyDescent="0.3">
      <c r="A1208" t="s">
        <v>1566</v>
      </c>
      <c r="B1208" s="9">
        <v>66</v>
      </c>
      <c r="C1208" t="s">
        <v>29</v>
      </c>
      <c r="D1208" s="29" t="s">
        <v>30</v>
      </c>
      <c r="E1208">
        <v>90842</v>
      </c>
      <c r="F1208" s="13" t="s">
        <v>716</v>
      </c>
      <c r="G1208" s="4">
        <v>41484</v>
      </c>
      <c r="H1208">
        <v>57</v>
      </c>
      <c r="I1208">
        <v>774</v>
      </c>
      <c r="J1208">
        <v>70</v>
      </c>
      <c r="K1208">
        <v>118</v>
      </c>
      <c r="L1208">
        <v>182</v>
      </c>
      <c r="M1208">
        <v>187</v>
      </c>
      <c r="N1208">
        <v>93</v>
      </c>
      <c r="O1208">
        <v>1331</v>
      </c>
      <c r="P1208">
        <v>1424</v>
      </c>
      <c r="Q1208">
        <v>1</v>
      </c>
      <c r="R1208">
        <v>4</v>
      </c>
      <c r="S1208">
        <v>9</v>
      </c>
      <c r="T1208">
        <v>13</v>
      </c>
      <c r="U1208">
        <v>27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716</v>
      </c>
      <c r="AD1208" t="s">
        <v>716</v>
      </c>
      <c r="AE1208">
        <v>2</v>
      </c>
      <c r="AF1208" t="s">
        <v>3029</v>
      </c>
      <c r="AG1208" t="s">
        <v>2957</v>
      </c>
      <c r="AH1208" t="s">
        <v>3014</v>
      </c>
      <c r="AI1208">
        <v>7</v>
      </c>
      <c r="AJ1208" t="s">
        <v>3015</v>
      </c>
    </row>
    <row r="1209" spans="1:36" x14ac:dyDescent="0.3">
      <c r="A1209" t="s">
        <v>1882</v>
      </c>
      <c r="B1209" s="9">
        <v>35</v>
      </c>
      <c r="C1209" t="s">
        <v>47</v>
      </c>
      <c r="D1209" s="29" t="s">
        <v>30</v>
      </c>
      <c r="E1209">
        <v>20194</v>
      </c>
      <c r="F1209" s="13" t="s">
        <v>715</v>
      </c>
      <c r="G1209" s="4">
        <v>41260</v>
      </c>
      <c r="H1209">
        <v>64</v>
      </c>
      <c r="I1209">
        <v>0</v>
      </c>
      <c r="J1209">
        <v>4</v>
      </c>
      <c r="K1209">
        <v>7</v>
      </c>
      <c r="L1209">
        <v>11</v>
      </c>
      <c r="M1209">
        <v>10</v>
      </c>
      <c r="N1209">
        <v>15</v>
      </c>
      <c r="O1209">
        <v>32</v>
      </c>
      <c r="P1209">
        <v>47</v>
      </c>
      <c r="Q1209">
        <v>2</v>
      </c>
      <c r="R1209">
        <v>2</v>
      </c>
      <c r="S1209">
        <v>0</v>
      </c>
      <c r="T1209">
        <v>3</v>
      </c>
      <c r="U1209">
        <v>7</v>
      </c>
      <c r="V1209">
        <v>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716</v>
      </c>
      <c r="AD1209" t="s">
        <v>716</v>
      </c>
      <c r="AE1209">
        <v>3</v>
      </c>
      <c r="AF1209" t="s">
        <v>3031</v>
      </c>
      <c r="AG1209" t="s">
        <v>2958</v>
      </c>
      <c r="AH1209" t="s">
        <v>3018</v>
      </c>
      <c r="AI1209">
        <v>12</v>
      </c>
      <c r="AJ1209" t="s">
        <v>3019</v>
      </c>
    </row>
    <row r="1210" spans="1:36" x14ac:dyDescent="0.3">
      <c r="A1210" t="s">
        <v>1785</v>
      </c>
      <c r="B1210" s="9">
        <v>47</v>
      </c>
      <c r="C1210" t="s">
        <v>36</v>
      </c>
      <c r="D1210" s="29" t="s">
        <v>37</v>
      </c>
      <c r="E1210">
        <v>77766</v>
      </c>
      <c r="F1210" s="13" t="s">
        <v>715</v>
      </c>
      <c r="G1210" s="4">
        <v>41327</v>
      </c>
      <c r="H1210">
        <v>97</v>
      </c>
      <c r="I1210">
        <v>1004</v>
      </c>
      <c r="J1210">
        <v>59</v>
      </c>
      <c r="K1210">
        <v>265</v>
      </c>
      <c r="L1210">
        <v>115</v>
      </c>
      <c r="M1210">
        <v>59</v>
      </c>
      <c r="N1210">
        <v>27</v>
      </c>
      <c r="O1210">
        <v>1502</v>
      </c>
      <c r="P1210">
        <v>1529</v>
      </c>
      <c r="Q1210">
        <v>2</v>
      </c>
      <c r="R1210">
        <v>11</v>
      </c>
      <c r="S1210">
        <v>10</v>
      </c>
      <c r="T1210">
        <v>11</v>
      </c>
      <c r="U1210">
        <v>34</v>
      </c>
      <c r="V1210">
        <v>6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 t="s">
        <v>715</v>
      </c>
      <c r="AD1210" t="s">
        <v>715</v>
      </c>
      <c r="AE1210">
        <v>2</v>
      </c>
      <c r="AF1210" t="s">
        <v>3028</v>
      </c>
      <c r="AG1210" t="s">
        <v>2957</v>
      </c>
      <c r="AH1210" t="s">
        <v>3016</v>
      </c>
      <c r="AI1210">
        <v>2</v>
      </c>
      <c r="AJ1210" t="s">
        <v>3022</v>
      </c>
    </row>
    <row r="1211" spans="1:36" x14ac:dyDescent="0.3">
      <c r="A1211" t="s">
        <v>1019</v>
      </c>
      <c r="B1211" s="9">
        <v>42</v>
      </c>
      <c r="C1211" t="s">
        <v>39</v>
      </c>
      <c r="D1211" s="29" t="s">
        <v>41</v>
      </c>
      <c r="E1211">
        <v>37760</v>
      </c>
      <c r="F1211" s="13" t="s">
        <v>715</v>
      </c>
      <c r="G1211" s="4">
        <v>41497</v>
      </c>
      <c r="H1211">
        <v>54</v>
      </c>
      <c r="I1211">
        <v>26</v>
      </c>
      <c r="J1211">
        <v>3</v>
      </c>
      <c r="K1211">
        <v>13</v>
      </c>
      <c r="L1211">
        <v>2</v>
      </c>
      <c r="M1211">
        <v>10</v>
      </c>
      <c r="N1211">
        <v>0</v>
      </c>
      <c r="O1211">
        <v>54</v>
      </c>
      <c r="P1211">
        <v>54</v>
      </c>
      <c r="Q1211">
        <v>1</v>
      </c>
      <c r="R1211">
        <v>2</v>
      </c>
      <c r="S1211">
        <v>0</v>
      </c>
      <c r="T1211">
        <v>3</v>
      </c>
      <c r="U1211">
        <v>6</v>
      </c>
      <c r="V1211">
        <v>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716</v>
      </c>
      <c r="AD1211" t="s">
        <v>716</v>
      </c>
      <c r="AE1211">
        <v>2</v>
      </c>
      <c r="AF1211" t="s">
        <v>3028</v>
      </c>
      <c r="AG1211" t="s">
        <v>2957</v>
      </c>
      <c r="AH1211" t="s">
        <v>3014</v>
      </c>
      <c r="AI1211">
        <v>8</v>
      </c>
      <c r="AJ1211" t="s">
        <v>3026</v>
      </c>
    </row>
    <row r="1212" spans="1:36" x14ac:dyDescent="0.3">
      <c r="A1212" t="s">
        <v>2187</v>
      </c>
      <c r="B1212" s="9">
        <v>44</v>
      </c>
      <c r="C1212" t="s">
        <v>47</v>
      </c>
      <c r="D1212" s="29" t="s">
        <v>37</v>
      </c>
      <c r="E1212">
        <v>62466</v>
      </c>
      <c r="F1212" s="13" t="s">
        <v>715</v>
      </c>
      <c r="G1212" s="4">
        <v>41654</v>
      </c>
      <c r="H1212">
        <v>13</v>
      </c>
      <c r="I1212">
        <v>129</v>
      </c>
      <c r="J1212">
        <v>129</v>
      </c>
      <c r="K1212">
        <v>259</v>
      </c>
      <c r="L1212">
        <v>168</v>
      </c>
      <c r="M1212">
        <v>121</v>
      </c>
      <c r="N1212">
        <v>83</v>
      </c>
      <c r="O1212">
        <v>806</v>
      </c>
      <c r="P1212">
        <v>889</v>
      </c>
      <c r="Q1212">
        <v>5</v>
      </c>
      <c r="R1212">
        <v>6</v>
      </c>
      <c r="S1212">
        <v>3</v>
      </c>
      <c r="T1212">
        <v>12</v>
      </c>
      <c r="U1212">
        <v>26</v>
      </c>
      <c r="V1212">
        <v>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716</v>
      </c>
      <c r="AD1212" t="s">
        <v>716</v>
      </c>
      <c r="AE1212">
        <v>1</v>
      </c>
      <c r="AF1212" t="s">
        <v>3028</v>
      </c>
      <c r="AG1212" t="s">
        <v>2956</v>
      </c>
      <c r="AH1212" t="s">
        <v>3016</v>
      </c>
      <c r="AI1212">
        <v>1</v>
      </c>
      <c r="AJ1212" t="s">
        <v>3023</v>
      </c>
    </row>
    <row r="1213" spans="1:36" x14ac:dyDescent="0.3">
      <c r="A1213" t="s">
        <v>1816</v>
      </c>
      <c r="B1213" s="9">
        <v>38</v>
      </c>
      <c r="C1213" t="s">
        <v>39</v>
      </c>
      <c r="D1213" s="29" t="s">
        <v>33</v>
      </c>
      <c r="E1213">
        <v>65104</v>
      </c>
      <c r="F1213" s="13" t="s">
        <v>715</v>
      </c>
      <c r="G1213" s="4">
        <v>41592</v>
      </c>
      <c r="H1213">
        <v>4</v>
      </c>
      <c r="I1213">
        <v>738</v>
      </c>
      <c r="J1213">
        <v>0</v>
      </c>
      <c r="K1213">
        <v>232</v>
      </c>
      <c r="L1213">
        <v>13</v>
      </c>
      <c r="M1213">
        <v>20</v>
      </c>
      <c r="N1213">
        <v>50</v>
      </c>
      <c r="O1213">
        <v>1003</v>
      </c>
      <c r="P1213">
        <v>1053</v>
      </c>
      <c r="Q1213">
        <v>2</v>
      </c>
      <c r="R1213">
        <v>3</v>
      </c>
      <c r="S1213">
        <v>5</v>
      </c>
      <c r="T1213">
        <v>7</v>
      </c>
      <c r="U1213">
        <v>17</v>
      </c>
      <c r="V1213">
        <v>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716</v>
      </c>
      <c r="AD1213" t="s">
        <v>716</v>
      </c>
      <c r="AE1213">
        <v>2</v>
      </c>
      <c r="AF1213" t="s">
        <v>3031</v>
      </c>
      <c r="AG1213" t="s">
        <v>2957</v>
      </c>
      <c r="AH1213" t="s">
        <v>3018</v>
      </c>
      <c r="AI1213">
        <v>11</v>
      </c>
      <c r="AJ1213" t="s">
        <v>3024</v>
      </c>
    </row>
    <row r="1214" spans="1:36" x14ac:dyDescent="0.3">
      <c r="A1214" t="s">
        <v>1434</v>
      </c>
      <c r="B1214" s="9">
        <v>26</v>
      </c>
      <c r="C1214" t="s">
        <v>29</v>
      </c>
      <c r="D1214" s="29" t="s">
        <v>33</v>
      </c>
      <c r="E1214">
        <v>29604</v>
      </c>
      <c r="F1214" s="13" t="s">
        <v>715</v>
      </c>
      <c r="G1214" s="4">
        <v>41616</v>
      </c>
      <c r="H1214">
        <v>88</v>
      </c>
      <c r="I1214">
        <v>7</v>
      </c>
      <c r="J1214">
        <v>6</v>
      </c>
      <c r="K1214">
        <v>13</v>
      </c>
      <c r="L1214">
        <v>7</v>
      </c>
      <c r="M1214">
        <v>6</v>
      </c>
      <c r="N1214">
        <v>14</v>
      </c>
      <c r="O1214">
        <v>39</v>
      </c>
      <c r="P1214">
        <v>53</v>
      </c>
      <c r="Q1214">
        <v>1</v>
      </c>
      <c r="R1214">
        <v>1</v>
      </c>
      <c r="S1214">
        <v>0</v>
      </c>
      <c r="T1214">
        <v>3</v>
      </c>
      <c r="U1214">
        <v>5</v>
      </c>
      <c r="V1214">
        <v>9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 t="s">
        <v>715</v>
      </c>
      <c r="AD1214" t="s">
        <v>716</v>
      </c>
      <c r="AE1214">
        <v>2</v>
      </c>
      <c r="AF1214" t="s">
        <v>3032</v>
      </c>
      <c r="AG1214" t="s">
        <v>2957</v>
      </c>
      <c r="AH1214" t="s">
        <v>3018</v>
      </c>
      <c r="AI1214">
        <v>12</v>
      </c>
      <c r="AJ1214" t="s">
        <v>3019</v>
      </c>
    </row>
    <row r="1215" spans="1:36" x14ac:dyDescent="0.3">
      <c r="A1215" t="s">
        <v>2831</v>
      </c>
      <c r="B1215" s="9">
        <v>40</v>
      </c>
      <c r="C1215" t="s">
        <v>39</v>
      </c>
      <c r="D1215" s="29" t="s">
        <v>37</v>
      </c>
      <c r="E1215">
        <v>58494</v>
      </c>
      <c r="F1215" s="13" t="s">
        <v>715</v>
      </c>
      <c r="G1215" s="4">
        <v>41620</v>
      </c>
      <c r="H1215">
        <v>56</v>
      </c>
      <c r="I1215">
        <v>298</v>
      </c>
      <c r="J1215">
        <v>7</v>
      </c>
      <c r="K1215">
        <v>68</v>
      </c>
      <c r="L1215">
        <v>4</v>
      </c>
      <c r="M1215">
        <v>0</v>
      </c>
      <c r="N1215">
        <v>19</v>
      </c>
      <c r="O1215">
        <v>377</v>
      </c>
      <c r="P1215">
        <v>396</v>
      </c>
      <c r="Q1215">
        <v>2</v>
      </c>
      <c r="R1215">
        <v>6</v>
      </c>
      <c r="S1215">
        <v>2</v>
      </c>
      <c r="T1215">
        <v>6</v>
      </c>
      <c r="U1215">
        <v>16</v>
      </c>
      <c r="V1215">
        <v>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716</v>
      </c>
      <c r="AD1215" t="s">
        <v>716</v>
      </c>
      <c r="AE1215">
        <v>2</v>
      </c>
      <c r="AF1215" t="s">
        <v>3031</v>
      </c>
      <c r="AG1215" t="s">
        <v>2957</v>
      </c>
      <c r="AH1215" t="s">
        <v>3018</v>
      </c>
      <c r="AI1215">
        <v>12</v>
      </c>
      <c r="AJ1215" t="s">
        <v>3019</v>
      </c>
    </row>
    <row r="1216" spans="1:36" x14ac:dyDescent="0.3">
      <c r="A1216" t="s">
        <v>1887</v>
      </c>
      <c r="B1216" s="9">
        <v>46</v>
      </c>
      <c r="C1216" t="s">
        <v>36</v>
      </c>
      <c r="D1216" s="29" t="s">
        <v>41</v>
      </c>
      <c r="E1216">
        <v>50616</v>
      </c>
      <c r="F1216" s="13" t="s">
        <v>715</v>
      </c>
      <c r="G1216" s="4">
        <v>41747</v>
      </c>
      <c r="H1216">
        <v>56</v>
      </c>
      <c r="I1216">
        <v>128</v>
      </c>
      <c r="J1216">
        <v>0</v>
      </c>
      <c r="K1216">
        <v>16</v>
      </c>
      <c r="L1216">
        <v>0</v>
      </c>
      <c r="M1216">
        <v>1</v>
      </c>
      <c r="N1216">
        <v>4</v>
      </c>
      <c r="O1216">
        <v>145</v>
      </c>
      <c r="P1216">
        <v>149</v>
      </c>
      <c r="Q1216">
        <v>2</v>
      </c>
      <c r="R1216">
        <v>4</v>
      </c>
      <c r="S1216">
        <v>0</v>
      </c>
      <c r="T1216">
        <v>4</v>
      </c>
      <c r="U1216">
        <v>10</v>
      </c>
      <c r="V1216">
        <v>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t="s">
        <v>716</v>
      </c>
      <c r="AD1216" t="s">
        <v>716</v>
      </c>
      <c r="AE1216">
        <v>1</v>
      </c>
      <c r="AF1216" t="s">
        <v>3028</v>
      </c>
      <c r="AG1216" t="s">
        <v>2956</v>
      </c>
      <c r="AH1216" t="s">
        <v>3011</v>
      </c>
      <c r="AI1216">
        <v>4</v>
      </c>
      <c r="AJ1216" t="s">
        <v>3021</v>
      </c>
    </row>
    <row r="1217" spans="1:36" x14ac:dyDescent="0.3">
      <c r="A1217" t="s">
        <v>1039</v>
      </c>
      <c r="B1217" s="9">
        <v>32</v>
      </c>
      <c r="C1217" t="s">
        <v>47</v>
      </c>
      <c r="D1217" s="29" t="s">
        <v>30</v>
      </c>
      <c r="E1217">
        <v>24367</v>
      </c>
      <c r="F1217" s="13" t="s">
        <v>715</v>
      </c>
      <c r="G1217" s="4">
        <v>41353</v>
      </c>
      <c r="H1217">
        <v>58</v>
      </c>
      <c r="I1217">
        <v>2</v>
      </c>
      <c r="J1217">
        <v>4</v>
      </c>
      <c r="K1217">
        <v>2</v>
      </c>
      <c r="L1217">
        <v>0</v>
      </c>
      <c r="M1217">
        <v>11</v>
      </c>
      <c r="N1217">
        <v>5</v>
      </c>
      <c r="O1217">
        <v>19</v>
      </c>
      <c r="P1217">
        <v>24</v>
      </c>
      <c r="Q1217">
        <v>1</v>
      </c>
      <c r="R1217">
        <v>1</v>
      </c>
      <c r="S1217">
        <v>0</v>
      </c>
      <c r="T1217">
        <v>2</v>
      </c>
      <c r="U1217">
        <v>4</v>
      </c>
      <c r="V1217">
        <v>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716</v>
      </c>
      <c r="AD1217" t="s">
        <v>716</v>
      </c>
      <c r="AE1217">
        <v>2</v>
      </c>
      <c r="AF1217" t="s">
        <v>3031</v>
      </c>
      <c r="AG1217" t="s">
        <v>2957</v>
      </c>
      <c r="AH1217" t="s">
        <v>3016</v>
      </c>
      <c r="AI1217">
        <v>3</v>
      </c>
      <c r="AJ1217" t="s">
        <v>3017</v>
      </c>
    </row>
    <row r="1218" spans="1:36" x14ac:dyDescent="0.3">
      <c r="A1218" t="s">
        <v>872</v>
      </c>
      <c r="B1218" s="9">
        <v>19</v>
      </c>
      <c r="C1218" t="s">
        <v>29</v>
      </c>
      <c r="D1218" s="29" t="s">
        <v>30</v>
      </c>
      <c r="E1218">
        <v>34824</v>
      </c>
      <c r="F1218" s="13" t="s">
        <v>716</v>
      </c>
      <c r="G1218" s="4">
        <v>41724</v>
      </c>
      <c r="H1218">
        <v>65</v>
      </c>
      <c r="I1218">
        <v>4</v>
      </c>
      <c r="J1218">
        <v>2</v>
      </c>
      <c r="K1218">
        <v>11</v>
      </c>
      <c r="L1218">
        <v>2</v>
      </c>
      <c r="M1218">
        <v>0</v>
      </c>
      <c r="N1218">
        <v>4</v>
      </c>
      <c r="O1218">
        <v>19</v>
      </c>
      <c r="P1218">
        <v>23</v>
      </c>
      <c r="Q1218">
        <v>1</v>
      </c>
      <c r="R1218">
        <v>1</v>
      </c>
      <c r="S1218">
        <v>0</v>
      </c>
      <c r="T1218">
        <v>2</v>
      </c>
      <c r="U1218">
        <v>4</v>
      </c>
      <c r="V1218">
        <v>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716</v>
      </c>
      <c r="AD1218" t="s">
        <v>716</v>
      </c>
      <c r="AE1218">
        <v>1</v>
      </c>
      <c r="AF1218" t="s">
        <v>3033</v>
      </c>
      <c r="AG1218" t="s">
        <v>2956</v>
      </c>
      <c r="AH1218" t="s">
        <v>3016</v>
      </c>
      <c r="AI1218">
        <v>3</v>
      </c>
      <c r="AJ1218" t="s">
        <v>3017</v>
      </c>
    </row>
    <row r="1219" spans="1:36" x14ac:dyDescent="0.3">
      <c r="A1219" t="s">
        <v>1750</v>
      </c>
      <c r="B1219" s="9">
        <v>59</v>
      </c>
      <c r="C1219" t="s">
        <v>29</v>
      </c>
      <c r="D1219" s="29" t="s">
        <v>37</v>
      </c>
      <c r="E1219">
        <v>74268</v>
      </c>
      <c r="F1219" s="13" t="s">
        <v>716</v>
      </c>
      <c r="G1219" s="4">
        <v>41319</v>
      </c>
      <c r="H1219">
        <v>83</v>
      </c>
      <c r="I1219">
        <v>199</v>
      </c>
      <c r="J1219">
        <v>66</v>
      </c>
      <c r="K1219">
        <v>315</v>
      </c>
      <c r="L1219">
        <v>97</v>
      </c>
      <c r="M1219">
        <v>174</v>
      </c>
      <c r="N1219">
        <v>41</v>
      </c>
      <c r="O1219">
        <v>851</v>
      </c>
      <c r="P1219">
        <v>892</v>
      </c>
      <c r="Q1219">
        <v>1</v>
      </c>
      <c r="R1219">
        <v>4</v>
      </c>
      <c r="S1219">
        <v>3</v>
      </c>
      <c r="T1219">
        <v>5</v>
      </c>
      <c r="U1219">
        <v>13</v>
      </c>
      <c r="V1219">
        <v>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716</v>
      </c>
      <c r="AD1219" t="s">
        <v>716</v>
      </c>
      <c r="AE1219">
        <v>2</v>
      </c>
      <c r="AF1219" t="s">
        <v>3030</v>
      </c>
      <c r="AG1219" t="s">
        <v>2957</v>
      </c>
      <c r="AH1219" t="s">
        <v>3016</v>
      </c>
      <c r="AI1219">
        <v>2</v>
      </c>
      <c r="AJ1219" t="s">
        <v>3022</v>
      </c>
    </row>
    <row r="1220" spans="1:36" x14ac:dyDescent="0.3">
      <c r="A1220" t="s">
        <v>1784</v>
      </c>
      <c r="B1220" s="9">
        <v>59</v>
      </c>
      <c r="C1220" t="s">
        <v>36</v>
      </c>
      <c r="D1220" s="29" t="s">
        <v>37</v>
      </c>
      <c r="E1220">
        <v>58482</v>
      </c>
      <c r="F1220" s="13" t="s">
        <v>715</v>
      </c>
      <c r="G1220" s="4">
        <v>41710</v>
      </c>
      <c r="H1220">
        <v>59</v>
      </c>
      <c r="I1220">
        <v>576</v>
      </c>
      <c r="J1220">
        <v>7</v>
      </c>
      <c r="K1220">
        <v>115</v>
      </c>
      <c r="L1220">
        <v>19</v>
      </c>
      <c r="M1220">
        <v>7</v>
      </c>
      <c r="N1220">
        <v>7</v>
      </c>
      <c r="O1220">
        <v>724</v>
      </c>
      <c r="P1220">
        <v>731</v>
      </c>
      <c r="Q1220">
        <v>2</v>
      </c>
      <c r="R1220">
        <v>7</v>
      </c>
      <c r="S1220">
        <v>4</v>
      </c>
      <c r="T1220">
        <v>9</v>
      </c>
      <c r="U1220">
        <v>22</v>
      </c>
      <c r="V1220">
        <v>6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 t="s">
        <v>715</v>
      </c>
      <c r="AD1220" t="s">
        <v>716</v>
      </c>
      <c r="AE1220">
        <v>1</v>
      </c>
      <c r="AF1220" t="s">
        <v>3030</v>
      </c>
      <c r="AG1220" t="s">
        <v>2956</v>
      </c>
      <c r="AH1220" t="s">
        <v>3016</v>
      </c>
      <c r="AI1220">
        <v>3</v>
      </c>
      <c r="AJ1220" t="s">
        <v>3017</v>
      </c>
    </row>
    <row r="1221" spans="1:36" x14ac:dyDescent="0.3">
      <c r="A1221" t="s">
        <v>1436</v>
      </c>
      <c r="B1221" s="9">
        <v>40</v>
      </c>
      <c r="C1221" t="s">
        <v>29</v>
      </c>
      <c r="D1221" s="29" t="s">
        <v>37</v>
      </c>
      <c r="E1221">
        <v>34421</v>
      </c>
      <c r="F1221" s="13" t="s">
        <v>715</v>
      </c>
      <c r="G1221" s="4">
        <v>41456</v>
      </c>
      <c r="H1221">
        <v>81</v>
      </c>
      <c r="I1221">
        <v>3</v>
      </c>
      <c r="J1221">
        <v>3</v>
      </c>
      <c r="K1221">
        <v>7</v>
      </c>
      <c r="L1221">
        <v>6</v>
      </c>
      <c r="M1221">
        <v>2</v>
      </c>
      <c r="N1221">
        <v>9</v>
      </c>
      <c r="O1221">
        <v>21</v>
      </c>
      <c r="P1221">
        <v>30</v>
      </c>
      <c r="Q1221">
        <v>1</v>
      </c>
      <c r="R1221">
        <v>1</v>
      </c>
      <c r="S1221">
        <v>0</v>
      </c>
      <c r="T1221">
        <v>2</v>
      </c>
      <c r="U1221">
        <v>4</v>
      </c>
      <c r="V1221">
        <v>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716</v>
      </c>
      <c r="AD1221" t="s">
        <v>716</v>
      </c>
      <c r="AE1221">
        <v>2</v>
      </c>
      <c r="AF1221" t="s">
        <v>3031</v>
      </c>
      <c r="AG1221" t="s">
        <v>2957</v>
      </c>
      <c r="AH1221" t="s">
        <v>3014</v>
      </c>
      <c r="AI1221">
        <v>7</v>
      </c>
      <c r="AJ1221" t="s">
        <v>3015</v>
      </c>
    </row>
    <row r="1222" spans="1:36" x14ac:dyDescent="0.3">
      <c r="A1222" t="s">
        <v>1631</v>
      </c>
      <c r="B1222" s="9">
        <v>43</v>
      </c>
      <c r="C1222" t="s">
        <v>29</v>
      </c>
      <c r="D1222" s="29" t="s">
        <v>33</v>
      </c>
      <c r="E1222">
        <v>74538</v>
      </c>
      <c r="F1222" s="13" t="s">
        <v>716</v>
      </c>
      <c r="G1222" s="4">
        <v>41454</v>
      </c>
      <c r="H1222">
        <v>21</v>
      </c>
      <c r="I1222">
        <v>380</v>
      </c>
      <c r="J1222">
        <v>98</v>
      </c>
      <c r="K1222">
        <v>733</v>
      </c>
      <c r="L1222">
        <v>110</v>
      </c>
      <c r="M1222">
        <v>112</v>
      </c>
      <c r="N1222">
        <v>28</v>
      </c>
      <c r="O1222">
        <v>1433</v>
      </c>
      <c r="P1222">
        <v>1461</v>
      </c>
      <c r="Q1222">
        <v>1</v>
      </c>
      <c r="R1222">
        <v>8</v>
      </c>
      <c r="S1222">
        <v>8</v>
      </c>
      <c r="T1222">
        <v>5</v>
      </c>
      <c r="U1222">
        <v>22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 t="s">
        <v>715</v>
      </c>
      <c r="AD1222" t="s">
        <v>715</v>
      </c>
      <c r="AE1222">
        <v>2</v>
      </c>
      <c r="AF1222" t="s">
        <v>3028</v>
      </c>
      <c r="AG1222" t="s">
        <v>2957</v>
      </c>
      <c r="AH1222" t="s">
        <v>3011</v>
      </c>
      <c r="AI1222">
        <v>6</v>
      </c>
      <c r="AJ1222" t="s">
        <v>3013</v>
      </c>
    </row>
    <row r="1223" spans="1:36" x14ac:dyDescent="0.3">
      <c r="A1223" t="s">
        <v>2214</v>
      </c>
      <c r="B1223" s="9">
        <v>51</v>
      </c>
      <c r="C1223" t="s">
        <v>36</v>
      </c>
      <c r="D1223" s="29" t="s">
        <v>37</v>
      </c>
      <c r="E1223">
        <v>53378</v>
      </c>
      <c r="F1223" s="13" t="s">
        <v>2963</v>
      </c>
      <c r="G1223" s="4">
        <v>41176</v>
      </c>
      <c r="H1223">
        <v>41</v>
      </c>
      <c r="I1223">
        <v>489</v>
      </c>
      <c r="J1223">
        <v>6</v>
      </c>
      <c r="K1223">
        <v>152</v>
      </c>
      <c r="L1223">
        <v>8</v>
      </c>
      <c r="M1223">
        <v>6</v>
      </c>
      <c r="N1223">
        <v>132</v>
      </c>
      <c r="O1223">
        <v>661</v>
      </c>
      <c r="P1223">
        <v>793</v>
      </c>
      <c r="Q1223">
        <v>10</v>
      </c>
      <c r="R1223">
        <v>9</v>
      </c>
      <c r="S1223">
        <v>4</v>
      </c>
      <c r="T1223">
        <v>6</v>
      </c>
      <c r="U1223">
        <v>29</v>
      </c>
      <c r="V1223">
        <v>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716</v>
      </c>
      <c r="AD1223" t="s">
        <v>715</v>
      </c>
      <c r="AE1223">
        <v>3</v>
      </c>
      <c r="AF1223" t="s">
        <v>3030</v>
      </c>
      <c r="AG1223" t="s">
        <v>2958</v>
      </c>
      <c r="AH1223" t="s">
        <v>3014</v>
      </c>
      <c r="AI1223">
        <v>9</v>
      </c>
      <c r="AJ1223" t="s">
        <v>3025</v>
      </c>
    </row>
    <row r="1224" spans="1:36" x14ac:dyDescent="0.3">
      <c r="A1224" t="s">
        <v>2724</v>
      </c>
      <c r="B1224" s="9">
        <v>60</v>
      </c>
      <c r="C1224" t="s">
        <v>29</v>
      </c>
      <c r="D1224" s="29" t="s">
        <v>41</v>
      </c>
      <c r="E1224">
        <v>50002</v>
      </c>
      <c r="F1224" s="13" t="s">
        <v>715</v>
      </c>
      <c r="G1224" s="4">
        <v>41442</v>
      </c>
      <c r="H1224">
        <v>21</v>
      </c>
      <c r="I1224">
        <v>443</v>
      </c>
      <c r="J1224">
        <v>5</v>
      </c>
      <c r="K1224">
        <v>71</v>
      </c>
      <c r="L1224">
        <v>21</v>
      </c>
      <c r="M1224">
        <v>16</v>
      </c>
      <c r="N1224">
        <v>82</v>
      </c>
      <c r="O1224">
        <v>556</v>
      </c>
      <c r="P1224">
        <v>638</v>
      </c>
      <c r="Q1224">
        <v>2</v>
      </c>
      <c r="R1224">
        <v>8</v>
      </c>
      <c r="S1224">
        <v>2</v>
      </c>
      <c r="T1224">
        <v>7</v>
      </c>
      <c r="U1224">
        <v>19</v>
      </c>
      <c r="V1224">
        <v>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716</v>
      </c>
      <c r="AD1224" t="s">
        <v>716</v>
      </c>
      <c r="AE1224">
        <v>2</v>
      </c>
      <c r="AF1224" t="s">
        <v>3030</v>
      </c>
      <c r="AG1224" t="s">
        <v>2957</v>
      </c>
      <c r="AH1224" t="s">
        <v>3011</v>
      </c>
      <c r="AI1224">
        <v>6</v>
      </c>
      <c r="AJ1224" t="s">
        <v>3013</v>
      </c>
    </row>
    <row r="1225" spans="1:36" x14ac:dyDescent="0.3">
      <c r="A1225" t="s">
        <v>2089</v>
      </c>
      <c r="B1225" s="9">
        <v>29</v>
      </c>
      <c r="C1225" t="s">
        <v>29</v>
      </c>
      <c r="D1225" s="29" t="s">
        <v>33</v>
      </c>
      <c r="E1225">
        <v>54006</v>
      </c>
      <c r="F1225" s="13" t="s">
        <v>715</v>
      </c>
      <c r="G1225" s="4">
        <v>41170</v>
      </c>
      <c r="H1225">
        <v>42</v>
      </c>
      <c r="I1225">
        <v>174</v>
      </c>
      <c r="J1225">
        <v>77</v>
      </c>
      <c r="K1225">
        <v>203</v>
      </c>
      <c r="L1225">
        <v>6</v>
      </c>
      <c r="M1225">
        <v>24</v>
      </c>
      <c r="N1225">
        <v>97</v>
      </c>
      <c r="O1225">
        <v>484</v>
      </c>
      <c r="P1225">
        <v>581</v>
      </c>
      <c r="Q1225">
        <v>2</v>
      </c>
      <c r="R1225">
        <v>8</v>
      </c>
      <c r="S1225">
        <v>1</v>
      </c>
      <c r="T1225">
        <v>7</v>
      </c>
      <c r="U1225">
        <v>18</v>
      </c>
      <c r="V1225">
        <v>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716</v>
      </c>
      <c r="AD1225" t="s">
        <v>716</v>
      </c>
      <c r="AE1225">
        <v>3</v>
      </c>
      <c r="AF1225" t="s">
        <v>3032</v>
      </c>
      <c r="AG1225" t="s">
        <v>2958</v>
      </c>
      <c r="AH1225" t="s">
        <v>3014</v>
      </c>
      <c r="AI1225">
        <v>9</v>
      </c>
      <c r="AJ1225" t="s">
        <v>3025</v>
      </c>
    </row>
    <row r="1226" spans="1:36" x14ac:dyDescent="0.3">
      <c r="A1226" t="s">
        <v>2824</v>
      </c>
      <c r="B1226" s="9">
        <v>57</v>
      </c>
      <c r="C1226" t="s">
        <v>29</v>
      </c>
      <c r="D1226" s="29" t="s">
        <v>37</v>
      </c>
      <c r="E1226">
        <v>52852</v>
      </c>
      <c r="F1226" s="13" t="s">
        <v>715</v>
      </c>
      <c r="G1226" s="4">
        <v>41244</v>
      </c>
      <c r="H1226">
        <v>93</v>
      </c>
      <c r="I1226">
        <v>714</v>
      </c>
      <c r="J1226">
        <v>8</v>
      </c>
      <c r="K1226">
        <v>99</v>
      </c>
      <c r="L1226">
        <v>11</v>
      </c>
      <c r="M1226">
        <v>0</v>
      </c>
      <c r="N1226">
        <v>47</v>
      </c>
      <c r="O1226">
        <v>832</v>
      </c>
      <c r="P1226">
        <v>879</v>
      </c>
      <c r="Q1226">
        <v>4</v>
      </c>
      <c r="R1226">
        <v>10</v>
      </c>
      <c r="S1226">
        <v>7</v>
      </c>
      <c r="T1226">
        <v>5</v>
      </c>
      <c r="U1226">
        <v>26</v>
      </c>
      <c r="V1226">
        <v>8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 t="s">
        <v>715</v>
      </c>
      <c r="AD1226" t="s">
        <v>716</v>
      </c>
      <c r="AE1226">
        <v>3</v>
      </c>
      <c r="AF1226" t="s">
        <v>3030</v>
      </c>
      <c r="AG1226" t="s">
        <v>2958</v>
      </c>
      <c r="AH1226" t="s">
        <v>3018</v>
      </c>
      <c r="AI1226">
        <v>12</v>
      </c>
      <c r="AJ1226" t="s">
        <v>3019</v>
      </c>
    </row>
    <row r="1227" spans="1:36" x14ac:dyDescent="0.3">
      <c r="A1227" t="s">
        <v>1877</v>
      </c>
      <c r="B1227" s="9">
        <v>48</v>
      </c>
      <c r="C1227" t="s">
        <v>39</v>
      </c>
      <c r="D1227" s="29" t="s">
        <v>33</v>
      </c>
      <c r="E1227">
        <v>45903</v>
      </c>
      <c r="F1227" s="13" t="s">
        <v>715</v>
      </c>
      <c r="G1227" s="4">
        <v>41752</v>
      </c>
      <c r="H1227">
        <v>80</v>
      </c>
      <c r="I1227">
        <v>33</v>
      </c>
      <c r="J1227">
        <v>8</v>
      </c>
      <c r="K1227">
        <v>10</v>
      </c>
      <c r="L1227">
        <v>2</v>
      </c>
      <c r="M1227">
        <v>10</v>
      </c>
      <c r="N1227">
        <v>3</v>
      </c>
      <c r="O1227">
        <v>63</v>
      </c>
      <c r="P1227">
        <v>66</v>
      </c>
      <c r="Q1227">
        <v>2</v>
      </c>
      <c r="R1227">
        <v>2</v>
      </c>
      <c r="S1227">
        <v>1</v>
      </c>
      <c r="T1227">
        <v>3</v>
      </c>
      <c r="U1227">
        <v>8</v>
      </c>
      <c r="V1227">
        <v>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716</v>
      </c>
      <c r="AD1227" t="s">
        <v>716</v>
      </c>
      <c r="AE1227">
        <v>1</v>
      </c>
      <c r="AF1227" t="s">
        <v>3028</v>
      </c>
      <c r="AG1227" t="s">
        <v>2956</v>
      </c>
      <c r="AH1227" t="s">
        <v>3011</v>
      </c>
      <c r="AI1227">
        <v>4</v>
      </c>
      <c r="AJ1227" t="s">
        <v>3021</v>
      </c>
    </row>
    <row r="1228" spans="1:36" x14ac:dyDescent="0.3">
      <c r="A1228" t="s">
        <v>810</v>
      </c>
      <c r="B1228" s="9">
        <v>45</v>
      </c>
      <c r="C1228" t="s">
        <v>36</v>
      </c>
      <c r="D1228" s="29" t="s">
        <v>33</v>
      </c>
      <c r="E1228">
        <v>54132</v>
      </c>
      <c r="F1228" s="13" t="s">
        <v>715</v>
      </c>
      <c r="G1228" s="4">
        <v>41686</v>
      </c>
      <c r="H1228">
        <v>81</v>
      </c>
      <c r="I1228">
        <v>30</v>
      </c>
      <c r="J1228">
        <v>1</v>
      </c>
      <c r="K1228">
        <v>8</v>
      </c>
      <c r="L1228">
        <v>0</v>
      </c>
      <c r="M1228">
        <v>0</v>
      </c>
      <c r="N1228">
        <v>3</v>
      </c>
      <c r="O1228">
        <v>39</v>
      </c>
      <c r="P1228">
        <v>42</v>
      </c>
      <c r="Q1228">
        <v>1</v>
      </c>
      <c r="R1228">
        <v>1</v>
      </c>
      <c r="S1228">
        <v>0</v>
      </c>
      <c r="T1228">
        <v>3</v>
      </c>
      <c r="U1228">
        <v>5</v>
      </c>
      <c r="V1228">
        <v>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716</v>
      </c>
      <c r="AD1228" t="s">
        <v>716</v>
      </c>
      <c r="AE1228">
        <v>1</v>
      </c>
      <c r="AF1228" t="s">
        <v>3028</v>
      </c>
      <c r="AG1228" t="s">
        <v>2956</v>
      </c>
      <c r="AH1228" t="s">
        <v>3016</v>
      </c>
      <c r="AI1228">
        <v>2</v>
      </c>
      <c r="AJ1228" t="s">
        <v>3022</v>
      </c>
    </row>
    <row r="1229" spans="1:36" x14ac:dyDescent="0.3">
      <c r="A1229" t="s">
        <v>1464</v>
      </c>
      <c r="B1229" s="9">
        <v>25</v>
      </c>
      <c r="C1229" t="s">
        <v>29</v>
      </c>
      <c r="D1229" s="29" t="s">
        <v>37</v>
      </c>
      <c r="E1229">
        <v>37155</v>
      </c>
      <c r="F1229" s="13" t="s">
        <v>715</v>
      </c>
      <c r="G1229" s="4">
        <v>41305</v>
      </c>
      <c r="H1229">
        <v>51</v>
      </c>
      <c r="I1229">
        <v>23</v>
      </c>
      <c r="J1229">
        <v>0</v>
      </c>
      <c r="K1229">
        <v>26</v>
      </c>
      <c r="L1229">
        <v>7</v>
      </c>
      <c r="M1229">
        <v>15</v>
      </c>
      <c r="N1229">
        <v>3</v>
      </c>
      <c r="O1229">
        <v>71</v>
      </c>
      <c r="P1229">
        <v>74</v>
      </c>
      <c r="Q1229">
        <v>1</v>
      </c>
      <c r="R1229">
        <v>2</v>
      </c>
      <c r="S1229">
        <v>0</v>
      </c>
      <c r="T1229">
        <v>4</v>
      </c>
      <c r="U1229">
        <v>7</v>
      </c>
      <c r="V1229">
        <v>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716</v>
      </c>
      <c r="AD1229" t="s">
        <v>716</v>
      </c>
      <c r="AE1229">
        <v>2</v>
      </c>
      <c r="AF1229" t="s">
        <v>3032</v>
      </c>
      <c r="AG1229" t="s">
        <v>2957</v>
      </c>
      <c r="AH1229" t="s">
        <v>3016</v>
      </c>
      <c r="AI1229">
        <v>1</v>
      </c>
      <c r="AJ1229" t="s">
        <v>3023</v>
      </c>
    </row>
    <row r="1230" spans="1:36" x14ac:dyDescent="0.3">
      <c r="A1230" t="s">
        <v>1032</v>
      </c>
      <c r="B1230" s="9">
        <v>40</v>
      </c>
      <c r="C1230" t="s">
        <v>47</v>
      </c>
      <c r="D1230" s="29" t="s">
        <v>37</v>
      </c>
      <c r="E1230">
        <v>45894</v>
      </c>
      <c r="F1230" s="13" t="s">
        <v>2963</v>
      </c>
      <c r="G1230" s="4">
        <v>41697</v>
      </c>
      <c r="H1230">
        <v>15</v>
      </c>
      <c r="I1230">
        <v>27</v>
      </c>
      <c r="J1230">
        <v>2</v>
      </c>
      <c r="K1230">
        <v>7</v>
      </c>
      <c r="L1230">
        <v>0</v>
      </c>
      <c r="M1230">
        <v>2</v>
      </c>
      <c r="N1230">
        <v>13</v>
      </c>
      <c r="O1230">
        <v>38</v>
      </c>
      <c r="P1230">
        <v>51</v>
      </c>
      <c r="Q1230">
        <v>1</v>
      </c>
      <c r="R1230">
        <v>1</v>
      </c>
      <c r="S1230">
        <v>0</v>
      </c>
      <c r="T1230">
        <v>3</v>
      </c>
      <c r="U1230">
        <v>5</v>
      </c>
      <c r="V1230">
        <v>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716</v>
      </c>
      <c r="AD1230" t="s">
        <v>716</v>
      </c>
      <c r="AE1230">
        <v>1</v>
      </c>
      <c r="AF1230" t="s">
        <v>3031</v>
      </c>
      <c r="AG1230" t="s">
        <v>2956</v>
      </c>
      <c r="AH1230" t="s">
        <v>3016</v>
      </c>
      <c r="AI1230">
        <v>2</v>
      </c>
      <c r="AJ1230" t="s">
        <v>3022</v>
      </c>
    </row>
    <row r="1231" spans="1:36" x14ac:dyDescent="0.3">
      <c r="A1231" t="s">
        <v>1375</v>
      </c>
      <c r="B1231" s="9">
        <v>49</v>
      </c>
      <c r="C1231" t="s">
        <v>29</v>
      </c>
      <c r="D1231" s="29" t="s">
        <v>37</v>
      </c>
      <c r="E1231">
        <v>69139</v>
      </c>
      <c r="F1231" s="13" t="s">
        <v>715</v>
      </c>
      <c r="G1231" s="4">
        <v>41666</v>
      </c>
      <c r="H1231">
        <v>23</v>
      </c>
      <c r="I1231">
        <v>86</v>
      </c>
      <c r="J1231">
        <v>12</v>
      </c>
      <c r="K1231">
        <v>75</v>
      </c>
      <c r="L1231">
        <v>33</v>
      </c>
      <c r="M1231">
        <v>15</v>
      </c>
      <c r="N1231">
        <v>6</v>
      </c>
      <c r="O1231">
        <v>221</v>
      </c>
      <c r="P1231">
        <v>227</v>
      </c>
      <c r="Q1231">
        <v>1</v>
      </c>
      <c r="R1231">
        <v>4</v>
      </c>
      <c r="S1231">
        <v>1</v>
      </c>
      <c r="T1231">
        <v>5</v>
      </c>
      <c r="U1231">
        <v>11</v>
      </c>
      <c r="V1231">
        <v>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716</v>
      </c>
      <c r="AD1231" t="s">
        <v>716</v>
      </c>
      <c r="AE1231">
        <v>1</v>
      </c>
      <c r="AF1231" t="s">
        <v>3028</v>
      </c>
      <c r="AG1231" t="s">
        <v>2956</v>
      </c>
      <c r="AH1231" t="s">
        <v>3016</v>
      </c>
      <c r="AI1231">
        <v>1</v>
      </c>
      <c r="AJ1231" t="s">
        <v>3023</v>
      </c>
    </row>
    <row r="1232" spans="1:36" x14ac:dyDescent="0.3">
      <c r="A1232" t="s">
        <v>1911</v>
      </c>
      <c r="B1232" s="9">
        <v>47</v>
      </c>
      <c r="C1232" t="s">
        <v>47</v>
      </c>
      <c r="D1232" s="29" t="s">
        <v>33</v>
      </c>
      <c r="E1232">
        <v>30753</v>
      </c>
      <c r="F1232" s="13" t="s">
        <v>2963</v>
      </c>
      <c r="G1232" s="4">
        <v>41466</v>
      </c>
      <c r="H1232">
        <v>85</v>
      </c>
      <c r="I1232">
        <v>12</v>
      </c>
      <c r="J1232">
        <v>5</v>
      </c>
      <c r="K1232">
        <v>25</v>
      </c>
      <c r="L1232">
        <v>0</v>
      </c>
      <c r="M1232">
        <v>9</v>
      </c>
      <c r="N1232">
        <v>30</v>
      </c>
      <c r="O1232">
        <v>51</v>
      </c>
      <c r="P1232">
        <v>81</v>
      </c>
      <c r="Q1232">
        <v>2</v>
      </c>
      <c r="R1232">
        <v>1</v>
      </c>
      <c r="S1232">
        <v>1</v>
      </c>
      <c r="T1232">
        <v>3</v>
      </c>
      <c r="U1232">
        <v>7</v>
      </c>
      <c r="V1232">
        <v>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716</v>
      </c>
      <c r="AD1232" t="s">
        <v>716</v>
      </c>
      <c r="AE1232">
        <v>2</v>
      </c>
      <c r="AF1232" t="s">
        <v>3028</v>
      </c>
      <c r="AG1232" t="s">
        <v>2957</v>
      </c>
      <c r="AH1232" t="s">
        <v>3014</v>
      </c>
      <c r="AI1232">
        <v>7</v>
      </c>
      <c r="AJ1232" t="s">
        <v>3015</v>
      </c>
    </row>
    <row r="1233" spans="1:36" x14ac:dyDescent="0.3">
      <c r="A1233" t="s">
        <v>1361</v>
      </c>
      <c r="B1233" s="9">
        <v>35</v>
      </c>
      <c r="C1233" t="s">
        <v>29</v>
      </c>
      <c r="D1233" s="29" t="s">
        <v>33</v>
      </c>
      <c r="E1233">
        <v>77568</v>
      </c>
      <c r="F1233" s="13" t="s">
        <v>715</v>
      </c>
      <c r="G1233" s="4">
        <v>41146</v>
      </c>
      <c r="H1233">
        <v>30</v>
      </c>
      <c r="I1233">
        <v>1230</v>
      </c>
      <c r="J1233">
        <v>0</v>
      </c>
      <c r="K1233">
        <v>396</v>
      </c>
      <c r="L1233">
        <v>232</v>
      </c>
      <c r="M1233">
        <v>178</v>
      </c>
      <c r="N1233">
        <v>158</v>
      </c>
      <c r="O1233">
        <v>2036</v>
      </c>
      <c r="P1233">
        <v>2194</v>
      </c>
      <c r="Q1233">
        <v>1</v>
      </c>
      <c r="R1233">
        <v>10</v>
      </c>
      <c r="S1233">
        <v>2</v>
      </c>
      <c r="T1233">
        <v>8</v>
      </c>
      <c r="U1233">
        <v>21</v>
      </c>
      <c r="V1233">
        <v>5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1</v>
      </c>
      <c r="AC1233" t="s">
        <v>2964</v>
      </c>
      <c r="AD1233" t="s">
        <v>716</v>
      </c>
      <c r="AE1233">
        <v>3</v>
      </c>
      <c r="AF1233" t="s">
        <v>3031</v>
      </c>
      <c r="AG1233" t="s">
        <v>2958</v>
      </c>
      <c r="AH1233" t="s">
        <v>3014</v>
      </c>
      <c r="AI1233">
        <v>8</v>
      </c>
      <c r="AJ1233" t="s">
        <v>3026</v>
      </c>
    </row>
    <row r="1234" spans="1:36" x14ac:dyDescent="0.3">
      <c r="A1234" t="s">
        <v>2790</v>
      </c>
      <c r="B1234" s="9">
        <v>64</v>
      </c>
      <c r="C1234" t="s">
        <v>36</v>
      </c>
      <c r="D1234" s="29" t="s">
        <v>30</v>
      </c>
      <c r="E1234">
        <v>48767</v>
      </c>
      <c r="F1234" s="13" t="s">
        <v>2964</v>
      </c>
      <c r="G1234" s="4">
        <v>41640</v>
      </c>
      <c r="H1234">
        <v>79</v>
      </c>
      <c r="I1234">
        <v>28</v>
      </c>
      <c r="J1234">
        <v>1</v>
      </c>
      <c r="K1234">
        <v>21</v>
      </c>
      <c r="L1234">
        <v>3</v>
      </c>
      <c r="M1234">
        <v>0</v>
      </c>
      <c r="N1234">
        <v>10</v>
      </c>
      <c r="O1234">
        <v>53</v>
      </c>
      <c r="P1234">
        <v>63</v>
      </c>
      <c r="Q1234">
        <v>3</v>
      </c>
      <c r="R1234">
        <v>2</v>
      </c>
      <c r="S1234">
        <v>1</v>
      </c>
      <c r="T1234">
        <v>3</v>
      </c>
      <c r="U1234">
        <v>9</v>
      </c>
      <c r="V1234">
        <v>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716</v>
      </c>
      <c r="AD1234" t="s">
        <v>716</v>
      </c>
      <c r="AE1234">
        <v>1</v>
      </c>
      <c r="AF1234" t="s">
        <v>3029</v>
      </c>
      <c r="AG1234" t="s">
        <v>2956</v>
      </c>
      <c r="AH1234" t="s">
        <v>3016</v>
      </c>
      <c r="AI1234">
        <v>1</v>
      </c>
      <c r="AJ1234" t="s">
        <v>3023</v>
      </c>
    </row>
    <row r="1235" spans="1:36" x14ac:dyDescent="0.3">
      <c r="A1235" t="s">
        <v>1111</v>
      </c>
      <c r="B1235" s="9">
        <v>48</v>
      </c>
      <c r="C1235" t="s">
        <v>47</v>
      </c>
      <c r="D1235" s="29" t="s">
        <v>33</v>
      </c>
      <c r="E1235">
        <v>22634</v>
      </c>
      <c r="F1235" s="13" t="s">
        <v>716</v>
      </c>
      <c r="G1235" s="4">
        <v>41290</v>
      </c>
      <c r="H1235">
        <v>47</v>
      </c>
      <c r="I1235">
        <v>2</v>
      </c>
      <c r="J1235">
        <v>23</v>
      </c>
      <c r="K1235">
        <v>11</v>
      </c>
      <c r="L1235">
        <v>8</v>
      </c>
      <c r="M1235">
        <v>6</v>
      </c>
      <c r="N1235">
        <v>46</v>
      </c>
      <c r="O1235">
        <v>50</v>
      </c>
      <c r="P1235">
        <v>96</v>
      </c>
      <c r="Q1235">
        <v>1</v>
      </c>
      <c r="R1235">
        <v>2</v>
      </c>
      <c r="S1235">
        <v>1</v>
      </c>
      <c r="T1235">
        <v>2</v>
      </c>
      <c r="U1235">
        <v>6</v>
      </c>
      <c r="V1235">
        <v>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716</v>
      </c>
      <c r="AD1235" t="s">
        <v>716</v>
      </c>
      <c r="AE1235">
        <v>2</v>
      </c>
      <c r="AF1235" t="s">
        <v>3028</v>
      </c>
      <c r="AG1235" t="s">
        <v>2957</v>
      </c>
      <c r="AH1235" t="s">
        <v>3016</v>
      </c>
      <c r="AI1235">
        <v>1</v>
      </c>
      <c r="AJ1235" t="s">
        <v>3023</v>
      </c>
    </row>
    <row r="1236" spans="1:36" x14ac:dyDescent="0.3">
      <c r="A1236" t="s">
        <v>1956</v>
      </c>
      <c r="B1236" s="9">
        <v>59</v>
      </c>
      <c r="C1236" t="s">
        <v>36</v>
      </c>
      <c r="D1236" s="29" t="s">
        <v>37</v>
      </c>
      <c r="E1236">
        <v>38725</v>
      </c>
      <c r="F1236" s="13" t="s">
        <v>2963</v>
      </c>
      <c r="G1236" s="4">
        <v>41769</v>
      </c>
      <c r="H1236">
        <v>52</v>
      </c>
      <c r="I1236">
        <v>31</v>
      </c>
      <c r="J1236">
        <v>0</v>
      </c>
      <c r="K1236">
        <v>6</v>
      </c>
      <c r="L1236">
        <v>2</v>
      </c>
      <c r="M1236">
        <v>1</v>
      </c>
      <c r="N1236">
        <v>5</v>
      </c>
      <c r="O1236">
        <v>40</v>
      </c>
      <c r="P1236">
        <v>45</v>
      </c>
      <c r="Q1236">
        <v>2</v>
      </c>
      <c r="R1236">
        <v>1</v>
      </c>
      <c r="S1236">
        <v>0</v>
      </c>
      <c r="T1236">
        <v>4</v>
      </c>
      <c r="U1236">
        <v>7</v>
      </c>
      <c r="V1236">
        <v>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716</v>
      </c>
      <c r="AD1236" t="s">
        <v>716</v>
      </c>
      <c r="AE1236">
        <v>1</v>
      </c>
      <c r="AF1236" t="s">
        <v>3030</v>
      </c>
      <c r="AG1236" t="s">
        <v>2956</v>
      </c>
      <c r="AH1236" t="s">
        <v>3011</v>
      </c>
      <c r="AI1236">
        <v>5</v>
      </c>
      <c r="AJ1236" t="s">
        <v>3012</v>
      </c>
    </row>
    <row r="1237" spans="1:36" x14ac:dyDescent="0.3">
      <c r="A1237" t="s">
        <v>1225</v>
      </c>
      <c r="B1237" s="9">
        <v>71</v>
      </c>
      <c r="C1237" t="s">
        <v>39</v>
      </c>
      <c r="D1237" s="29" t="s">
        <v>71</v>
      </c>
      <c r="E1237">
        <v>52247</v>
      </c>
      <c r="F1237" s="13" t="s">
        <v>716</v>
      </c>
      <c r="G1237" s="4">
        <v>41577</v>
      </c>
      <c r="H1237">
        <v>75</v>
      </c>
      <c r="I1237">
        <v>532</v>
      </c>
      <c r="J1237">
        <v>126</v>
      </c>
      <c r="K1237">
        <v>490</v>
      </c>
      <c r="L1237">
        <v>164</v>
      </c>
      <c r="M1237">
        <v>126</v>
      </c>
      <c r="N1237">
        <v>126</v>
      </c>
      <c r="O1237">
        <v>1438</v>
      </c>
      <c r="P1237">
        <v>1564</v>
      </c>
      <c r="Q1237">
        <v>1</v>
      </c>
      <c r="R1237">
        <v>5</v>
      </c>
      <c r="S1237">
        <v>5</v>
      </c>
      <c r="T1237">
        <v>11</v>
      </c>
      <c r="U1237">
        <v>22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 t="s">
        <v>715</v>
      </c>
      <c r="AD1237" t="s">
        <v>715</v>
      </c>
      <c r="AE1237">
        <v>2</v>
      </c>
      <c r="AF1237" t="s">
        <v>3029</v>
      </c>
      <c r="AG1237" t="s">
        <v>2957</v>
      </c>
      <c r="AH1237" t="s">
        <v>3018</v>
      </c>
      <c r="AI1237">
        <v>10</v>
      </c>
      <c r="AJ1237" t="s">
        <v>3020</v>
      </c>
    </row>
    <row r="1238" spans="1:36" x14ac:dyDescent="0.3">
      <c r="A1238" t="s">
        <v>1452</v>
      </c>
      <c r="B1238" s="9">
        <v>45</v>
      </c>
      <c r="C1238" t="s">
        <v>29</v>
      </c>
      <c r="D1238" s="29" t="s">
        <v>41</v>
      </c>
      <c r="E1238">
        <v>23910</v>
      </c>
      <c r="F1238" s="13" t="s">
        <v>715</v>
      </c>
      <c r="G1238" s="4">
        <v>41208</v>
      </c>
      <c r="H1238">
        <v>80</v>
      </c>
      <c r="I1238">
        <v>16</v>
      </c>
      <c r="J1238">
        <v>12</v>
      </c>
      <c r="K1238">
        <v>18</v>
      </c>
      <c r="L1238">
        <v>7</v>
      </c>
      <c r="M1238">
        <v>1</v>
      </c>
      <c r="N1238">
        <v>13</v>
      </c>
      <c r="O1238">
        <v>54</v>
      </c>
      <c r="P1238">
        <v>67</v>
      </c>
      <c r="Q1238">
        <v>1</v>
      </c>
      <c r="R1238">
        <v>2</v>
      </c>
      <c r="S1238">
        <v>0</v>
      </c>
      <c r="T1238">
        <v>3</v>
      </c>
      <c r="U1238">
        <v>6</v>
      </c>
      <c r="V1238">
        <v>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716</v>
      </c>
      <c r="AD1238" t="s">
        <v>716</v>
      </c>
      <c r="AE1238">
        <v>3</v>
      </c>
      <c r="AF1238" t="s">
        <v>3028</v>
      </c>
      <c r="AG1238" t="s">
        <v>2958</v>
      </c>
      <c r="AH1238" t="s">
        <v>3018</v>
      </c>
      <c r="AI1238">
        <v>10</v>
      </c>
      <c r="AJ1238" t="s">
        <v>3020</v>
      </c>
    </row>
    <row r="1239" spans="1:36" x14ac:dyDescent="0.3">
      <c r="A1239" t="s">
        <v>2185</v>
      </c>
      <c r="B1239" s="9">
        <v>58</v>
      </c>
      <c r="C1239" t="s">
        <v>39</v>
      </c>
      <c r="D1239" s="29" t="s">
        <v>33</v>
      </c>
      <c r="E1239">
        <v>54603</v>
      </c>
      <c r="F1239" s="13" t="s">
        <v>2963</v>
      </c>
      <c r="G1239" s="4">
        <v>41464</v>
      </c>
      <c r="H1239">
        <v>85</v>
      </c>
      <c r="I1239">
        <v>145</v>
      </c>
      <c r="J1239">
        <v>13</v>
      </c>
      <c r="K1239">
        <v>46</v>
      </c>
      <c r="L1239">
        <v>17</v>
      </c>
      <c r="M1239">
        <v>2</v>
      </c>
      <c r="N1239">
        <v>4</v>
      </c>
      <c r="O1239">
        <v>223</v>
      </c>
      <c r="P1239">
        <v>227</v>
      </c>
      <c r="Q1239">
        <v>6</v>
      </c>
      <c r="R1239">
        <v>4</v>
      </c>
      <c r="S1239">
        <v>2</v>
      </c>
      <c r="T1239">
        <v>4</v>
      </c>
      <c r="U1239">
        <v>16</v>
      </c>
      <c r="V1239">
        <v>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t="s">
        <v>716</v>
      </c>
      <c r="AD1239" t="s">
        <v>716</v>
      </c>
      <c r="AE1239">
        <v>2</v>
      </c>
      <c r="AF1239" t="s">
        <v>3030</v>
      </c>
      <c r="AG1239" t="s">
        <v>2957</v>
      </c>
      <c r="AH1239" t="s">
        <v>3014</v>
      </c>
      <c r="AI1239">
        <v>7</v>
      </c>
      <c r="AJ1239" t="s">
        <v>3015</v>
      </c>
    </row>
    <row r="1240" spans="1:36" x14ac:dyDescent="0.3">
      <c r="A1240" t="s">
        <v>2251</v>
      </c>
      <c r="B1240" s="9">
        <v>28</v>
      </c>
      <c r="C1240" t="s">
        <v>29</v>
      </c>
      <c r="D1240" s="29" t="s">
        <v>30</v>
      </c>
      <c r="E1240">
        <v>52247</v>
      </c>
      <c r="F1240" s="13" t="s">
        <v>715</v>
      </c>
      <c r="G1240" s="4">
        <v>41325</v>
      </c>
      <c r="H1240">
        <v>19</v>
      </c>
      <c r="I1240">
        <v>5</v>
      </c>
      <c r="J1240">
        <v>1</v>
      </c>
      <c r="K1240">
        <v>3</v>
      </c>
      <c r="L1240">
        <v>3</v>
      </c>
      <c r="M1240">
        <v>263</v>
      </c>
      <c r="N1240">
        <v>362</v>
      </c>
      <c r="O1240">
        <v>275</v>
      </c>
      <c r="P1240">
        <v>637</v>
      </c>
      <c r="Q1240">
        <v>0</v>
      </c>
      <c r="R1240">
        <v>27</v>
      </c>
      <c r="S1240">
        <v>0</v>
      </c>
      <c r="T1240">
        <v>0</v>
      </c>
      <c r="U1240">
        <v>27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t="s">
        <v>716</v>
      </c>
      <c r="AD1240" t="s">
        <v>716</v>
      </c>
      <c r="AE1240">
        <v>2</v>
      </c>
      <c r="AF1240" t="s">
        <v>3032</v>
      </c>
      <c r="AG1240" t="s">
        <v>2957</v>
      </c>
      <c r="AH1240" t="s">
        <v>3016</v>
      </c>
      <c r="AI1240">
        <v>2</v>
      </c>
      <c r="AJ1240" t="s">
        <v>3022</v>
      </c>
    </row>
    <row r="1241" spans="1:36" x14ac:dyDescent="0.3">
      <c r="A1241" t="s">
        <v>1030</v>
      </c>
      <c r="B1241" s="9">
        <v>37</v>
      </c>
      <c r="C1241" t="s">
        <v>47</v>
      </c>
      <c r="D1241" s="29" t="s">
        <v>37</v>
      </c>
      <c r="E1241">
        <v>31056</v>
      </c>
      <c r="F1241" s="13" t="s">
        <v>715</v>
      </c>
      <c r="G1241" s="4">
        <v>41296</v>
      </c>
      <c r="H1241">
        <v>99</v>
      </c>
      <c r="I1241">
        <v>5</v>
      </c>
      <c r="J1241">
        <v>10</v>
      </c>
      <c r="K1241">
        <v>13</v>
      </c>
      <c r="L1241">
        <v>3</v>
      </c>
      <c r="M1241">
        <v>8</v>
      </c>
      <c r="N1241">
        <v>16</v>
      </c>
      <c r="O1241">
        <v>39</v>
      </c>
      <c r="P1241">
        <v>55</v>
      </c>
      <c r="Q1241">
        <v>1</v>
      </c>
      <c r="R1241">
        <v>1</v>
      </c>
      <c r="S1241">
        <v>0</v>
      </c>
      <c r="T1241">
        <v>3</v>
      </c>
      <c r="U1241">
        <v>5</v>
      </c>
      <c r="V1241">
        <v>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716</v>
      </c>
      <c r="AD1241" t="s">
        <v>716</v>
      </c>
      <c r="AE1241">
        <v>2</v>
      </c>
      <c r="AF1241" t="s">
        <v>3031</v>
      </c>
      <c r="AG1241" t="s">
        <v>2957</v>
      </c>
      <c r="AH1241" t="s">
        <v>3016</v>
      </c>
      <c r="AI1241">
        <v>1</v>
      </c>
      <c r="AJ1241" t="s">
        <v>3023</v>
      </c>
    </row>
    <row r="1242" spans="1:36" x14ac:dyDescent="0.3">
      <c r="A1242" t="s">
        <v>1467</v>
      </c>
      <c r="B1242" s="9">
        <v>44</v>
      </c>
      <c r="C1242" t="s">
        <v>29</v>
      </c>
      <c r="D1242" s="29" t="s">
        <v>41</v>
      </c>
      <c r="E1242">
        <v>33986</v>
      </c>
      <c r="F1242" s="13" t="s">
        <v>715</v>
      </c>
      <c r="G1242" s="4">
        <v>41347</v>
      </c>
      <c r="H1242">
        <v>43</v>
      </c>
      <c r="I1242">
        <v>16</v>
      </c>
      <c r="J1242">
        <v>2</v>
      </c>
      <c r="K1242">
        <v>18</v>
      </c>
      <c r="L1242">
        <v>2</v>
      </c>
      <c r="M1242">
        <v>1</v>
      </c>
      <c r="N1242">
        <v>5</v>
      </c>
      <c r="O1242">
        <v>39</v>
      </c>
      <c r="P1242">
        <v>44</v>
      </c>
      <c r="Q1242">
        <v>1</v>
      </c>
      <c r="R1242">
        <v>1</v>
      </c>
      <c r="S1242">
        <v>0</v>
      </c>
      <c r="T1242">
        <v>3</v>
      </c>
      <c r="U1242">
        <v>5</v>
      </c>
      <c r="V1242">
        <v>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716</v>
      </c>
      <c r="AD1242" t="s">
        <v>716</v>
      </c>
      <c r="AE1242">
        <v>2</v>
      </c>
      <c r="AF1242" t="s">
        <v>3028</v>
      </c>
      <c r="AG1242" t="s">
        <v>2957</v>
      </c>
      <c r="AH1242" t="s">
        <v>3016</v>
      </c>
      <c r="AI1242">
        <v>3</v>
      </c>
      <c r="AJ1242" t="s">
        <v>3017</v>
      </c>
    </row>
    <row r="1243" spans="1:36" x14ac:dyDescent="0.3">
      <c r="A1243" t="s">
        <v>2574</v>
      </c>
      <c r="B1243" s="9">
        <v>54</v>
      </c>
      <c r="C1243" t="s">
        <v>29</v>
      </c>
      <c r="D1243" s="29" t="s">
        <v>37</v>
      </c>
      <c r="E1243">
        <v>29440</v>
      </c>
      <c r="F1243" s="13" t="s">
        <v>2963</v>
      </c>
      <c r="G1243" s="4">
        <v>41497</v>
      </c>
      <c r="H1243">
        <v>95</v>
      </c>
      <c r="I1243">
        <v>17</v>
      </c>
      <c r="J1243">
        <v>8</v>
      </c>
      <c r="K1243">
        <v>14</v>
      </c>
      <c r="L1243">
        <v>10</v>
      </c>
      <c r="M1243">
        <v>4</v>
      </c>
      <c r="N1243">
        <v>3</v>
      </c>
      <c r="O1243">
        <v>53</v>
      </c>
      <c r="P1243">
        <v>56</v>
      </c>
      <c r="Q1243">
        <v>2</v>
      </c>
      <c r="R1243">
        <v>1</v>
      </c>
      <c r="S1243">
        <v>0</v>
      </c>
      <c r="T1243">
        <v>4</v>
      </c>
      <c r="U1243">
        <v>7</v>
      </c>
      <c r="V1243">
        <v>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716</v>
      </c>
      <c r="AD1243" t="s">
        <v>716</v>
      </c>
      <c r="AE1243">
        <v>2</v>
      </c>
      <c r="AF1243" t="s">
        <v>3030</v>
      </c>
      <c r="AG1243" t="s">
        <v>2957</v>
      </c>
      <c r="AH1243" t="s">
        <v>3014</v>
      </c>
      <c r="AI1243">
        <v>8</v>
      </c>
      <c r="AJ1243" t="s">
        <v>3026</v>
      </c>
    </row>
    <row r="1244" spans="1:36" x14ac:dyDescent="0.3">
      <c r="A1244" t="s">
        <v>2124</v>
      </c>
      <c r="B1244" s="9">
        <v>49</v>
      </c>
      <c r="C1244" t="s">
        <v>39</v>
      </c>
      <c r="D1244" s="29" t="s">
        <v>37</v>
      </c>
      <c r="E1244">
        <v>53843</v>
      </c>
      <c r="F1244" s="13" t="s">
        <v>715</v>
      </c>
      <c r="G1244" s="4">
        <v>41452</v>
      </c>
      <c r="H1244">
        <v>64</v>
      </c>
      <c r="I1244">
        <v>378</v>
      </c>
      <c r="J1244">
        <v>0</v>
      </c>
      <c r="K1244">
        <v>88</v>
      </c>
      <c r="L1244">
        <v>19</v>
      </c>
      <c r="M1244">
        <v>4</v>
      </c>
      <c r="N1244">
        <v>73</v>
      </c>
      <c r="O1244">
        <v>489</v>
      </c>
      <c r="P1244">
        <v>562</v>
      </c>
      <c r="Q1244">
        <v>4</v>
      </c>
      <c r="R1244">
        <v>8</v>
      </c>
      <c r="S1244">
        <v>5</v>
      </c>
      <c r="T1244">
        <v>3</v>
      </c>
      <c r="U1244">
        <v>20</v>
      </c>
      <c r="V1244">
        <v>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t="s">
        <v>716</v>
      </c>
      <c r="AD1244" t="s">
        <v>716</v>
      </c>
      <c r="AE1244">
        <v>2</v>
      </c>
      <c r="AF1244" t="s">
        <v>3028</v>
      </c>
      <c r="AG1244" t="s">
        <v>2957</v>
      </c>
      <c r="AH1244" t="s">
        <v>3011</v>
      </c>
      <c r="AI1244">
        <v>6</v>
      </c>
      <c r="AJ1244" t="s">
        <v>3013</v>
      </c>
    </row>
    <row r="1245" spans="1:36" x14ac:dyDescent="0.3">
      <c r="A1245" t="s">
        <v>1712</v>
      </c>
      <c r="B1245" s="9">
        <v>50</v>
      </c>
      <c r="C1245" t="s">
        <v>29</v>
      </c>
      <c r="D1245" s="29" t="s">
        <v>37</v>
      </c>
      <c r="E1245">
        <v>82224</v>
      </c>
      <c r="F1245" s="13" t="s">
        <v>716</v>
      </c>
      <c r="G1245" s="4">
        <v>41664</v>
      </c>
      <c r="H1245">
        <v>83</v>
      </c>
      <c r="I1245">
        <v>307</v>
      </c>
      <c r="J1245">
        <v>26</v>
      </c>
      <c r="K1245">
        <v>360</v>
      </c>
      <c r="L1245">
        <v>138</v>
      </c>
      <c r="M1245">
        <v>31</v>
      </c>
      <c r="N1245">
        <v>40</v>
      </c>
      <c r="O1245">
        <v>862</v>
      </c>
      <c r="P1245">
        <v>902</v>
      </c>
      <c r="Q1245">
        <v>1</v>
      </c>
      <c r="R1245">
        <v>6</v>
      </c>
      <c r="S1245">
        <v>9</v>
      </c>
      <c r="T1245">
        <v>5</v>
      </c>
      <c r="U1245">
        <v>21</v>
      </c>
      <c r="V1245">
        <v>3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 t="s">
        <v>715</v>
      </c>
      <c r="AD1245" t="s">
        <v>716</v>
      </c>
      <c r="AE1245">
        <v>1</v>
      </c>
      <c r="AF1245" t="s">
        <v>3028</v>
      </c>
      <c r="AG1245" t="s">
        <v>2956</v>
      </c>
      <c r="AH1245" t="s">
        <v>3016</v>
      </c>
      <c r="AI1245">
        <v>1</v>
      </c>
      <c r="AJ1245" t="s">
        <v>3023</v>
      </c>
    </row>
    <row r="1246" spans="1:36" x14ac:dyDescent="0.3">
      <c r="A1246" t="s">
        <v>874</v>
      </c>
      <c r="B1246" s="9">
        <v>36</v>
      </c>
      <c r="C1246" t="s">
        <v>29</v>
      </c>
      <c r="D1246" s="29" t="s">
        <v>37</v>
      </c>
      <c r="E1246">
        <v>65819</v>
      </c>
      <c r="F1246" s="13" t="s">
        <v>716</v>
      </c>
      <c r="G1246" s="4">
        <v>41242</v>
      </c>
      <c r="H1246">
        <v>99</v>
      </c>
      <c r="I1246">
        <v>267</v>
      </c>
      <c r="J1246">
        <v>38</v>
      </c>
      <c r="K1246">
        <v>701</v>
      </c>
      <c r="L1246">
        <v>149</v>
      </c>
      <c r="M1246">
        <v>165</v>
      </c>
      <c r="N1246">
        <v>63</v>
      </c>
      <c r="O1246">
        <v>1320</v>
      </c>
      <c r="P1246">
        <v>1383</v>
      </c>
      <c r="Q1246">
        <v>1</v>
      </c>
      <c r="R1246">
        <v>5</v>
      </c>
      <c r="S1246">
        <v>4</v>
      </c>
      <c r="T1246">
        <v>10</v>
      </c>
      <c r="U1246">
        <v>20</v>
      </c>
      <c r="V1246">
        <v>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t="s">
        <v>716</v>
      </c>
      <c r="AD1246" t="s">
        <v>716</v>
      </c>
      <c r="AE1246">
        <v>3</v>
      </c>
      <c r="AF1246" t="s">
        <v>3031</v>
      </c>
      <c r="AG1246" t="s">
        <v>2958</v>
      </c>
      <c r="AH1246" t="s">
        <v>3018</v>
      </c>
      <c r="AI1246">
        <v>11</v>
      </c>
      <c r="AJ1246" t="s">
        <v>3024</v>
      </c>
    </row>
    <row r="1247" spans="1:36" x14ac:dyDescent="0.3">
      <c r="A1247" t="s">
        <v>2058</v>
      </c>
      <c r="B1247" s="9">
        <v>38</v>
      </c>
      <c r="C1247" t="s">
        <v>36</v>
      </c>
      <c r="D1247" s="29" t="s">
        <v>30</v>
      </c>
      <c r="E1247">
        <v>42473</v>
      </c>
      <c r="F1247" s="13" t="s">
        <v>2963</v>
      </c>
      <c r="G1247" s="4">
        <v>41687</v>
      </c>
      <c r="H1247">
        <v>72</v>
      </c>
      <c r="I1247">
        <v>93</v>
      </c>
      <c r="J1247">
        <v>1</v>
      </c>
      <c r="K1247">
        <v>21</v>
      </c>
      <c r="L1247">
        <v>0</v>
      </c>
      <c r="M1247">
        <v>4</v>
      </c>
      <c r="N1247">
        <v>25</v>
      </c>
      <c r="O1247">
        <v>119</v>
      </c>
      <c r="P1247">
        <v>144</v>
      </c>
      <c r="Q1247">
        <v>3</v>
      </c>
      <c r="R1247">
        <v>2</v>
      </c>
      <c r="S1247">
        <v>1</v>
      </c>
      <c r="T1247">
        <v>4</v>
      </c>
      <c r="U1247">
        <v>10</v>
      </c>
      <c r="V1247">
        <v>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716</v>
      </c>
      <c r="AD1247" t="s">
        <v>716</v>
      </c>
      <c r="AE1247">
        <v>1</v>
      </c>
      <c r="AF1247" t="s">
        <v>3031</v>
      </c>
      <c r="AG1247" t="s">
        <v>2956</v>
      </c>
      <c r="AH1247" t="s">
        <v>3016</v>
      </c>
      <c r="AI1247">
        <v>2</v>
      </c>
      <c r="AJ1247" t="s">
        <v>3022</v>
      </c>
    </row>
    <row r="1248" spans="1:36" x14ac:dyDescent="0.3">
      <c r="A1248" t="s">
        <v>1200</v>
      </c>
      <c r="B1248" s="9">
        <v>27</v>
      </c>
      <c r="C1248" t="s">
        <v>39</v>
      </c>
      <c r="D1248" s="29" t="s">
        <v>30</v>
      </c>
      <c r="E1248">
        <v>41020</v>
      </c>
      <c r="F1248" s="13" t="s">
        <v>716</v>
      </c>
      <c r="G1248" s="4">
        <v>41575</v>
      </c>
      <c r="H1248">
        <v>68</v>
      </c>
      <c r="I1248">
        <v>112</v>
      </c>
      <c r="J1248">
        <v>1</v>
      </c>
      <c r="K1248">
        <v>54</v>
      </c>
      <c r="L1248">
        <v>7</v>
      </c>
      <c r="M1248">
        <v>7</v>
      </c>
      <c r="N1248">
        <v>36</v>
      </c>
      <c r="O1248">
        <v>181</v>
      </c>
      <c r="P1248">
        <v>217</v>
      </c>
      <c r="Q1248">
        <v>1</v>
      </c>
      <c r="R1248">
        <v>3</v>
      </c>
      <c r="S1248">
        <v>2</v>
      </c>
      <c r="T1248">
        <v>4</v>
      </c>
      <c r="U1248">
        <v>10</v>
      </c>
      <c r="V1248">
        <v>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716</v>
      </c>
      <c r="AD1248" t="s">
        <v>716</v>
      </c>
      <c r="AE1248">
        <v>2</v>
      </c>
      <c r="AF1248" t="s">
        <v>3032</v>
      </c>
      <c r="AG1248" t="s">
        <v>2957</v>
      </c>
      <c r="AH1248" t="s">
        <v>3018</v>
      </c>
      <c r="AI1248">
        <v>10</v>
      </c>
      <c r="AJ1248" t="s">
        <v>3020</v>
      </c>
    </row>
    <row r="1249" spans="1:36" x14ac:dyDescent="0.3">
      <c r="A1249" t="s">
        <v>2523</v>
      </c>
      <c r="B1249" s="9">
        <v>41</v>
      </c>
      <c r="C1249" t="s">
        <v>29</v>
      </c>
      <c r="D1249" s="29" t="s">
        <v>37</v>
      </c>
      <c r="E1249">
        <v>34961</v>
      </c>
      <c r="F1249" s="13" t="s">
        <v>715</v>
      </c>
      <c r="G1249" s="4">
        <v>41809</v>
      </c>
      <c r="H1249">
        <v>77</v>
      </c>
      <c r="I1249">
        <v>45</v>
      </c>
      <c r="J1249">
        <v>2</v>
      </c>
      <c r="K1249">
        <v>26</v>
      </c>
      <c r="L1249">
        <v>4</v>
      </c>
      <c r="M1249">
        <v>1</v>
      </c>
      <c r="N1249">
        <v>1</v>
      </c>
      <c r="O1249">
        <v>78</v>
      </c>
      <c r="P1249">
        <v>79</v>
      </c>
      <c r="Q1249">
        <v>3</v>
      </c>
      <c r="R1249">
        <v>3</v>
      </c>
      <c r="S1249">
        <v>1</v>
      </c>
      <c r="T1249">
        <v>3</v>
      </c>
      <c r="U1249">
        <v>10</v>
      </c>
      <c r="V1249">
        <v>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716</v>
      </c>
      <c r="AD1249" t="s">
        <v>716</v>
      </c>
      <c r="AE1249">
        <v>1</v>
      </c>
      <c r="AF1249" t="s">
        <v>3028</v>
      </c>
      <c r="AG1249" t="s">
        <v>2956</v>
      </c>
      <c r="AH1249" t="s">
        <v>3011</v>
      </c>
      <c r="AI1249">
        <v>6</v>
      </c>
      <c r="AJ1249" t="s">
        <v>3013</v>
      </c>
    </row>
    <row r="1250" spans="1:36" x14ac:dyDescent="0.3">
      <c r="A1250" t="s">
        <v>1944</v>
      </c>
      <c r="B1250" s="9">
        <v>39</v>
      </c>
      <c r="C1250" t="s">
        <v>47</v>
      </c>
      <c r="D1250" s="29" t="s">
        <v>30</v>
      </c>
      <c r="E1250">
        <v>41658</v>
      </c>
      <c r="F1250" s="13" t="s">
        <v>2963</v>
      </c>
      <c r="G1250" s="4">
        <v>41222</v>
      </c>
      <c r="H1250">
        <v>30</v>
      </c>
      <c r="I1250">
        <v>8</v>
      </c>
      <c r="J1250">
        <v>4</v>
      </c>
      <c r="K1250">
        <v>12</v>
      </c>
      <c r="L1250">
        <v>15</v>
      </c>
      <c r="M1250">
        <v>4</v>
      </c>
      <c r="N1250">
        <v>29</v>
      </c>
      <c r="O1250">
        <v>43</v>
      </c>
      <c r="P1250">
        <v>72</v>
      </c>
      <c r="Q1250">
        <v>2</v>
      </c>
      <c r="R1250">
        <v>1</v>
      </c>
      <c r="S1250">
        <v>1</v>
      </c>
      <c r="T1250">
        <v>2</v>
      </c>
      <c r="U1250">
        <v>6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t="s">
        <v>716</v>
      </c>
      <c r="AD1250" t="s">
        <v>716</v>
      </c>
      <c r="AE1250">
        <v>3</v>
      </c>
      <c r="AF1250" t="s">
        <v>3031</v>
      </c>
      <c r="AG1250" t="s">
        <v>2958</v>
      </c>
      <c r="AH1250" t="s">
        <v>3018</v>
      </c>
      <c r="AI1250">
        <v>11</v>
      </c>
      <c r="AJ1250" t="s">
        <v>3024</v>
      </c>
    </row>
    <row r="1251" spans="1:36" x14ac:dyDescent="0.3">
      <c r="A1251" t="s">
        <v>2760</v>
      </c>
      <c r="B1251" s="9">
        <v>50</v>
      </c>
      <c r="C1251" t="s">
        <v>36</v>
      </c>
      <c r="D1251" s="29" t="s">
        <v>37</v>
      </c>
      <c r="E1251">
        <v>41551</v>
      </c>
      <c r="F1251" s="13" t="s">
        <v>2963</v>
      </c>
      <c r="G1251" s="4">
        <v>41500</v>
      </c>
      <c r="H1251">
        <v>51</v>
      </c>
      <c r="I1251">
        <v>220</v>
      </c>
      <c r="J1251">
        <v>0</v>
      </c>
      <c r="K1251">
        <v>33</v>
      </c>
      <c r="L1251">
        <v>3</v>
      </c>
      <c r="M1251">
        <v>0</v>
      </c>
      <c r="N1251">
        <v>23</v>
      </c>
      <c r="O1251">
        <v>256</v>
      </c>
      <c r="P1251">
        <v>279</v>
      </c>
      <c r="Q1251">
        <v>5</v>
      </c>
      <c r="R1251">
        <v>5</v>
      </c>
      <c r="S1251">
        <v>1</v>
      </c>
      <c r="T1251">
        <v>5</v>
      </c>
      <c r="U1251">
        <v>16</v>
      </c>
      <c r="V1251">
        <v>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716</v>
      </c>
      <c r="AD1251" t="s">
        <v>716</v>
      </c>
      <c r="AE1251">
        <v>2</v>
      </c>
      <c r="AF1251" t="s">
        <v>3028</v>
      </c>
      <c r="AG1251" t="s">
        <v>2957</v>
      </c>
      <c r="AH1251" t="s">
        <v>3014</v>
      </c>
      <c r="AI1251">
        <v>8</v>
      </c>
      <c r="AJ1251" t="s">
        <v>3026</v>
      </c>
    </row>
    <row r="1252" spans="1:36" x14ac:dyDescent="0.3">
      <c r="A1252" t="s">
        <v>2546</v>
      </c>
      <c r="B1252" s="9">
        <v>25</v>
      </c>
      <c r="C1252" t="s">
        <v>29</v>
      </c>
      <c r="D1252" s="29" t="s">
        <v>30</v>
      </c>
      <c r="E1252">
        <v>18358</v>
      </c>
      <c r="F1252" s="13" t="s">
        <v>715</v>
      </c>
      <c r="G1252" s="4">
        <v>41598</v>
      </c>
      <c r="H1252">
        <v>49</v>
      </c>
      <c r="I1252">
        <v>6</v>
      </c>
      <c r="J1252">
        <v>8</v>
      </c>
      <c r="K1252">
        <v>19</v>
      </c>
      <c r="L1252">
        <v>16</v>
      </c>
      <c r="M1252">
        <v>4</v>
      </c>
      <c r="N1252">
        <v>4</v>
      </c>
      <c r="O1252">
        <v>53</v>
      </c>
      <c r="P1252">
        <v>57</v>
      </c>
      <c r="Q1252">
        <v>3</v>
      </c>
      <c r="R1252">
        <v>3</v>
      </c>
      <c r="S1252">
        <v>0</v>
      </c>
      <c r="T1252">
        <v>4</v>
      </c>
      <c r="U1252">
        <v>10</v>
      </c>
      <c r="V1252">
        <v>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716</v>
      </c>
      <c r="AD1252" t="s">
        <v>716</v>
      </c>
      <c r="AE1252">
        <v>2</v>
      </c>
      <c r="AF1252" t="s">
        <v>3032</v>
      </c>
      <c r="AG1252" t="s">
        <v>2957</v>
      </c>
      <c r="AH1252" t="s">
        <v>3018</v>
      </c>
      <c r="AI1252">
        <v>11</v>
      </c>
      <c r="AJ1252" t="s">
        <v>3024</v>
      </c>
    </row>
    <row r="1253" spans="1:36" x14ac:dyDescent="0.3">
      <c r="A1253" t="s">
        <v>1879</v>
      </c>
      <c r="B1253" s="9">
        <v>44</v>
      </c>
      <c r="C1253" t="s">
        <v>36</v>
      </c>
      <c r="D1253" s="29" t="s">
        <v>37</v>
      </c>
      <c r="E1253">
        <v>69084</v>
      </c>
      <c r="F1253" s="13" t="s">
        <v>715</v>
      </c>
      <c r="G1253" s="4">
        <v>41597</v>
      </c>
      <c r="H1253">
        <v>43</v>
      </c>
      <c r="I1253">
        <v>1181</v>
      </c>
      <c r="J1253">
        <v>107</v>
      </c>
      <c r="K1253">
        <v>199</v>
      </c>
      <c r="L1253">
        <v>39</v>
      </c>
      <c r="M1253">
        <v>30</v>
      </c>
      <c r="N1253">
        <v>30</v>
      </c>
      <c r="O1253">
        <v>1556</v>
      </c>
      <c r="P1253">
        <v>1586</v>
      </c>
      <c r="Q1253">
        <v>2</v>
      </c>
      <c r="R1253">
        <v>7</v>
      </c>
      <c r="S1253">
        <v>3</v>
      </c>
      <c r="T1253">
        <v>13</v>
      </c>
      <c r="U1253">
        <v>25</v>
      </c>
      <c r="V1253">
        <v>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716</v>
      </c>
      <c r="AD1253" t="s">
        <v>716</v>
      </c>
      <c r="AE1253">
        <v>2</v>
      </c>
      <c r="AF1253" t="s">
        <v>3028</v>
      </c>
      <c r="AG1253" t="s">
        <v>2957</v>
      </c>
      <c r="AH1253" t="s">
        <v>3018</v>
      </c>
      <c r="AI1253">
        <v>11</v>
      </c>
      <c r="AJ1253" t="s">
        <v>3024</v>
      </c>
    </row>
    <row r="1254" spans="1:36" x14ac:dyDescent="0.3">
      <c r="A1254" t="s">
        <v>949</v>
      </c>
      <c r="B1254" s="9">
        <v>41</v>
      </c>
      <c r="C1254" t="s">
        <v>39</v>
      </c>
      <c r="D1254" s="29" t="s">
        <v>37</v>
      </c>
      <c r="E1254">
        <v>38961</v>
      </c>
      <c r="F1254" s="13" t="s">
        <v>715</v>
      </c>
      <c r="G1254" s="4">
        <v>41638</v>
      </c>
      <c r="H1254">
        <v>60</v>
      </c>
      <c r="I1254">
        <v>19</v>
      </c>
      <c r="J1254">
        <v>7</v>
      </c>
      <c r="K1254">
        <v>19</v>
      </c>
      <c r="L1254">
        <v>0</v>
      </c>
      <c r="M1254">
        <v>1</v>
      </c>
      <c r="N1254">
        <v>24</v>
      </c>
      <c r="O1254">
        <v>46</v>
      </c>
      <c r="P1254">
        <v>70</v>
      </c>
      <c r="Q1254">
        <v>1</v>
      </c>
      <c r="R1254">
        <v>2</v>
      </c>
      <c r="S1254">
        <v>1</v>
      </c>
      <c r="T1254">
        <v>2</v>
      </c>
      <c r="U1254">
        <v>6</v>
      </c>
      <c r="V1254">
        <v>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716</v>
      </c>
      <c r="AD1254" t="s">
        <v>716</v>
      </c>
      <c r="AE1254">
        <v>2</v>
      </c>
      <c r="AF1254" t="s">
        <v>3028</v>
      </c>
      <c r="AG1254" t="s">
        <v>2957</v>
      </c>
      <c r="AH1254" t="s">
        <v>3018</v>
      </c>
      <c r="AI1254">
        <v>12</v>
      </c>
      <c r="AJ1254" t="s">
        <v>3019</v>
      </c>
    </row>
    <row r="1255" spans="1:36" x14ac:dyDescent="0.3">
      <c r="A1255" t="s">
        <v>1664</v>
      </c>
      <c r="B1255" s="9">
        <v>28</v>
      </c>
      <c r="C1255" t="s">
        <v>29</v>
      </c>
      <c r="D1255" s="29" t="s">
        <v>33</v>
      </c>
      <c r="E1255">
        <v>78394</v>
      </c>
      <c r="F1255" s="13" t="s">
        <v>716</v>
      </c>
      <c r="G1255" s="4">
        <v>41320</v>
      </c>
      <c r="H1255">
        <v>13</v>
      </c>
      <c r="I1255">
        <v>298</v>
      </c>
      <c r="J1255">
        <v>27</v>
      </c>
      <c r="K1255">
        <v>697</v>
      </c>
      <c r="L1255">
        <v>216</v>
      </c>
      <c r="M1255">
        <v>24</v>
      </c>
      <c r="N1255">
        <v>166</v>
      </c>
      <c r="O1255">
        <v>1262</v>
      </c>
      <c r="P1255">
        <v>1428</v>
      </c>
      <c r="Q1255">
        <v>1</v>
      </c>
      <c r="R1255">
        <v>4</v>
      </c>
      <c r="S1255">
        <v>6</v>
      </c>
      <c r="T1255">
        <v>5</v>
      </c>
      <c r="U1255">
        <v>16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716</v>
      </c>
      <c r="AD1255" t="s">
        <v>715</v>
      </c>
      <c r="AE1255">
        <v>2</v>
      </c>
      <c r="AF1255" t="s">
        <v>3032</v>
      </c>
      <c r="AG1255" t="s">
        <v>2957</v>
      </c>
      <c r="AH1255" t="s">
        <v>3016</v>
      </c>
      <c r="AI1255">
        <v>2</v>
      </c>
      <c r="AJ1255" t="s">
        <v>3022</v>
      </c>
    </row>
    <row r="1256" spans="1:36" x14ac:dyDescent="0.3">
      <c r="A1256" t="s">
        <v>1278</v>
      </c>
      <c r="B1256" s="9">
        <v>40</v>
      </c>
      <c r="C1256" t="s">
        <v>36</v>
      </c>
      <c r="D1256" s="29" t="s">
        <v>33</v>
      </c>
      <c r="E1256">
        <v>79632</v>
      </c>
      <c r="F1256" s="13" t="s">
        <v>716</v>
      </c>
      <c r="G1256" s="4">
        <v>41737</v>
      </c>
      <c r="H1256">
        <v>42</v>
      </c>
      <c r="I1256">
        <v>471</v>
      </c>
      <c r="J1256">
        <v>0</v>
      </c>
      <c r="K1256">
        <v>510</v>
      </c>
      <c r="L1256">
        <v>99</v>
      </c>
      <c r="M1256">
        <v>21</v>
      </c>
      <c r="N1256">
        <v>12</v>
      </c>
      <c r="O1256">
        <v>1101</v>
      </c>
      <c r="P1256">
        <v>1113</v>
      </c>
      <c r="Q1256">
        <v>1</v>
      </c>
      <c r="R1256">
        <v>6</v>
      </c>
      <c r="S1256">
        <v>4</v>
      </c>
      <c r="T1256">
        <v>9</v>
      </c>
      <c r="U1256">
        <v>20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716</v>
      </c>
      <c r="AD1256" t="s">
        <v>716</v>
      </c>
      <c r="AE1256">
        <v>1</v>
      </c>
      <c r="AF1256" t="s">
        <v>3031</v>
      </c>
      <c r="AG1256" t="s">
        <v>2956</v>
      </c>
      <c r="AH1256" t="s">
        <v>3011</v>
      </c>
      <c r="AI1256">
        <v>4</v>
      </c>
      <c r="AJ1256" t="s">
        <v>3021</v>
      </c>
    </row>
    <row r="1257" spans="1:36" x14ac:dyDescent="0.3">
      <c r="A1257" t="s">
        <v>2892</v>
      </c>
      <c r="B1257" s="9">
        <v>40</v>
      </c>
      <c r="C1257" t="s">
        <v>36</v>
      </c>
      <c r="D1257" s="29" t="s">
        <v>30</v>
      </c>
      <c r="E1257">
        <v>30899</v>
      </c>
      <c r="F1257" s="13" t="s">
        <v>715</v>
      </c>
      <c r="G1257" s="4">
        <v>41195</v>
      </c>
      <c r="H1257">
        <v>35</v>
      </c>
      <c r="I1257">
        <v>24</v>
      </c>
      <c r="J1257">
        <v>0</v>
      </c>
      <c r="K1257">
        <v>8</v>
      </c>
      <c r="L1257">
        <v>0</v>
      </c>
      <c r="M1257">
        <v>0</v>
      </c>
      <c r="N1257">
        <v>1</v>
      </c>
      <c r="O1257">
        <v>32</v>
      </c>
      <c r="P1257">
        <v>33</v>
      </c>
      <c r="Q1257">
        <v>2</v>
      </c>
      <c r="R1257">
        <v>1</v>
      </c>
      <c r="S1257">
        <v>0</v>
      </c>
      <c r="T1257">
        <v>3</v>
      </c>
      <c r="U1257">
        <v>6</v>
      </c>
      <c r="V1257">
        <v>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716</v>
      </c>
      <c r="AD1257" t="s">
        <v>716</v>
      </c>
      <c r="AE1257">
        <v>3</v>
      </c>
      <c r="AF1257" t="s">
        <v>3031</v>
      </c>
      <c r="AG1257" t="s">
        <v>2958</v>
      </c>
      <c r="AH1257" t="s">
        <v>3018</v>
      </c>
      <c r="AI1257">
        <v>10</v>
      </c>
      <c r="AJ1257" t="s">
        <v>3020</v>
      </c>
    </row>
    <row r="1258" spans="1:36" x14ac:dyDescent="0.3">
      <c r="A1258" t="s">
        <v>2234</v>
      </c>
      <c r="B1258" s="9">
        <v>60</v>
      </c>
      <c r="C1258" t="s">
        <v>36</v>
      </c>
      <c r="D1258" s="29" t="s">
        <v>41</v>
      </c>
      <c r="E1258">
        <v>57333</v>
      </c>
      <c r="F1258" s="13" t="s">
        <v>715</v>
      </c>
      <c r="G1258" s="4">
        <v>41174</v>
      </c>
      <c r="H1258">
        <v>55</v>
      </c>
      <c r="I1258">
        <v>941</v>
      </c>
      <c r="J1258">
        <v>14</v>
      </c>
      <c r="K1258">
        <v>397</v>
      </c>
      <c r="L1258">
        <v>76</v>
      </c>
      <c r="M1258">
        <v>58</v>
      </c>
      <c r="N1258">
        <v>176</v>
      </c>
      <c r="O1258">
        <v>1486</v>
      </c>
      <c r="P1258">
        <v>1662</v>
      </c>
      <c r="Q1258">
        <v>11</v>
      </c>
      <c r="R1258">
        <v>8</v>
      </c>
      <c r="S1258">
        <v>5</v>
      </c>
      <c r="T1258">
        <v>9</v>
      </c>
      <c r="U1258">
        <v>33</v>
      </c>
      <c r="V1258">
        <v>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t="s">
        <v>716</v>
      </c>
      <c r="AD1258" t="s">
        <v>715</v>
      </c>
      <c r="AE1258">
        <v>3</v>
      </c>
      <c r="AF1258" t="s">
        <v>3030</v>
      </c>
      <c r="AG1258" t="s">
        <v>2958</v>
      </c>
      <c r="AH1258" t="s">
        <v>3014</v>
      </c>
      <c r="AI1258">
        <v>9</v>
      </c>
      <c r="AJ1258" t="s">
        <v>3025</v>
      </c>
    </row>
    <row r="1259" spans="1:36" x14ac:dyDescent="0.3">
      <c r="A1259" t="s">
        <v>2915</v>
      </c>
      <c r="B1259" s="9">
        <v>43</v>
      </c>
      <c r="C1259" t="s">
        <v>39</v>
      </c>
      <c r="D1259" s="29" t="s">
        <v>37</v>
      </c>
      <c r="E1259">
        <v>38196</v>
      </c>
      <c r="F1259" s="13" t="s">
        <v>2963</v>
      </c>
      <c r="G1259" s="4">
        <v>41747</v>
      </c>
      <c r="H1259">
        <v>20</v>
      </c>
      <c r="I1259">
        <v>30</v>
      </c>
      <c r="J1259">
        <v>0</v>
      </c>
      <c r="K1259">
        <v>11</v>
      </c>
      <c r="L1259">
        <v>0</v>
      </c>
      <c r="M1259">
        <v>0</v>
      </c>
      <c r="N1259">
        <v>3</v>
      </c>
      <c r="O1259">
        <v>41</v>
      </c>
      <c r="P1259">
        <v>44</v>
      </c>
      <c r="Q1259">
        <v>3</v>
      </c>
      <c r="R1259">
        <v>2</v>
      </c>
      <c r="S1259">
        <v>0</v>
      </c>
      <c r="T1259">
        <v>4</v>
      </c>
      <c r="U1259">
        <v>9</v>
      </c>
      <c r="V1259">
        <v>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716</v>
      </c>
      <c r="AD1259" t="s">
        <v>716</v>
      </c>
      <c r="AE1259">
        <v>1</v>
      </c>
      <c r="AF1259" t="s">
        <v>3028</v>
      </c>
      <c r="AG1259" t="s">
        <v>2956</v>
      </c>
      <c r="AH1259" t="s">
        <v>3011</v>
      </c>
      <c r="AI1259">
        <v>4</v>
      </c>
      <c r="AJ1259" t="s">
        <v>3021</v>
      </c>
    </row>
    <row r="1260" spans="1:36" x14ac:dyDescent="0.3">
      <c r="A1260" t="s">
        <v>2279</v>
      </c>
      <c r="B1260" s="9">
        <v>63</v>
      </c>
      <c r="C1260" t="s">
        <v>29</v>
      </c>
      <c r="D1260" s="29" t="s">
        <v>33</v>
      </c>
      <c r="E1260">
        <v>40689</v>
      </c>
      <c r="F1260" s="13" t="s">
        <v>715</v>
      </c>
      <c r="G1260" s="4">
        <v>41351</v>
      </c>
      <c r="H1260">
        <v>69</v>
      </c>
      <c r="I1260">
        <v>270</v>
      </c>
      <c r="J1260">
        <v>3</v>
      </c>
      <c r="K1260">
        <v>27</v>
      </c>
      <c r="L1260">
        <v>39</v>
      </c>
      <c r="M1260">
        <v>6</v>
      </c>
      <c r="N1260">
        <v>99</v>
      </c>
      <c r="O1260">
        <v>345</v>
      </c>
      <c r="P1260">
        <v>444</v>
      </c>
      <c r="Q1260">
        <v>7</v>
      </c>
      <c r="R1260">
        <v>7</v>
      </c>
      <c r="S1260">
        <v>1</v>
      </c>
      <c r="T1260">
        <v>5</v>
      </c>
      <c r="U1260">
        <v>20</v>
      </c>
      <c r="V1260">
        <v>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 t="s">
        <v>716</v>
      </c>
      <c r="AD1260" t="s">
        <v>716</v>
      </c>
      <c r="AE1260">
        <v>2</v>
      </c>
      <c r="AF1260" t="s">
        <v>3029</v>
      </c>
      <c r="AG1260" t="s">
        <v>2957</v>
      </c>
      <c r="AH1260" t="s">
        <v>3016</v>
      </c>
      <c r="AI1260">
        <v>3</v>
      </c>
      <c r="AJ1260" t="s">
        <v>3017</v>
      </c>
    </row>
    <row r="1261" spans="1:36" x14ac:dyDescent="0.3">
      <c r="A1261" t="s">
        <v>1217</v>
      </c>
      <c r="B1261" s="9">
        <v>38</v>
      </c>
      <c r="C1261" t="s">
        <v>39</v>
      </c>
      <c r="D1261" s="29" t="s">
        <v>33</v>
      </c>
      <c r="E1261">
        <v>21024</v>
      </c>
      <c r="F1261" s="13" t="s">
        <v>716</v>
      </c>
      <c r="G1261" s="4">
        <v>41459</v>
      </c>
      <c r="H1261">
        <v>89</v>
      </c>
      <c r="I1261">
        <v>36</v>
      </c>
      <c r="J1261">
        <v>4</v>
      </c>
      <c r="K1261">
        <v>18</v>
      </c>
      <c r="L1261">
        <v>6</v>
      </c>
      <c r="M1261">
        <v>2</v>
      </c>
      <c r="N1261">
        <v>18</v>
      </c>
      <c r="O1261">
        <v>66</v>
      </c>
      <c r="P1261">
        <v>84</v>
      </c>
      <c r="Q1261">
        <v>1</v>
      </c>
      <c r="R1261">
        <v>2</v>
      </c>
      <c r="S1261">
        <v>0</v>
      </c>
      <c r="T1261">
        <v>4</v>
      </c>
      <c r="U1261">
        <v>7</v>
      </c>
      <c r="V1261">
        <v>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716</v>
      </c>
      <c r="AD1261" t="s">
        <v>716</v>
      </c>
      <c r="AE1261">
        <v>2</v>
      </c>
      <c r="AF1261" t="s">
        <v>3031</v>
      </c>
      <c r="AG1261" t="s">
        <v>2957</v>
      </c>
      <c r="AH1261" t="s">
        <v>3014</v>
      </c>
      <c r="AI1261">
        <v>7</v>
      </c>
      <c r="AJ1261" t="s">
        <v>3015</v>
      </c>
    </row>
    <row r="1262" spans="1:36" x14ac:dyDescent="0.3">
      <c r="A1262" t="s">
        <v>2101</v>
      </c>
      <c r="B1262" s="9">
        <v>41</v>
      </c>
      <c r="C1262" t="s">
        <v>39</v>
      </c>
      <c r="D1262" s="29" t="s">
        <v>41</v>
      </c>
      <c r="E1262">
        <v>44051</v>
      </c>
      <c r="F1262" s="13" t="s">
        <v>2963</v>
      </c>
      <c r="G1262" s="4">
        <v>41303</v>
      </c>
      <c r="H1262">
        <v>20</v>
      </c>
      <c r="I1262">
        <v>79</v>
      </c>
      <c r="J1262">
        <v>7</v>
      </c>
      <c r="K1262">
        <v>58</v>
      </c>
      <c r="L1262">
        <v>6</v>
      </c>
      <c r="M1262">
        <v>3</v>
      </c>
      <c r="N1262">
        <v>18</v>
      </c>
      <c r="O1262">
        <v>153</v>
      </c>
      <c r="P1262">
        <v>171</v>
      </c>
      <c r="Q1262">
        <v>4</v>
      </c>
      <c r="R1262">
        <v>3</v>
      </c>
      <c r="S1262">
        <v>1</v>
      </c>
      <c r="T1262">
        <v>4</v>
      </c>
      <c r="U1262">
        <v>12</v>
      </c>
      <c r="V1262">
        <v>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716</v>
      </c>
      <c r="AD1262" t="s">
        <v>715</v>
      </c>
      <c r="AE1262">
        <v>2</v>
      </c>
      <c r="AF1262" t="s">
        <v>3028</v>
      </c>
      <c r="AG1262" t="s">
        <v>2957</v>
      </c>
      <c r="AH1262" t="s">
        <v>3016</v>
      </c>
      <c r="AI1262">
        <v>1</v>
      </c>
      <c r="AJ1262" t="s">
        <v>3023</v>
      </c>
    </row>
    <row r="1263" spans="1:36" x14ac:dyDescent="0.3">
      <c r="A1263" t="s">
        <v>2166</v>
      </c>
      <c r="B1263" s="9">
        <v>33</v>
      </c>
      <c r="C1263" t="s">
        <v>36</v>
      </c>
      <c r="D1263" s="29" t="s">
        <v>37</v>
      </c>
      <c r="E1263">
        <v>58293</v>
      </c>
      <c r="F1263" s="13" t="s">
        <v>715</v>
      </c>
      <c r="G1263" s="4">
        <v>41658</v>
      </c>
      <c r="H1263">
        <v>94</v>
      </c>
      <c r="I1263">
        <v>173</v>
      </c>
      <c r="J1263">
        <v>43</v>
      </c>
      <c r="K1263">
        <v>118</v>
      </c>
      <c r="L1263">
        <v>46</v>
      </c>
      <c r="M1263">
        <v>27</v>
      </c>
      <c r="N1263">
        <v>15</v>
      </c>
      <c r="O1263">
        <v>407</v>
      </c>
      <c r="P1263">
        <v>422</v>
      </c>
      <c r="Q1263">
        <v>5</v>
      </c>
      <c r="R1263">
        <v>5</v>
      </c>
      <c r="S1263">
        <v>3</v>
      </c>
      <c r="T1263">
        <v>6</v>
      </c>
      <c r="U1263">
        <v>19</v>
      </c>
      <c r="V1263">
        <v>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716</v>
      </c>
      <c r="AD1263" t="s">
        <v>716</v>
      </c>
      <c r="AE1263">
        <v>1</v>
      </c>
      <c r="AF1263" t="s">
        <v>3031</v>
      </c>
      <c r="AG1263" t="s">
        <v>2956</v>
      </c>
      <c r="AH1263" t="s">
        <v>3016</v>
      </c>
      <c r="AI1263">
        <v>1</v>
      </c>
      <c r="AJ1263" t="s">
        <v>3023</v>
      </c>
    </row>
    <row r="1264" spans="1:36" x14ac:dyDescent="0.3">
      <c r="A1264" t="s">
        <v>747</v>
      </c>
      <c r="B1264" s="9">
        <v>65</v>
      </c>
      <c r="C1264" t="s">
        <v>36</v>
      </c>
      <c r="D1264" s="29" t="s">
        <v>41</v>
      </c>
      <c r="E1264">
        <v>35946</v>
      </c>
      <c r="F1264" s="13" t="s">
        <v>2963</v>
      </c>
      <c r="G1264" s="4">
        <v>41544</v>
      </c>
      <c r="H1264">
        <v>24</v>
      </c>
      <c r="I1264">
        <v>8</v>
      </c>
      <c r="J1264">
        <v>0</v>
      </c>
      <c r="K1264">
        <v>3</v>
      </c>
      <c r="L1264">
        <v>0</v>
      </c>
      <c r="M1264">
        <v>0</v>
      </c>
      <c r="N1264">
        <v>0</v>
      </c>
      <c r="O1264">
        <v>11</v>
      </c>
      <c r="P1264">
        <v>11</v>
      </c>
      <c r="Q1264">
        <v>1</v>
      </c>
      <c r="R1264">
        <v>0</v>
      </c>
      <c r="S1264">
        <v>0</v>
      </c>
      <c r="T1264">
        <v>3</v>
      </c>
      <c r="U1264">
        <v>4</v>
      </c>
      <c r="V1264">
        <v>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t="s">
        <v>716</v>
      </c>
      <c r="AD1264" t="s">
        <v>716</v>
      </c>
      <c r="AE1264">
        <v>2</v>
      </c>
      <c r="AF1264" t="s">
        <v>3029</v>
      </c>
      <c r="AG1264" t="s">
        <v>2957</v>
      </c>
      <c r="AH1264" t="s">
        <v>3014</v>
      </c>
      <c r="AI1264">
        <v>9</v>
      </c>
      <c r="AJ1264" t="s">
        <v>3025</v>
      </c>
    </row>
    <row r="1265" spans="1:36" x14ac:dyDescent="0.3">
      <c r="A1265" t="s">
        <v>861</v>
      </c>
      <c r="B1265" s="9">
        <v>37</v>
      </c>
      <c r="C1265" t="s">
        <v>29</v>
      </c>
      <c r="D1265" s="29" t="s">
        <v>37</v>
      </c>
      <c r="E1265">
        <v>74985</v>
      </c>
      <c r="F1265" s="13" t="s">
        <v>716</v>
      </c>
      <c r="G1265" s="4">
        <v>41163</v>
      </c>
      <c r="H1265">
        <v>8</v>
      </c>
      <c r="I1265">
        <v>587</v>
      </c>
      <c r="J1265">
        <v>51</v>
      </c>
      <c r="K1265">
        <v>898</v>
      </c>
      <c r="L1265">
        <v>247</v>
      </c>
      <c r="M1265">
        <v>0</v>
      </c>
      <c r="N1265">
        <v>86</v>
      </c>
      <c r="O1265">
        <v>1783</v>
      </c>
      <c r="P1265">
        <v>1869</v>
      </c>
      <c r="Q1265">
        <v>1</v>
      </c>
      <c r="R1265">
        <v>3</v>
      </c>
      <c r="S1265">
        <v>6</v>
      </c>
      <c r="T1265">
        <v>7</v>
      </c>
      <c r="U1265">
        <v>17</v>
      </c>
      <c r="V1265">
        <v>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716</v>
      </c>
      <c r="AD1265" t="s">
        <v>716</v>
      </c>
      <c r="AE1265">
        <v>3</v>
      </c>
      <c r="AF1265" t="s">
        <v>3031</v>
      </c>
      <c r="AG1265" t="s">
        <v>2958</v>
      </c>
      <c r="AH1265" t="s">
        <v>3014</v>
      </c>
      <c r="AI1265">
        <v>9</v>
      </c>
      <c r="AJ1265" t="s">
        <v>3025</v>
      </c>
    </row>
    <row r="1266" spans="1:36" x14ac:dyDescent="0.3">
      <c r="A1266" t="s">
        <v>1091</v>
      </c>
      <c r="B1266" s="9">
        <v>54</v>
      </c>
      <c r="C1266" t="s">
        <v>47</v>
      </c>
      <c r="D1266" s="29" t="s">
        <v>37</v>
      </c>
      <c r="E1266">
        <v>82504</v>
      </c>
      <c r="F1266" s="13" t="s">
        <v>716</v>
      </c>
      <c r="G1266" s="4">
        <v>41482</v>
      </c>
      <c r="H1266">
        <v>2</v>
      </c>
      <c r="I1266">
        <v>362</v>
      </c>
      <c r="J1266">
        <v>50</v>
      </c>
      <c r="K1266">
        <v>431</v>
      </c>
      <c r="L1266">
        <v>134</v>
      </c>
      <c r="M1266">
        <v>35</v>
      </c>
      <c r="N1266">
        <v>54</v>
      </c>
      <c r="O1266">
        <v>1012</v>
      </c>
      <c r="P1266">
        <v>1066</v>
      </c>
      <c r="Q1266">
        <v>1</v>
      </c>
      <c r="R1266">
        <v>3</v>
      </c>
      <c r="S1266">
        <v>6</v>
      </c>
      <c r="T1266">
        <v>7</v>
      </c>
      <c r="U1266">
        <v>17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t="s">
        <v>716</v>
      </c>
      <c r="AD1266" t="s">
        <v>716</v>
      </c>
      <c r="AE1266">
        <v>2</v>
      </c>
      <c r="AF1266" t="s">
        <v>3030</v>
      </c>
      <c r="AG1266" t="s">
        <v>2957</v>
      </c>
      <c r="AH1266" t="s">
        <v>3014</v>
      </c>
      <c r="AI1266">
        <v>7</v>
      </c>
      <c r="AJ1266" t="s">
        <v>3015</v>
      </c>
    </row>
    <row r="1267" spans="1:36" x14ac:dyDescent="0.3">
      <c r="A1267" t="s">
        <v>2812</v>
      </c>
      <c r="B1267" s="9">
        <v>43</v>
      </c>
      <c r="C1267" t="s">
        <v>39</v>
      </c>
      <c r="D1267" s="29" t="s">
        <v>33</v>
      </c>
      <c r="E1267">
        <v>157733</v>
      </c>
      <c r="F1267" s="13" t="s">
        <v>715</v>
      </c>
      <c r="G1267" s="4">
        <v>41429</v>
      </c>
      <c r="H1267">
        <v>37</v>
      </c>
      <c r="I1267">
        <v>39</v>
      </c>
      <c r="J1267">
        <v>1</v>
      </c>
      <c r="K1267">
        <v>9</v>
      </c>
      <c r="L1267">
        <v>2</v>
      </c>
      <c r="M1267">
        <v>0</v>
      </c>
      <c r="N1267">
        <v>8</v>
      </c>
      <c r="O1267">
        <v>51</v>
      </c>
      <c r="P1267">
        <v>59</v>
      </c>
      <c r="Q1267">
        <v>0</v>
      </c>
      <c r="R1267">
        <v>1</v>
      </c>
      <c r="S1267">
        <v>0</v>
      </c>
      <c r="T1267">
        <v>1</v>
      </c>
      <c r="U1267">
        <v>2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716</v>
      </c>
      <c r="AD1267" t="s">
        <v>716</v>
      </c>
      <c r="AE1267">
        <v>2</v>
      </c>
      <c r="AF1267" t="s">
        <v>3028</v>
      </c>
      <c r="AG1267" t="s">
        <v>2957</v>
      </c>
      <c r="AH1267" t="s">
        <v>3011</v>
      </c>
      <c r="AI1267">
        <v>6</v>
      </c>
      <c r="AJ1267" t="s">
        <v>3013</v>
      </c>
    </row>
    <row r="1268" spans="1:36" x14ac:dyDescent="0.3">
      <c r="A1268" t="s">
        <v>941</v>
      </c>
      <c r="B1268" s="9">
        <v>52</v>
      </c>
      <c r="C1268" t="s">
        <v>47</v>
      </c>
      <c r="D1268" s="29" t="s">
        <v>41</v>
      </c>
      <c r="E1268">
        <v>81975</v>
      </c>
      <c r="F1268" s="13" t="s">
        <v>715</v>
      </c>
      <c r="G1268" s="4">
        <v>41279</v>
      </c>
      <c r="H1268">
        <v>2</v>
      </c>
      <c r="I1268">
        <v>983</v>
      </c>
      <c r="J1268">
        <v>76</v>
      </c>
      <c r="K1268">
        <v>184</v>
      </c>
      <c r="L1268">
        <v>180</v>
      </c>
      <c r="M1268">
        <v>138</v>
      </c>
      <c r="N1268">
        <v>27</v>
      </c>
      <c r="O1268">
        <v>1561</v>
      </c>
      <c r="P1268">
        <v>1588</v>
      </c>
      <c r="Q1268">
        <v>1</v>
      </c>
      <c r="R1268">
        <v>6</v>
      </c>
      <c r="S1268">
        <v>3</v>
      </c>
      <c r="T1268">
        <v>4</v>
      </c>
      <c r="U1268">
        <v>14</v>
      </c>
      <c r="V1268">
        <v>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 t="s">
        <v>715</v>
      </c>
      <c r="AD1268" t="s">
        <v>716</v>
      </c>
      <c r="AE1268">
        <v>2</v>
      </c>
      <c r="AF1268" t="s">
        <v>3030</v>
      </c>
      <c r="AG1268" t="s">
        <v>2957</v>
      </c>
      <c r="AH1268" t="s">
        <v>3016</v>
      </c>
      <c r="AI1268">
        <v>1</v>
      </c>
      <c r="AJ1268" t="s">
        <v>3023</v>
      </c>
    </row>
    <row r="1269" spans="1:36" x14ac:dyDescent="0.3">
      <c r="A1269" t="s">
        <v>1801</v>
      </c>
      <c r="B1269" s="9">
        <v>38</v>
      </c>
      <c r="C1269" t="s">
        <v>47</v>
      </c>
      <c r="D1269" s="29" t="s">
        <v>41</v>
      </c>
      <c r="E1269">
        <v>9548</v>
      </c>
      <c r="F1269" s="13" t="s">
        <v>715</v>
      </c>
      <c r="G1269" s="4">
        <v>41129</v>
      </c>
      <c r="H1269">
        <v>31</v>
      </c>
      <c r="I1269">
        <v>0</v>
      </c>
      <c r="J1269">
        <v>1</v>
      </c>
      <c r="K1269">
        <v>3</v>
      </c>
      <c r="L1269">
        <v>10</v>
      </c>
      <c r="M1269">
        <v>6</v>
      </c>
      <c r="N1269">
        <v>9</v>
      </c>
      <c r="O1269">
        <v>20</v>
      </c>
      <c r="P1269">
        <v>29</v>
      </c>
      <c r="Q1269">
        <v>2</v>
      </c>
      <c r="R1269">
        <v>1</v>
      </c>
      <c r="S1269">
        <v>0</v>
      </c>
      <c r="T1269">
        <v>3</v>
      </c>
      <c r="U1269">
        <v>6</v>
      </c>
      <c r="V1269">
        <v>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716</v>
      </c>
      <c r="AD1269" t="s">
        <v>716</v>
      </c>
      <c r="AE1269">
        <v>3</v>
      </c>
      <c r="AF1269" t="s">
        <v>3031</v>
      </c>
      <c r="AG1269" t="s">
        <v>2958</v>
      </c>
      <c r="AH1269" t="s">
        <v>3014</v>
      </c>
      <c r="AI1269">
        <v>8</v>
      </c>
      <c r="AJ1269" t="s">
        <v>3026</v>
      </c>
    </row>
    <row r="1270" spans="1:36" x14ac:dyDescent="0.3">
      <c r="A1270" t="s">
        <v>2758</v>
      </c>
      <c r="B1270" s="9">
        <v>41</v>
      </c>
      <c r="C1270" t="s">
        <v>47</v>
      </c>
      <c r="D1270" s="29" t="s">
        <v>37</v>
      </c>
      <c r="E1270">
        <v>23559</v>
      </c>
      <c r="F1270" s="13" t="s">
        <v>715</v>
      </c>
      <c r="G1270" s="4">
        <v>41458</v>
      </c>
      <c r="H1270">
        <v>87</v>
      </c>
      <c r="I1270">
        <v>25</v>
      </c>
      <c r="J1270">
        <v>5</v>
      </c>
      <c r="K1270">
        <v>19</v>
      </c>
      <c r="L1270">
        <v>7</v>
      </c>
      <c r="M1270">
        <v>0</v>
      </c>
      <c r="N1270">
        <v>23</v>
      </c>
      <c r="O1270">
        <v>56</v>
      </c>
      <c r="P1270">
        <v>79</v>
      </c>
      <c r="Q1270">
        <v>3</v>
      </c>
      <c r="R1270">
        <v>3</v>
      </c>
      <c r="S1270">
        <v>0</v>
      </c>
      <c r="T1270">
        <v>3</v>
      </c>
      <c r="U1270">
        <v>9</v>
      </c>
      <c r="V1270">
        <v>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t="s">
        <v>716</v>
      </c>
      <c r="AD1270" t="s">
        <v>716</v>
      </c>
      <c r="AE1270">
        <v>2</v>
      </c>
      <c r="AF1270" t="s">
        <v>3028</v>
      </c>
      <c r="AG1270" t="s">
        <v>2957</v>
      </c>
      <c r="AH1270" t="s">
        <v>3014</v>
      </c>
      <c r="AI1270">
        <v>7</v>
      </c>
      <c r="AJ1270" t="s">
        <v>3015</v>
      </c>
    </row>
    <row r="1271" spans="1:36" x14ac:dyDescent="0.3">
      <c r="A1271" t="s">
        <v>1516</v>
      </c>
      <c r="B1271" s="9">
        <v>27</v>
      </c>
      <c r="C1271" t="s">
        <v>29</v>
      </c>
      <c r="D1271" s="29" t="s">
        <v>41</v>
      </c>
      <c r="E1271">
        <v>81361</v>
      </c>
      <c r="F1271" s="13" t="s">
        <v>716</v>
      </c>
      <c r="G1271" s="4">
        <v>41695</v>
      </c>
      <c r="H1271">
        <v>18</v>
      </c>
      <c r="I1271">
        <v>163</v>
      </c>
      <c r="J1271">
        <v>23</v>
      </c>
      <c r="K1271">
        <v>424</v>
      </c>
      <c r="L1271">
        <v>27</v>
      </c>
      <c r="M1271">
        <v>65</v>
      </c>
      <c r="N1271">
        <v>76</v>
      </c>
      <c r="O1271">
        <v>702</v>
      </c>
      <c r="P1271">
        <v>778</v>
      </c>
      <c r="Q1271">
        <v>1</v>
      </c>
      <c r="R1271">
        <v>3</v>
      </c>
      <c r="S1271">
        <v>10</v>
      </c>
      <c r="T1271">
        <v>13</v>
      </c>
      <c r="U1271">
        <v>27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716</v>
      </c>
      <c r="AD1271" t="s">
        <v>716</v>
      </c>
      <c r="AE1271">
        <v>1</v>
      </c>
      <c r="AF1271" t="s">
        <v>3032</v>
      </c>
      <c r="AG1271" t="s">
        <v>2956</v>
      </c>
      <c r="AH1271" t="s">
        <v>3016</v>
      </c>
      <c r="AI1271">
        <v>2</v>
      </c>
      <c r="AJ1271" t="s">
        <v>3022</v>
      </c>
    </row>
    <row r="1272" spans="1:36" x14ac:dyDescent="0.3">
      <c r="A1272" t="s">
        <v>1205</v>
      </c>
      <c r="B1272" s="9">
        <v>23</v>
      </c>
      <c r="C1272" t="s">
        <v>39</v>
      </c>
      <c r="D1272" s="29" t="s">
        <v>30</v>
      </c>
      <c r="E1272">
        <v>90638</v>
      </c>
      <c r="F1272" s="13" t="s">
        <v>716</v>
      </c>
      <c r="G1272" s="4">
        <v>41683</v>
      </c>
      <c r="H1272">
        <v>29</v>
      </c>
      <c r="I1272">
        <v>1156</v>
      </c>
      <c r="J1272">
        <v>120</v>
      </c>
      <c r="K1272">
        <v>915</v>
      </c>
      <c r="L1272">
        <v>94</v>
      </c>
      <c r="M1272">
        <v>144</v>
      </c>
      <c r="N1272">
        <v>96</v>
      </c>
      <c r="O1272">
        <v>2429</v>
      </c>
      <c r="P1272">
        <v>2525</v>
      </c>
      <c r="Q1272">
        <v>1</v>
      </c>
      <c r="R1272">
        <v>3</v>
      </c>
      <c r="S1272">
        <v>4</v>
      </c>
      <c r="T1272">
        <v>10</v>
      </c>
      <c r="U1272">
        <v>18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 t="s">
        <v>715</v>
      </c>
      <c r="AD1272" t="s">
        <v>715</v>
      </c>
      <c r="AE1272">
        <v>1</v>
      </c>
      <c r="AF1272" t="s">
        <v>3032</v>
      </c>
      <c r="AG1272" t="s">
        <v>2956</v>
      </c>
      <c r="AH1272" t="s">
        <v>3016</v>
      </c>
      <c r="AI1272">
        <v>2</v>
      </c>
      <c r="AJ1272" t="s">
        <v>3022</v>
      </c>
    </row>
    <row r="1273" spans="1:36" x14ac:dyDescent="0.3">
      <c r="A1273" t="s">
        <v>2132</v>
      </c>
      <c r="B1273" s="9">
        <v>41</v>
      </c>
      <c r="C1273" t="s">
        <v>36</v>
      </c>
      <c r="D1273" s="29" t="s">
        <v>37</v>
      </c>
      <c r="E1273">
        <v>32644</v>
      </c>
      <c r="F1273" s="13" t="s">
        <v>715</v>
      </c>
      <c r="G1273" s="4">
        <v>41290</v>
      </c>
      <c r="H1273">
        <v>38</v>
      </c>
      <c r="I1273">
        <v>239</v>
      </c>
      <c r="J1273">
        <v>3</v>
      </c>
      <c r="K1273">
        <v>141</v>
      </c>
      <c r="L1273">
        <v>0</v>
      </c>
      <c r="M1273">
        <v>7</v>
      </c>
      <c r="N1273">
        <v>23</v>
      </c>
      <c r="O1273">
        <v>390</v>
      </c>
      <c r="P1273">
        <v>413</v>
      </c>
      <c r="Q1273">
        <v>4</v>
      </c>
      <c r="R1273">
        <v>7</v>
      </c>
      <c r="S1273">
        <v>1</v>
      </c>
      <c r="T1273">
        <v>6</v>
      </c>
      <c r="U1273">
        <v>18</v>
      </c>
      <c r="V1273">
        <v>8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 t="s">
        <v>715</v>
      </c>
      <c r="AD1273" t="s">
        <v>716</v>
      </c>
      <c r="AE1273">
        <v>2</v>
      </c>
      <c r="AF1273" t="s">
        <v>3028</v>
      </c>
      <c r="AG1273" t="s">
        <v>2957</v>
      </c>
      <c r="AH1273" t="s">
        <v>3016</v>
      </c>
      <c r="AI1273">
        <v>1</v>
      </c>
      <c r="AJ1273" t="s">
        <v>3023</v>
      </c>
    </row>
    <row r="1274" spans="1:36" x14ac:dyDescent="0.3">
      <c r="A1274" t="s">
        <v>2780</v>
      </c>
      <c r="B1274" s="9">
        <v>25</v>
      </c>
      <c r="C1274" t="s">
        <v>29</v>
      </c>
      <c r="D1274" s="29" t="s">
        <v>30</v>
      </c>
      <c r="E1274">
        <v>21474</v>
      </c>
      <c r="F1274" s="13" t="s">
        <v>715</v>
      </c>
      <c r="G1274" s="4">
        <v>41737</v>
      </c>
      <c r="H1274">
        <v>1</v>
      </c>
      <c r="I1274">
        <v>6</v>
      </c>
      <c r="J1274">
        <v>16</v>
      </c>
      <c r="K1274">
        <v>24</v>
      </c>
      <c r="L1274">
        <v>11</v>
      </c>
      <c r="M1274">
        <v>0</v>
      </c>
      <c r="N1274">
        <v>34</v>
      </c>
      <c r="O1274">
        <v>57</v>
      </c>
      <c r="P1274">
        <v>91</v>
      </c>
      <c r="Q1274">
        <v>2</v>
      </c>
      <c r="R1274">
        <v>3</v>
      </c>
      <c r="S1274">
        <v>1</v>
      </c>
      <c r="T1274">
        <v>2</v>
      </c>
      <c r="U1274">
        <v>8</v>
      </c>
      <c r="V1274">
        <v>7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 t="s">
        <v>715</v>
      </c>
      <c r="AD1274" t="s">
        <v>715</v>
      </c>
      <c r="AE1274">
        <v>1</v>
      </c>
      <c r="AF1274" t="s">
        <v>3032</v>
      </c>
      <c r="AG1274" t="s">
        <v>2956</v>
      </c>
      <c r="AH1274" t="s">
        <v>3011</v>
      </c>
      <c r="AI1274">
        <v>4</v>
      </c>
      <c r="AJ1274" t="s">
        <v>3021</v>
      </c>
    </row>
    <row r="1275" spans="1:36" x14ac:dyDescent="0.3">
      <c r="A1275" t="s">
        <v>2249</v>
      </c>
      <c r="B1275" s="9">
        <v>35</v>
      </c>
      <c r="C1275" t="s">
        <v>29</v>
      </c>
      <c r="D1275" s="29" t="s">
        <v>37</v>
      </c>
      <c r="E1275">
        <v>2447</v>
      </c>
      <c r="F1275" s="13" t="s">
        <v>715</v>
      </c>
      <c r="G1275" s="4">
        <v>41280</v>
      </c>
      <c r="H1275">
        <v>42</v>
      </c>
      <c r="I1275">
        <v>1</v>
      </c>
      <c r="J1275">
        <v>1</v>
      </c>
      <c r="K1275">
        <v>1725</v>
      </c>
      <c r="L1275">
        <v>1</v>
      </c>
      <c r="M1275">
        <v>1</v>
      </c>
      <c r="N1275">
        <v>1</v>
      </c>
      <c r="O1275">
        <v>1729</v>
      </c>
      <c r="P1275">
        <v>1730</v>
      </c>
      <c r="Q1275">
        <v>15</v>
      </c>
      <c r="R1275">
        <v>0</v>
      </c>
      <c r="S1275">
        <v>28</v>
      </c>
      <c r="T1275">
        <v>0</v>
      </c>
      <c r="U1275">
        <v>43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716</v>
      </c>
      <c r="AD1275" t="s">
        <v>716</v>
      </c>
      <c r="AE1275">
        <v>2</v>
      </c>
      <c r="AF1275" t="s">
        <v>3031</v>
      </c>
      <c r="AG1275" t="s">
        <v>2957</v>
      </c>
      <c r="AH1275" t="s">
        <v>3016</v>
      </c>
      <c r="AI1275">
        <v>1</v>
      </c>
      <c r="AJ1275" t="s">
        <v>3023</v>
      </c>
    </row>
    <row r="1276" spans="1:36" x14ac:dyDescent="0.3">
      <c r="A1276" t="s">
        <v>1359</v>
      </c>
      <c r="B1276" s="9">
        <v>25</v>
      </c>
      <c r="C1276" t="s">
        <v>29</v>
      </c>
      <c r="D1276" s="29" t="s">
        <v>30</v>
      </c>
      <c r="E1276">
        <v>46107</v>
      </c>
      <c r="F1276" s="13" t="s">
        <v>715</v>
      </c>
      <c r="G1276" s="4">
        <v>41680</v>
      </c>
      <c r="H1276">
        <v>78</v>
      </c>
      <c r="I1276">
        <v>31</v>
      </c>
      <c r="J1276">
        <v>9</v>
      </c>
      <c r="K1276">
        <v>27</v>
      </c>
      <c r="L1276">
        <v>16</v>
      </c>
      <c r="M1276">
        <v>9</v>
      </c>
      <c r="N1276">
        <v>33</v>
      </c>
      <c r="O1276">
        <v>92</v>
      </c>
      <c r="P1276">
        <v>125</v>
      </c>
      <c r="Q1276">
        <v>1</v>
      </c>
      <c r="R1276">
        <v>1</v>
      </c>
      <c r="S1276">
        <v>1</v>
      </c>
      <c r="T1276">
        <v>4</v>
      </c>
      <c r="U1276">
        <v>7</v>
      </c>
      <c r="V1276">
        <v>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716</v>
      </c>
      <c r="AD1276" t="s">
        <v>716</v>
      </c>
      <c r="AE1276">
        <v>1</v>
      </c>
      <c r="AF1276" t="s">
        <v>3032</v>
      </c>
      <c r="AG1276" t="s">
        <v>2956</v>
      </c>
      <c r="AH1276" t="s">
        <v>3016</v>
      </c>
      <c r="AI1276">
        <v>2</v>
      </c>
      <c r="AJ1276" t="s">
        <v>3022</v>
      </c>
    </row>
    <row r="1277" spans="1:36" x14ac:dyDescent="0.3">
      <c r="A1277" t="s">
        <v>2295</v>
      </c>
      <c r="B1277" s="9">
        <v>61</v>
      </c>
      <c r="C1277" t="s">
        <v>29</v>
      </c>
      <c r="D1277" s="29" t="s">
        <v>33</v>
      </c>
      <c r="E1277">
        <v>94384</v>
      </c>
      <c r="F1277" s="13" t="s">
        <v>716</v>
      </c>
      <c r="G1277" s="4">
        <v>41337</v>
      </c>
      <c r="H1277">
        <v>62</v>
      </c>
      <c r="I1277">
        <v>1111</v>
      </c>
      <c r="J1277">
        <v>24</v>
      </c>
      <c r="K1277">
        <v>790</v>
      </c>
      <c r="L1277">
        <v>160</v>
      </c>
      <c r="M1277">
        <v>45</v>
      </c>
      <c r="N1277">
        <v>172</v>
      </c>
      <c r="O1277">
        <v>2130</v>
      </c>
      <c r="P1277">
        <v>2302</v>
      </c>
      <c r="Q1277">
        <v>0</v>
      </c>
      <c r="R1277">
        <v>5</v>
      </c>
      <c r="S1277">
        <v>8</v>
      </c>
      <c r="T1277">
        <v>5</v>
      </c>
      <c r="U1277">
        <v>18</v>
      </c>
      <c r="V1277">
        <v>2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1</v>
      </c>
      <c r="AC1277" t="s">
        <v>2964</v>
      </c>
      <c r="AD1277" t="s">
        <v>715</v>
      </c>
      <c r="AE1277">
        <v>2</v>
      </c>
      <c r="AF1277" t="s">
        <v>3029</v>
      </c>
      <c r="AG1277" t="s">
        <v>2957</v>
      </c>
      <c r="AH1277" t="s">
        <v>3016</v>
      </c>
      <c r="AI1277">
        <v>3</v>
      </c>
      <c r="AJ1277" t="s">
        <v>3017</v>
      </c>
    </row>
    <row r="1278" spans="1:36" x14ac:dyDescent="0.3">
      <c r="A1278" t="s">
        <v>2467</v>
      </c>
      <c r="B1278" s="9">
        <v>50</v>
      </c>
      <c r="C1278" t="s">
        <v>29</v>
      </c>
      <c r="D1278" s="29" t="s">
        <v>37</v>
      </c>
      <c r="E1278">
        <v>48920</v>
      </c>
      <c r="F1278" s="13" t="s">
        <v>2963</v>
      </c>
      <c r="G1278" s="4">
        <v>41567</v>
      </c>
      <c r="H1278">
        <v>93</v>
      </c>
      <c r="I1278">
        <v>238</v>
      </c>
      <c r="J1278">
        <v>17</v>
      </c>
      <c r="K1278">
        <v>68</v>
      </c>
      <c r="L1278">
        <v>8</v>
      </c>
      <c r="M1278">
        <v>10</v>
      </c>
      <c r="N1278">
        <v>6</v>
      </c>
      <c r="O1278">
        <v>341</v>
      </c>
      <c r="P1278">
        <v>347</v>
      </c>
      <c r="Q1278">
        <v>3</v>
      </c>
      <c r="R1278">
        <v>6</v>
      </c>
      <c r="S1278">
        <v>2</v>
      </c>
      <c r="T1278">
        <v>5</v>
      </c>
      <c r="U1278">
        <v>16</v>
      </c>
      <c r="V1278">
        <v>7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 t="s">
        <v>715</v>
      </c>
      <c r="AD1278" t="s">
        <v>716</v>
      </c>
      <c r="AE1278">
        <v>2</v>
      </c>
      <c r="AF1278" t="s">
        <v>3028</v>
      </c>
      <c r="AG1278" t="s">
        <v>2957</v>
      </c>
      <c r="AH1278" t="s">
        <v>3018</v>
      </c>
      <c r="AI1278">
        <v>10</v>
      </c>
      <c r="AJ1278" t="s">
        <v>3020</v>
      </c>
    </row>
    <row r="1279" spans="1:36" x14ac:dyDescent="0.3">
      <c r="A1279" t="s">
        <v>1485</v>
      </c>
      <c r="B1279" s="9">
        <v>37</v>
      </c>
      <c r="C1279" t="s">
        <v>29</v>
      </c>
      <c r="D1279" s="29" t="s">
        <v>30</v>
      </c>
      <c r="E1279">
        <v>23763</v>
      </c>
      <c r="F1279" s="13" t="s">
        <v>715</v>
      </c>
      <c r="G1279" s="4">
        <v>41128</v>
      </c>
      <c r="H1279">
        <v>64</v>
      </c>
      <c r="I1279">
        <v>22</v>
      </c>
      <c r="J1279">
        <v>0</v>
      </c>
      <c r="K1279">
        <v>6</v>
      </c>
      <c r="L1279">
        <v>6</v>
      </c>
      <c r="M1279">
        <v>2</v>
      </c>
      <c r="N1279">
        <v>6</v>
      </c>
      <c r="O1279">
        <v>36</v>
      </c>
      <c r="P1279">
        <v>42</v>
      </c>
      <c r="Q1279">
        <v>1</v>
      </c>
      <c r="R1279">
        <v>1</v>
      </c>
      <c r="S1279">
        <v>0</v>
      </c>
      <c r="T1279">
        <v>3</v>
      </c>
      <c r="U1279">
        <v>5</v>
      </c>
      <c r="V1279">
        <v>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716</v>
      </c>
      <c r="AD1279" t="s">
        <v>716</v>
      </c>
      <c r="AE1279">
        <v>3</v>
      </c>
      <c r="AF1279" t="s">
        <v>3031</v>
      </c>
      <c r="AG1279" t="s">
        <v>2958</v>
      </c>
      <c r="AH1279" t="s">
        <v>3014</v>
      </c>
      <c r="AI1279">
        <v>8</v>
      </c>
      <c r="AJ1279" t="s">
        <v>3026</v>
      </c>
    </row>
    <row r="1280" spans="1:36" x14ac:dyDescent="0.3">
      <c r="A1280" t="s">
        <v>2128</v>
      </c>
      <c r="B1280" s="9">
        <v>35</v>
      </c>
      <c r="C1280" t="s">
        <v>47</v>
      </c>
      <c r="D1280" s="29" t="s">
        <v>30</v>
      </c>
      <c r="E1280">
        <v>16014</v>
      </c>
      <c r="F1280" s="13" t="s">
        <v>2963</v>
      </c>
      <c r="G1280" s="4">
        <v>41350</v>
      </c>
      <c r="H1280">
        <v>42</v>
      </c>
      <c r="I1280">
        <v>3</v>
      </c>
      <c r="J1280">
        <v>9</v>
      </c>
      <c r="K1280">
        <v>4</v>
      </c>
      <c r="L1280">
        <v>7</v>
      </c>
      <c r="M1280">
        <v>8</v>
      </c>
      <c r="N1280">
        <v>7</v>
      </c>
      <c r="O1280">
        <v>31</v>
      </c>
      <c r="P1280">
        <v>38</v>
      </c>
      <c r="Q1280">
        <v>4</v>
      </c>
      <c r="R1280">
        <v>1</v>
      </c>
      <c r="S1280">
        <v>1</v>
      </c>
      <c r="T1280">
        <v>4</v>
      </c>
      <c r="U1280">
        <v>10</v>
      </c>
      <c r="V1280">
        <v>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716</v>
      </c>
      <c r="AD1280" t="s">
        <v>716</v>
      </c>
      <c r="AE1280">
        <v>2</v>
      </c>
      <c r="AF1280" t="s">
        <v>3031</v>
      </c>
      <c r="AG1280" t="s">
        <v>2957</v>
      </c>
      <c r="AH1280" t="s">
        <v>3016</v>
      </c>
      <c r="AI1280">
        <v>3</v>
      </c>
      <c r="AJ1280" t="s">
        <v>3017</v>
      </c>
    </row>
    <row r="1281" spans="1:36" x14ac:dyDescent="0.3">
      <c r="A1281" t="s">
        <v>1774</v>
      </c>
      <c r="B1281" s="9">
        <v>26</v>
      </c>
      <c r="C1281" t="s">
        <v>29</v>
      </c>
      <c r="D1281" s="29" t="s">
        <v>37</v>
      </c>
      <c r="E1281">
        <v>68487</v>
      </c>
      <c r="F1281" s="13" t="s">
        <v>716</v>
      </c>
      <c r="G1281" s="4">
        <v>41287</v>
      </c>
      <c r="H1281">
        <v>48</v>
      </c>
      <c r="I1281">
        <v>758</v>
      </c>
      <c r="J1281">
        <v>12</v>
      </c>
      <c r="K1281">
        <v>385</v>
      </c>
      <c r="L1281">
        <v>33</v>
      </c>
      <c r="M1281">
        <v>89</v>
      </c>
      <c r="N1281">
        <v>89</v>
      </c>
      <c r="O1281">
        <v>1277</v>
      </c>
      <c r="P1281">
        <v>1366</v>
      </c>
      <c r="Q1281">
        <v>1</v>
      </c>
      <c r="R1281">
        <v>9</v>
      </c>
      <c r="S1281">
        <v>7</v>
      </c>
      <c r="T1281">
        <v>13</v>
      </c>
      <c r="U1281">
        <v>30</v>
      </c>
      <c r="V1281">
        <v>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716</v>
      </c>
      <c r="AD1281" t="s">
        <v>716</v>
      </c>
      <c r="AE1281">
        <v>2</v>
      </c>
      <c r="AF1281" t="s">
        <v>3032</v>
      </c>
      <c r="AG1281" t="s">
        <v>2957</v>
      </c>
      <c r="AH1281" t="s">
        <v>3016</v>
      </c>
      <c r="AI1281">
        <v>1</v>
      </c>
      <c r="AJ1281" t="s">
        <v>3023</v>
      </c>
    </row>
    <row r="1282" spans="1:36" x14ac:dyDescent="0.3">
      <c r="A1282" t="s">
        <v>2801</v>
      </c>
      <c r="B1282" s="9">
        <v>60</v>
      </c>
      <c r="C1282" t="s">
        <v>29</v>
      </c>
      <c r="D1282" s="29" t="s">
        <v>33</v>
      </c>
      <c r="E1282">
        <v>53103</v>
      </c>
      <c r="F1282" s="13" t="s">
        <v>715</v>
      </c>
      <c r="G1282" s="4">
        <v>41529</v>
      </c>
      <c r="H1282">
        <v>70</v>
      </c>
      <c r="I1282">
        <v>729</v>
      </c>
      <c r="J1282">
        <v>17</v>
      </c>
      <c r="K1282">
        <v>133</v>
      </c>
      <c r="L1282">
        <v>11</v>
      </c>
      <c r="M1282">
        <v>0</v>
      </c>
      <c r="N1282">
        <v>195</v>
      </c>
      <c r="O1282">
        <v>890</v>
      </c>
      <c r="P1282">
        <v>1085</v>
      </c>
      <c r="Q1282">
        <v>5</v>
      </c>
      <c r="R1282">
        <v>10</v>
      </c>
      <c r="S1282">
        <v>6</v>
      </c>
      <c r="T1282">
        <v>7</v>
      </c>
      <c r="U1282">
        <v>28</v>
      </c>
      <c r="V1282">
        <v>7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 t="s">
        <v>715</v>
      </c>
      <c r="AD1282" t="s">
        <v>716</v>
      </c>
      <c r="AE1282">
        <v>2</v>
      </c>
      <c r="AF1282" t="s">
        <v>3030</v>
      </c>
      <c r="AG1282" t="s">
        <v>2957</v>
      </c>
      <c r="AH1282" t="s">
        <v>3014</v>
      </c>
      <c r="AI1282">
        <v>9</v>
      </c>
      <c r="AJ1282" t="s">
        <v>3025</v>
      </c>
    </row>
    <row r="1283" spans="1:36" x14ac:dyDescent="0.3">
      <c r="A1283" t="s">
        <v>1475</v>
      </c>
      <c r="B1283" s="9">
        <v>31</v>
      </c>
      <c r="C1283" t="s">
        <v>29</v>
      </c>
      <c r="D1283" s="29" t="s">
        <v>33</v>
      </c>
      <c r="E1283">
        <v>28359</v>
      </c>
      <c r="F1283" s="13" t="s">
        <v>715</v>
      </c>
      <c r="G1283" s="4">
        <v>41574</v>
      </c>
      <c r="H1283">
        <v>35</v>
      </c>
      <c r="I1283">
        <v>6</v>
      </c>
      <c r="J1283">
        <v>0</v>
      </c>
      <c r="K1283">
        <v>5</v>
      </c>
      <c r="L1283">
        <v>2</v>
      </c>
      <c r="M1283">
        <v>1</v>
      </c>
      <c r="N1283">
        <v>2</v>
      </c>
      <c r="O1283">
        <v>14</v>
      </c>
      <c r="P1283">
        <v>16</v>
      </c>
      <c r="Q1283">
        <v>1</v>
      </c>
      <c r="R1283">
        <v>1</v>
      </c>
      <c r="S1283">
        <v>0</v>
      </c>
      <c r="T1283">
        <v>2</v>
      </c>
      <c r="U1283">
        <v>4</v>
      </c>
      <c r="V1283">
        <v>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716</v>
      </c>
      <c r="AD1283" t="s">
        <v>716</v>
      </c>
      <c r="AE1283">
        <v>2</v>
      </c>
      <c r="AF1283" t="s">
        <v>3031</v>
      </c>
      <c r="AG1283" t="s">
        <v>2957</v>
      </c>
      <c r="AH1283" t="s">
        <v>3018</v>
      </c>
      <c r="AI1283">
        <v>10</v>
      </c>
      <c r="AJ1283" t="s">
        <v>3020</v>
      </c>
    </row>
    <row r="1284" spans="1:36" x14ac:dyDescent="0.3">
      <c r="A1284" t="s">
        <v>2722</v>
      </c>
      <c r="B1284" s="9">
        <v>31</v>
      </c>
      <c r="C1284" t="s">
        <v>29</v>
      </c>
      <c r="D1284" s="29" t="s">
        <v>37</v>
      </c>
      <c r="E1284">
        <v>39922</v>
      </c>
      <c r="F1284" s="13" t="s">
        <v>715</v>
      </c>
      <c r="G1284" s="4">
        <v>41319</v>
      </c>
      <c r="H1284">
        <v>30</v>
      </c>
      <c r="I1284">
        <v>29</v>
      </c>
      <c r="J1284">
        <v>12</v>
      </c>
      <c r="K1284">
        <v>59</v>
      </c>
      <c r="L1284">
        <v>19</v>
      </c>
      <c r="M1284">
        <v>1</v>
      </c>
      <c r="N1284">
        <v>36</v>
      </c>
      <c r="O1284">
        <v>120</v>
      </c>
      <c r="P1284">
        <v>156</v>
      </c>
      <c r="Q1284">
        <v>2</v>
      </c>
      <c r="R1284">
        <v>3</v>
      </c>
      <c r="S1284">
        <v>0</v>
      </c>
      <c r="T1284">
        <v>4</v>
      </c>
      <c r="U1284">
        <v>9</v>
      </c>
      <c r="V1284">
        <v>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716</v>
      </c>
      <c r="AD1284" t="s">
        <v>716</v>
      </c>
      <c r="AE1284">
        <v>2</v>
      </c>
      <c r="AF1284" t="s">
        <v>3031</v>
      </c>
      <c r="AG1284" t="s">
        <v>2957</v>
      </c>
      <c r="AH1284" t="s">
        <v>3016</v>
      </c>
      <c r="AI1284">
        <v>2</v>
      </c>
      <c r="AJ1284" t="s">
        <v>3022</v>
      </c>
    </row>
    <row r="1285" spans="1:36" x14ac:dyDescent="0.3">
      <c r="A1285" t="s">
        <v>972</v>
      </c>
      <c r="B1285" s="9">
        <v>66</v>
      </c>
      <c r="C1285" t="s">
        <v>36</v>
      </c>
      <c r="D1285" s="29" t="s">
        <v>37</v>
      </c>
      <c r="E1285">
        <v>45579</v>
      </c>
      <c r="F1285" s="13" t="s">
        <v>715</v>
      </c>
      <c r="G1285" s="4">
        <v>41506</v>
      </c>
      <c r="H1285">
        <v>10</v>
      </c>
      <c r="I1285">
        <v>145</v>
      </c>
      <c r="J1285">
        <v>1</v>
      </c>
      <c r="K1285">
        <v>33</v>
      </c>
      <c r="L1285">
        <v>2</v>
      </c>
      <c r="M1285">
        <v>1</v>
      </c>
      <c r="N1285">
        <v>1</v>
      </c>
      <c r="O1285">
        <v>182</v>
      </c>
      <c r="P1285">
        <v>183</v>
      </c>
      <c r="Q1285">
        <v>1</v>
      </c>
      <c r="R1285">
        <v>4</v>
      </c>
      <c r="S1285">
        <v>1</v>
      </c>
      <c r="T1285">
        <v>4</v>
      </c>
      <c r="U1285">
        <v>10</v>
      </c>
      <c r="V1285">
        <v>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716</v>
      </c>
      <c r="AD1285" t="s">
        <v>716</v>
      </c>
      <c r="AE1285">
        <v>2</v>
      </c>
      <c r="AF1285" t="s">
        <v>3029</v>
      </c>
      <c r="AG1285" t="s">
        <v>2957</v>
      </c>
      <c r="AH1285" t="s">
        <v>3014</v>
      </c>
      <c r="AI1285">
        <v>8</v>
      </c>
      <c r="AJ1285" t="s">
        <v>3026</v>
      </c>
    </row>
    <row r="1286" spans="1:36" x14ac:dyDescent="0.3">
      <c r="A1286" t="s">
        <v>2309</v>
      </c>
      <c r="B1286" s="9">
        <v>58</v>
      </c>
      <c r="C1286" t="s">
        <v>29</v>
      </c>
      <c r="D1286" s="29" t="s">
        <v>33</v>
      </c>
      <c r="E1286">
        <v>54450</v>
      </c>
      <c r="F1286" s="13" t="s">
        <v>2963</v>
      </c>
      <c r="G1286" s="4">
        <v>41166</v>
      </c>
      <c r="H1286">
        <v>1</v>
      </c>
      <c r="I1286">
        <v>454</v>
      </c>
      <c r="J1286">
        <v>0</v>
      </c>
      <c r="K1286">
        <v>171</v>
      </c>
      <c r="L1286">
        <v>8</v>
      </c>
      <c r="M1286">
        <v>19</v>
      </c>
      <c r="N1286">
        <v>32</v>
      </c>
      <c r="O1286">
        <v>652</v>
      </c>
      <c r="P1286">
        <v>684</v>
      </c>
      <c r="Q1286">
        <v>12</v>
      </c>
      <c r="R1286">
        <v>9</v>
      </c>
      <c r="S1286">
        <v>2</v>
      </c>
      <c r="T1286">
        <v>8</v>
      </c>
      <c r="U1286">
        <v>31</v>
      </c>
      <c r="V1286">
        <v>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716</v>
      </c>
      <c r="AD1286" t="s">
        <v>716</v>
      </c>
      <c r="AE1286">
        <v>3</v>
      </c>
      <c r="AF1286" t="s">
        <v>3030</v>
      </c>
      <c r="AG1286" t="s">
        <v>2958</v>
      </c>
      <c r="AH1286" t="s">
        <v>3014</v>
      </c>
      <c r="AI1286">
        <v>9</v>
      </c>
      <c r="AJ1286" t="s">
        <v>3025</v>
      </c>
    </row>
    <row r="1287" spans="1:36" x14ac:dyDescent="0.3">
      <c r="A1287" t="s">
        <v>1336</v>
      </c>
      <c r="B1287" s="9">
        <v>60</v>
      </c>
      <c r="C1287" t="s">
        <v>29</v>
      </c>
      <c r="D1287" s="29" t="s">
        <v>37</v>
      </c>
      <c r="E1287">
        <v>62820</v>
      </c>
      <c r="F1287" s="13" t="s">
        <v>716</v>
      </c>
      <c r="G1287" s="4">
        <v>41405</v>
      </c>
      <c r="H1287">
        <v>51</v>
      </c>
      <c r="I1287">
        <v>398</v>
      </c>
      <c r="J1287">
        <v>61</v>
      </c>
      <c r="K1287">
        <v>265</v>
      </c>
      <c r="L1287">
        <v>138</v>
      </c>
      <c r="M1287">
        <v>61</v>
      </c>
      <c r="N1287">
        <v>53</v>
      </c>
      <c r="O1287">
        <v>923</v>
      </c>
      <c r="P1287">
        <v>976</v>
      </c>
      <c r="Q1287">
        <v>1</v>
      </c>
      <c r="R1287">
        <v>3</v>
      </c>
      <c r="S1287">
        <v>4</v>
      </c>
      <c r="T1287">
        <v>6</v>
      </c>
      <c r="U1287">
        <v>14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716</v>
      </c>
      <c r="AD1287" t="s">
        <v>716</v>
      </c>
      <c r="AE1287">
        <v>2</v>
      </c>
      <c r="AF1287" t="s">
        <v>3030</v>
      </c>
      <c r="AG1287" t="s">
        <v>2957</v>
      </c>
      <c r="AH1287" t="s">
        <v>3011</v>
      </c>
      <c r="AI1287">
        <v>5</v>
      </c>
      <c r="AJ1287" t="s">
        <v>3012</v>
      </c>
    </row>
    <row r="1288" spans="1:36" x14ac:dyDescent="0.3">
      <c r="A1288" t="s">
        <v>1884</v>
      </c>
      <c r="B1288" s="9">
        <v>49</v>
      </c>
      <c r="C1288" t="s">
        <v>36</v>
      </c>
      <c r="D1288" s="29" t="s">
        <v>71</v>
      </c>
      <c r="E1288">
        <v>54111</v>
      </c>
      <c r="F1288" s="13" t="s">
        <v>715</v>
      </c>
      <c r="G1288" s="4">
        <v>41511</v>
      </c>
      <c r="H1288">
        <v>97</v>
      </c>
      <c r="I1288">
        <v>267</v>
      </c>
      <c r="J1288">
        <v>6</v>
      </c>
      <c r="K1288">
        <v>54</v>
      </c>
      <c r="L1288">
        <v>8</v>
      </c>
      <c r="M1288">
        <v>3</v>
      </c>
      <c r="N1288">
        <v>50</v>
      </c>
      <c r="O1288">
        <v>338</v>
      </c>
      <c r="P1288">
        <v>388</v>
      </c>
      <c r="Q1288">
        <v>2</v>
      </c>
      <c r="R1288">
        <v>5</v>
      </c>
      <c r="S1288">
        <v>2</v>
      </c>
      <c r="T1288">
        <v>6</v>
      </c>
      <c r="U1288">
        <v>15</v>
      </c>
      <c r="V1288">
        <v>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716</v>
      </c>
      <c r="AD1288" t="s">
        <v>716</v>
      </c>
      <c r="AE1288">
        <v>2</v>
      </c>
      <c r="AF1288" t="s">
        <v>3028</v>
      </c>
      <c r="AG1288" t="s">
        <v>2957</v>
      </c>
      <c r="AH1288" t="s">
        <v>3014</v>
      </c>
      <c r="AI1288">
        <v>8</v>
      </c>
      <c r="AJ1288" t="s">
        <v>3026</v>
      </c>
    </row>
    <row r="1289" spans="1:36" x14ac:dyDescent="0.3">
      <c r="A1289" t="s">
        <v>1207</v>
      </c>
      <c r="B1289" s="9">
        <v>58</v>
      </c>
      <c r="C1289" t="s">
        <v>39</v>
      </c>
      <c r="D1289" s="29" t="s">
        <v>37</v>
      </c>
      <c r="E1289">
        <v>90226</v>
      </c>
      <c r="F1289" s="13" t="s">
        <v>716</v>
      </c>
      <c r="G1289" s="4">
        <v>41178</v>
      </c>
      <c r="H1289">
        <v>26</v>
      </c>
      <c r="I1289">
        <v>1083</v>
      </c>
      <c r="J1289">
        <v>108</v>
      </c>
      <c r="K1289">
        <v>649</v>
      </c>
      <c r="L1289">
        <v>253</v>
      </c>
      <c r="M1289">
        <v>151</v>
      </c>
      <c r="N1289">
        <v>108</v>
      </c>
      <c r="O1289">
        <v>2244</v>
      </c>
      <c r="P1289">
        <v>2352</v>
      </c>
      <c r="Q1289">
        <v>1</v>
      </c>
      <c r="R1289">
        <v>4</v>
      </c>
      <c r="S1289">
        <v>7</v>
      </c>
      <c r="T1289">
        <v>12</v>
      </c>
      <c r="U1289">
        <v>24</v>
      </c>
      <c r="V1289">
        <v>2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 t="s">
        <v>715</v>
      </c>
      <c r="AD1289" t="s">
        <v>716</v>
      </c>
      <c r="AE1289">
        <v>3</v>
      </c>
      <c r="AF1289" t="s">
        <v>3030</v>
      </c>
      <c r="AG1289" t="s">
        <v>2958</v>
      </c>
      <c r="AH1289" t="s">
        <v>3014</v>
      </c>
      <c r="AI1289">
        <v>9</v>
      </c>
      <c r="AJ1289" t="s">
        <v>3025</v>
      </c>
    </row>
    <row r="1290" spans="1:36" x14ac:dyDescent="0.3">
      <c r="A1290" t="s">
        <v>921</v>
      </c>
      <c r="B1290" s="9">
        <v>35</v>
      </c>
      <c r="C1290" t="s">
        <v>39</v>
      </c>
      <c r="D1290" s="29" t="s">
        <v>37</v>
      </c>
      <c r="E1290">
        <v>45057</v>
      </c>
      <c r="F1290" s="13" t="s">
        <v>715</v>
      </c>
      <c r="G1290" s="4">
        <v>41609</v>
      </c>
      <c r="H1290">
        <v>80</v>
      </c>
      <c r="I1290">
        <v>37</v>
      </c>
      <c r="J1290">
        <v>0</v>
      </c>
      <c r="K1290">
        <v>7</v>
      </c>
      <c r="L1290">
        <v>3</v>
      </c>
      <c r="M1290">
        <v>0</v>
      </c>
      <c r="N1290">
        <v>3</v>
      </c>
      <c r="O1290">
        <v>47</v>
      </c>
      <c r="P1290">
        <v>50</v>
      </c>
      <c r="Q1290">
        <v>1</v>
      </c>
      <c r="R1290">
        <v>2</v>
      </c>
      <c r="S1290">
        <v>0</v>
      </c>
      <c r="T1290">
        <v>3</v>
      </c>
      <c r="U1290">
        <v>6</v>
      </c>
      <c r="V1290">
        <v>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716</v>
      </c>
      <c r="AD1290" t="s">
        <v>716</v>
      </c>
      <c r="AE1290">
        <v>2</v>
      </c>
      <c r="AF1290" t="s">
        <v>3031</v>
      </c>
      <c r="AG1290" t="s">
        <v>2957</v>
      </c>
      <c r="AH1290" t="s">
        <v>3018</v>
      </c>
      <c r="AI1290">
        <v>12</v>
      </c>
      <c r="AJ1290" t="s">
        <v>3019</v>
      </c>
    </row>
    <row r="1291" spans="1:36" x14ac:dyDescent="0.3">
      <c r="A1291" t="s">
        <v>1993</v>
      </c>
      <c r="B1291" s="9">
        <v>43</v>
      </c>
      <c r="C1291" t="s">
        <v>36</v>
      </c>
      <c r="D1291" s="29" t="s">
        <v>37</v>
      </c>
      <c r="E1291">
        <v>32011</v>
      </c>
      <c r="F1291" s="13" t="s">
        <v>715</v>
      </c>
      <c r="G1291" s="4">
        <v>41508</v>
      </c>
      <c r="H1291">
        <v>89</v>
      </c>
      <c r="I1291">
        <v>99</v>
      </c>
      <c r="J1291">
        <v>0</v>
      </c>
      <c r="K1291">
        <v>15</v>
      </c>
      <c r="L1291">
        <v>2</v>
      </c>
      <c r="M1291">
        <v>1</v>
      </c>
      <c r="N1291">
        <v>5</v>
      </c>
      <c r="O1291">
        <v>117</v>
      </c>
      <c r="P1291">
        <v>122</v>
      </c>
      <c r="Q1291">
        <v>3</v>
      </c>
      <c r="R1291">
        <v>2</v>
      </c>
      <c r="S1291">
        <v>1</v>
      </c>
      <c r="T1291">
        <v>4</v>
      </c>
      <c r="U1291">
        <v>10</v>
      </c>
      <c r="V1291">
        <v>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716</v>
      </c>
      <c r="AD1291" t="s">
        <v>716</v>
      </c>
      <c r="AE1291">
        <v>2</v>
      </c>
      <c r="AF1291" t="s">
        <v>3028</v>
      </c>
      <c r="AG1291" t="s">
        <v>2957</v>
      </c>
      <c r="AH1291" t="s">
        <v>3014</v>
      </c>
      <c r="AI1291">
        <v>8</v>
      </c>
      <c r="AJ1291" t="s">
        <v>3026</v>
      </c>
    </row>
    <row r="1292" spans="1:36" x14ac:dyDescent="0.3">
      <c r="A1292" t="s">
        <v>2333</v>
      </c>
      <c r="B1292" s="9">
        <v>40</v>
      </c>
      <c r="C1292" t="s">
        <v>29</v>
      </c>
      <c r="D1292" s="29" t="s">
        <v>37</v>
      </c>
      <c r="E1292">
        <v>67445</v>
      </c>
      <c r="F1292" s="13" t="s">
        <v>715</v>
      </c>
      <c r="G1292" s="4">
        <v>41133</v>
      </c>
      <c r="H1292">
        <v>63</v>
      </c>
      <c r="I1292">
        <v>757</v>
      </c>
      <c r="J1292">
        <v>80</v>
      </c>
      <c r="K1292">
        <v>217</v>
      </c>
      <c r="L1292">
        <v>29</v>
      </c>
      <c r="M1292">
        <v>80</v>
      </c>
      <c r="N1292">
        <v>11</v>
      </c>
      <c r="O1292">
        <v>1163</v>
      </c>
      <c r="P1292">
        <v>1174</v>
      </c>
      <c r="Q1292">
        <v>5</v>
      </c>
      <c r="R1292">
        <v>9</v>
      </c>
      <c r="S1292">
        <v>6</v>
      </c>
      <c r="T1292">
        <v>12</v>
      </c>
      <c r="U1292">
        <v>32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716</v>
      </c>
      <c r="AD1292" t="s">
        <v>716</v>
      </c>
      <c r="AE1292">
        <v>3</v>
      </c>
      <c r="AF1292" t="s">
        <v>3031</v>
      </c>
      <c r="AG1292" t="s">
        <v>2958</v>
      </c>
      <c r="AH1292" t="s">
        <v>3014</v>
      </c>
      <c r="AI1292">
        <v>8</v>
      </c>
      <c r="AJ1292" t="s">
        <v>3026</v>
      </c>
    </row>
    <row r="1293" spans="1:36" x14ac:dyDescent="0.3">
      <c r="A1293" t="s">
        <v>2563</v>
      </c>
      <c r="B1293" s="9">
        <v>44</v>
      </c>
      <c r="C1293" t="s">
        <v>29</v>
      </c>
      <c r="D1293" s="29" t="s">
        <v>30</v>
      </c>
      <c r="E1293">
        <v>43020</v>
      </c>
      <c r="F1293" s="13" t="s">
        <v>715</v>
      </c>
      <c r="G1293" s="4">
        <v>41608</v>
      </c>
      <c r="H1293">
        <v>79</v>
      </c>
      <c r="I1293">
        <v>45</v>
      </c>
      <c r="J1293">
        <v>7</v>
      </c>
      <c r="K1293">
        <v>99</v>
      </c>
      <c r="L1293">
        <v>4</v>
      </c>
      <c r="M1293">
        <v>25</v>
      </c>
      <c r="N1293">
        <v>43</v>
      </c>
      <c r="O1293">
        <v>180</v>
      </c>
      <c r="P1293">
        <v>223</v>
      </c>
      <c r="Q1293">
        <v>3</v>
      </c>
      <c r="R1293">
        <v>4</v>
      </c>
      <c r="S1293">
        <v>1</v>
      </c>
      <c r="T1293">
        <v>4</v>
      </c>
      <c r="U1293">
        <v>12</v>
      </c>
      <c r="V1293">
        <v>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t="s">
        <v>716</v>
      </c>
      <c r="AD1293" t="s">
        <v>716</v>
      </c>
      <c r="AE1293">
        <v>2</v>
      </c>
      <c r="AF1293" t="s">
        <v>3028</v>
      </c>
      <c r="AG1293" t="s">
        <v>2957</v>
      </c>
      <c r="AH1293" t="s">
        <v>3018</v>
      </c>
      <c r="AI1293">
        <v>11</v>
      </c>
      <c r="AJ1293" t="s">
        <v>3024</v>
      </c>
    </row>
    <row r="1294" spans="1:36" x14ac:dyDescent="0.3">
      <c r="A1294" t="s">
        <v>2821</v>
      </c>
      <c r="B1294" s="9">
        <v>63</v>
      </c>
      <c r="C1294" t="s">
        <v>39</v>
      </c>
      <c r="D1294" s="29" t="s">
        <v>33</v>
      </c>
      <c r="E1294">
        <v>47352</v>
      </c>
      <c r="F1294" s="13" t="s">
        <v>715</v>
      </c>
      <c r="G1294" s="4">
        <v>41375</v>
      </c>
      <c r="H1294">
        <v>70</v>
      </c>
      <c r="I1294">
        <v>172</v>
      </c>
      <c r="J1294">
        <v>12</v>
      </c>
      <c r="K1294">
        <v>112</v>
      </c>
      <c r="L1294">
        <v>8</v>
      </c>
      <c r="M1294">
        <v>0</v>
      </c>
      <c r="N1294">
        <v>15</v>
      </c>
      <c r="O1294">
        <v>304</v>
      </c>
      <c r="P1294">
        <v>319</v>
      </c>
      <c r="Q1294">
        <v>4</v>
      </c>
      <c r="R1294">
        <v>6</v>
      </c>
      <c r="S1294">
        <v>1</v>
      </c>
      <c r="T1294">
        <v>5</v>
      </c>
      <c r="U1294">
        <v>16</v>
      </c>
      <c r="V1294">
        <v>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716</v>
      </c>
      <c r="AD1294" t="s">
        <v>716</v>
      </c>
      <c r="AE1294">
        <v>2</v>
      </c>
      <c r="AF1294" t="s">
        <v>3029</v>
      </c>
      <c r="AG1294" t="s">
        <v>2957</v>
      </c>
      <c r="AH1294" t="s">
        <v>3011</v>
      </c>
      <c r="AI1294">
        <v>4</v>
      </c>
      <c r="AJ1294" t="s">
        <v>3021</v>
      </c>
    </row>
    <row r="1295" spans="1:36" x14ac:dyDescent="0.3">
      <c r="A1295" t="s">
        <v>774</v>
      </c>
      <c r="B1295" s="9">
        <v>38</v>
      </c>
      <c r="C1295" t="s">
        <v>29</v>
      </c>
      <c r="D1295" s="29" t="s">
        <v>37</v>
      </c>
      <c r="E1295">
        <v>39356</v>
      </c>
      <c r="F1295" s="13" t="s">
        <v>2963</v>
      </c>
      <c r="G1295" s="4">
        <v>41717</v>
      </c>
      <c r="H1295">
        <v>21</v>
      </c>
      <c r="I1295">
        <v>15</v>
      </c>
      <c r="J1295">
        <v>0</v>
      </c>
      <c r="K1295">
        <v>2</v>
      </c>
      <c r="L1295">
        <v>0</v>
      </c>
      <c r="M1295">
        <v>0</v>
      </c>
      <c r="N1295">
        <v>6</v>
      </c>
      <c r="O1295">
        <v>17</v>
      </c>
      <c r="P1295">
        <v>23</v>
      </c>
      <c r="Q1295">
        <v>1</v>
      </c>
      <c r="R1295">
        <v>1</v>
      </c>
      <c r="S1295">
        <v>0</v>
      </c>
      <c r="T1295">
        <v>2</v>
      </c>
      <c r="U1295">
        <v>4</v>
      </c>
      <c r="V1295">
        <v>6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 t="s">
        <v>715</v>
      </c>
      <c r="AD1295" t="s">
        <v>716</v>
      </c>
      <c r="AE1295">
        <v>1</v>
      </c>
      <c r="AF1295" t="s">
        <v>3031</v>
      </c>
      <c r="AG1295" t="s">
        <v>2956</v>
      </c>
      <c r="AH1295" t="s">
        <v>3016</v>
      </c>
      <c r="AI1295">
        <v>3</v>
      </c>
      <c r="AJ1295" t="s">
        <v>3017</v>
      </c>
    </row>
    <row r="1296" spans="1:36" x14ac:dyDescent="0.3">
      <c r="A1296" t="s">
        <v>745</v>
      </c>
      <c r="B1296" s="9">
        <v>51</v>
      </c>
      <c r="C1296" t="s">
        <v>29</v>
      </c>
      <c r="D1296" s="29" t="s">
        <v>33</v>
      </c>
      <c r="E1296">
        <v>56253</v>
      </c>
      <c r="F1296" s="13" t="s">
        <v>715</v>
      </c>
      <c r="G1296" s="4">
        <v>41250</v>
      </c>
      <c r="H1296">
        <v>83</v>
      </c>
      <c r="I1296">
        <v>509</v>
      </c>
      <c r="J1296">
        <v>0</v>
      </c>
      <c r="K1296">
        <v>65</v>
      </c>
      <c r="L1296">
        <v>7</v>
      </c>
      <c r="M1296">
        <v>11</v>
      </c>
      <c r="N1296">
        <v>5</v>
      </c>
      <c r="O1296">
        <v>592</v>
      </c>
      <c r="P1296">
        <v>597</v>
      </c>
      <c r="Q1296">
        <v>4</v>
      </c>
      <c r="R1296">
        <v>7</v>
      </c>
      <c r="S1296">
        <v>2</v>
      </c>
      <c r="T1296">
        <v>9</v>
      </c>
      <c r="U1296">
        <v>22</v>
      </c>
      <c r="V1296">
        <v>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716</v>
      </c>
      <c r="AD1296" t="s">
        <v>716</v>
      </c>
      <c r="AE1296">
        <v>3</v>
      </c>
      <c r="AF1296" t="s">
        <v>3030</v>
      </c>
      <c r="AG1296" t="s">
        <v>2958</v>
      </c>
      <c r="AH1296" t="s">
        <v>3018</v>
      </c>
      <c r="AI1296">
        <v>12</v>
      </c>
      <c r="AJ1296" t="s">
        <v>3019</v>
      </c>
    </row>
    <row r="1297" spans="1:36" x14ac:dyDescent="0.3">
      <c r="A1297" t="s">
        <v>2024</v>
      </c>
      <c r="B1297" s="9">
        <v>62</v>
      </c>
      <c r="C1297" t="s">
        <v>29</v>
      </c>
      <c r="D1297" s="29" t="s">
        <v>41</v>
      </c>
      <c r="E1297">
        <v>62335</v>
      </c>
      <c r="F1297" s="13" t="s">
        <v>715</v>
      </c>
      <c r="G1297" s="4">
        <v>41417</v>
      </c>
      <c r="H1297">
        <v>87</v>
      </c>
      <c r="I1297">
        <v>243</v>
      </c>
      <c r="J1297">
        <v>131</v>
      </c>
      <c r="K1297">
        <v>217</v>
      </c>
      <c r="L1297">
        <v>85</v>
      </c>
      <c r="M1297">
        <v>6</v>
      </c>
      <c r="N1297">
        <v>26</v>
      </c>
      <c r="O1297">
        <v>682</v>
      </c>
      <c r="P1297">
        <v>708</v>
      </c>
      <c r="Q1297">
        <v>2</v>
      </c>
      <c r="R1297">
        <v>3</v>
      </c>
      <c r="S1297">
        <v>3</v>
      </c>
      <c r="T1297">
        <v>13</v>
      </c>
      <c r="U1297">
        <v>21</v>
      </c>
      <c r="V1297">
        <v>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716</v>
      </c>
      <c r="AD1297" t="s">
        <v>716</v>
      </c>
      <c r="AE1297">
        <v>2</v>
      </c>
      <c r="AF1297" t="s">
        <v>3029</v>
      </c>
      <c r="AG1297" t="s">
        <v>2957</v>
      </c>
      <c r="AH1297" t="s">
        <v>3011</v>
      </c>
      <c r="AI1297">
        <v>5</v>
      </c>
      <c r="AJ1297" t="s">
        <v>3012</v>
      </c>
    </row>
    <row r="1298" spans="1:36" x14ac:dyDescent="0.3">
      <c r="A1298" t="s">
        <v>2042</v>
      </c>
      <c r="B1298" s="9">
        <v>37</v>
      </c>
      <c r="C1298" t="s">
        <v>39</v>
      </c>
      <c r="D1298" s="29" t="s">
        <v>37</v>
      </c>
      <c r="E1298">
        <v>43263</v>
      </c>
      <c r="F1298" s="13" t="s">
        <v>715</v>
      </c>
      <c r="G1298" s="4">
        <v>41234</v>
      </c>
      <c r="H1298">
        <v>2</v>
      </c>
      <c r="I1298">
        <v>262</v>
      </c>
      <c r="J1298">
        <v>6</v>
      </c>
      <c r="K1298">
        <v>61</v>
      </c>
      <c r="L1298">
        <v>0</v>
      </c>
      <c r="M1298">
        <v>10</v>
      </c>
      <c r="N1298">
        <v>102</v>
      </c>
      <c r="O1298">
        <v>339</v>
      </c>
      <c r="P1298">
        <v>441</v>
      </c>
      <c r="Q1298">
        <v>3</v>
      </c>
      <c r="R1298">
        <v>5</v>
      </c>
      <c r="S1298">
        <v>2</v>
      </c>
      <c r="T1298">
        <v>6</v>
      </c>
      <c r="U1298">
        <v>16</v>
      </c>
      <c r="V1298">
        <v>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t="s">
        <v>716</v>
      </c>
      <c r="AD1298" t="s">
        <v>716</v>
      </c>
      <c r="AE1298">
        <v>3</v>
      </c>
      <c r="AF1298" t="s">
        <v>3031</v>
      </c>
      <c r="AG1298" t="s">
        <v>2958</v>
      </c>
      <c r="AH1298" t="s">
        <v>3018</v>
      </c>
      <c r="AI1298">
        <v>11</v>
      </c>
      <c r="AJ1298" t="s">
        <v>3024</v>
      </c>
    </row>
    <row r="1299" spans="1:36" x14ac:dyDescent="0.3">
      <c r="A1299" t="s">
        <v>948</v>
      </c>
      <c r="B1299" s="9">
        <v>37</v>
      </c>
      <c r="C1299" t="s">
        <v>39</v>
      </c>
      <c r="D1299" s="29" t="s">
        <v>37</v>
      </c>
      <c r="E1299">
        <v>55842</v>
      </c>
      <c r="F1299" s="13" t="s">
        <v>715</v>
      </c>
      <c r="G1299" s="4">
        <v>41782</v>
      </c>
      <c r="H1299">
        <v>19</v>
      </c>
      <c r="I1299">
        <v>451</v>
      </c>
      <c r="J1299">
        <v>0</v>
      </c>
      <c r="K1299">
        <v>39</v>
      </c>
      <c r="L1299">
        <v>0</v>
      </c>
      <c r="M1299">
        <v>4</v>
      </c>
      <c r="N1299">
        <v>24</v>
      </c>
      <c r="O1299">
        <v>494</v>
      </c>
      <c r="P1299">
        <v>518</v>
      </c>
      <c r="Q1299">
        <v>1</v>
      </c>
      <c r="R1299">
        <v>7</v>
      </c>
      <c r="S1299">
        <v>1</v>
      </c>
      <c r="T1299">
        <v>8</v>
      </c>
      <c r="U1299">
        <v>17</v>
      </c>
      <c r="V1299">
        <v>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t="s">
        <v>716</v>
      </c>
      <c r="AD1299" t="s">
        <v>716</v>
      </c>
      <c r="AE1299">
        <v>1</v>
      </c>
      <c r="AF1299" t="s">
        <v>3031</v>
      </c>
      <c r="AG1299" t="s">
        <v>2956</v>
      </c>
      <c r="AH1299" t="s">
        <v>3011</v>
      </c>
      <c r="AI1299">
        <v>5</v>
      </c>
      <c r="AJ1299" t="s">
        <v>3012</v>
      </c>
    </row>
    <row r="1300" spans="1:36" x14ac:dyDescent="0.3">
      <c r="A1300" t="s">
        <v>2876</v>
      </c>
      <c r="B1300" s="9">
        <v>48</v>
      </c>
      <c r="C1300" t="s">
        <v>29</v>
      </c>
      <c r="D1300" s="29" t="s">
        <v>33</v>
      </c>
      <c r="E1300">
        <v>37758</v>
      </c>
      <c r="F1300" s="13" t="s">
        <v>2963</v>
      </c>
      <c r="G1300" s="4">
        <v>41186</v>
      </c>
      <c r="H1300">
        <v>49</v>
      </c>
      <c r="I1300">
        <v>27</v>
      </c>
      <c r="J1300">
        <v>2</v>
      </c>
      <c r="K1300">
        <v>10</v>
      </c>
      <c r="L1300">
        <v>0</v>
      </c>
      <c r="M1300">
        <v>0</v>
      </c>
      <c r="N1300">
        <v>1</v>
      </c>
      <c r="O1300">
        <v>39</v>
      </c>
      <c r="P1300">
        <v>40</v>
      </c>
      <c r="Q1300">
        <v>2</v>
      </c>
      <c r="R1300">
        <v>1</v>
      </c>
      <c r="S1300">
        <v>0</v>
      </c>
      <c r="T1300">
        <v>3</v>
      </c>
      <c r="U1300">
        <v>6</v>
      </c>
      <c r="V1300">
        <v>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t="s">
        <v>716</v>
      </c>
      <c r="AD1300" t="s">
        <v>716</v>
      </c>
      <c r="AE1300">
        <v>3</v>
      </c>
      <c r="AF1300" t="s">
        <v>3028</v>
      </c>
      <c r="AG1300" t="s">
        <v>2958</v>
      </c>
      <c r="AH1300" t="s">
        <v>3018</v>
      </c>
      <c r="AI1300">
        <v>10</v>
      </c>
      <c r="AJ1300" t="s">
        <v>3020</v>
      </c>
    </row>
    <row r="1301" spans="1:36" x14ac:dyDescent="0.3">
      <c r="A1301" t="s">
        <v>1398</v>
      </c>
      <c r="B1301" s="9">
        <v>45</v>
      </c>
      <c r="C1301" t="s">
        <v>29</v>
      </c>
      <c r="D1301" s="29" t="s">
        <v>37</v>
      </c>
      <c r="E1301">
        <v>25293</v>
      </c>
      <c r="F1301" s="13" t="s">
        <v>715</v>
      </c>
      <c r="G1301" s="4">
        <v>41532</v>
      </c>
      <c r="H1301">
        <v>51</v>
      </c>
      <c r="I1301">
        <v>15</v>
      </c>
      <c r="J1301">
        <v>0</v>
      </c>
      <c r="K1301">
        <v>11</v>
      </c>
      <c r="L1301">
        <v>0</v>
      </c>
      <c r="M1301">
        <v>2</v>
      </c>
      <c r="N1301">
        <v>9</v>
      </c>
      <c r="O1301">
        <v>28</v>
      </c>
      <c r="P1301">
        <v>37</v>
      </c>
      <c r="Q1301">
        <v>1</v>
      </c>
      <c r="R1301">
        <v>1</v>
      </c>
      <c r="S1301">
        <v>1</v>
      </c>
      <c r="T1301">
        <v>2</v>
      </c>
      <c r="U1301">
        <v>5</v>
      </c>
      <c r="V1301">
        <v>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716</v>
      </c>
      <c r="AD1301" t="s">
        <v>716</v>
      </c>
      <c r="AE1301">
        <v>2</v>
      </c>
      <c r="AF1301" t="s">
        <v>3028</v>
      </c>
      <c r="AG1301" t="s">
        <v>2957</v>
      </c>
      <c r="AH1301" t="s">
        <v>3014</v>
      </c>
      <c r="AI1301">
        <v>9</v>
      </c>
      <c r="AJ1301" t="s">
        <v>3025</v>
      </c>
    </row>
    <row r="1302" spans="1:36" x14ac:dyDescent="0.3">
      <c r="A1302" t="s">
        <v>1357</v>
      </c>
      <c r="B1302" s="9">
        <v>58</v>
      </c>
      <c r="C1302" t="s">
        <v>29</v>
      </c>
      <c r="D1302" s="29" t="s">
        <v>33</v>
      </c>
      <c r="E1302">
        <v>64090</v>
      </c>
      <c r="F1302" s="13" t="s">
        <v>715</v>
      </c>
      <c r="G1302" s="4">
        <v>41493</v>
      </c>
      <c r="H1302">
        <v>8</v>
      </c>
      <c r="I1302">
        <v>316</v>
      </c>
      <c r="J1302">
        <v>58</v>
      </c>
      <c r="K1302">
        <v>161</v>
      </c>
      <c r="L1302">
        <v>76</v>
      </c>
      <c r="M1302">
        <v>51</v>
      </c>
      <c r="N1302">
        <v>135</v>
      </c>
      <c r="O1302">
        <v>662</v>
      </c>
      <c r="P1302">
        <v>797</v>
      </c>
      <c r="Q1302">
        <v>1</v>
      </c>
      <c r="R1302">
        <v>6</v>
      </c>
      <c r="S1302">
        <v>9</v>
      </c>
      <c r="T1302">
        <v>4</v>
      </c>
      <c r="U1302">
        <v>20</v>
      </c>
      <c r="V1302">
        <v>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716</v>
      </c>
      <c r="AD1302" t="s">
        <v>715</v>
      </c>
      <c r="AE1302">
        <v>2</v>
      </c>
      <c r="AF1302" t="s">
        <v>3030</v>
      </c>
      <c r="AG1302" t="s">
        <v>2957</v>
      </c>
      <c r="AH1302" t="s">
        <v>3014</v>
      </c>
      <c r="AI1302">
        <v>8</v>
      </c>
      <c r="AJ1302" t="s">
        <v>3026</v>
      </c>
    </row>
    <row r="1303" spans="1:36" x14ac:dyDescent="0.3">
      <c r="A1303" t="s">
        <v>2454</v>
      </c>
      <c r="B1303" s="9">
        <v>57</v>
      </c>
      <c r="C1303" t="s">
        <v>29</v>
      </c>
      <c r="D1303" s="29" t="s">
        <v>30</v>
      </c>
      <c r="E1303">
        <v>58138</v>
      </c>
      <c r="F1303" s="13" t="s">
        <v>716</v>
      </c>
      <c r="G1303" s="4">
        <v>41156</v>
      </c>
      <c r="H1303">
        <v>58</v>
      </c>
      <c r="I1303">
        <v>635</v>
      </c>
      <c r="J1303">
        <v>88</v>
      </c>
      <c r="K1303">
        <v>546</v>
      </c>
      <c r="L1303">
        <v>172</v>
      </c>
      <c r="M1303">
        <v>88</v>
      </c>
      <c r="N1303">
        <v>88</v>
      </c>
      <c r="O1303">
        <v>1529</v>
      </c>
      <c r="P1303">
        <v>1617</v>
      </c>
      <c r="Q1303">
        <v>3</v>
      </c>
      <c r="R1303">
        <v>8</v>
      </c>
      <c r="S1303">
        <v>10</v>
      </c>
      <c r="T1303">
        <v>4</v>
      </c>
      <c r="U1303">
        <v>25</v>
      </c>
      <c r="V1303">
        <v>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716</v>
      </c>
      <c r="AD1303" t="s">
        <v>715</v>
      </c>
      <c r="AE1303">
        <v>3</v>
      </c>
      <c r="AF1303" t="s">
        <v>3030</v>
      </c>
      <c r="AG1303" t="s">
        <v>2958</v>
      </c>
      <c r="AH1303" t="s">
        <v>3014</v>
      </c>
      <c r="AI1303">
        <v>9</v>
      </c>
      <c r="AJ1303" t="s">
        <v>3025</v>
      </c>
    </row>
    <row r="1304" spans="1:36" x14ac:dyDescent="0.3">
      <c r="A1304" t="s">
        <v>2699</v>
      </c>
      <c r="B1304" s="9">
        <v>27</v>
      </c>
      <c r="C1304" t="s">
        <v>29</v>
      </c>
      <c r="D1304" s="29" t="s">
        <v>33</v>
      </c>
      <c r="E1304">
        <v>22434</v>
      </c>
      <c r="F1304" s="13" t="s">
        <v>715</v>
      </c>
      <c r="G1304" s="4">
        <v>41318</v>
      </c>
      <c r="H1304">
        <v>25</v>
      </c>
      <c r="I1304">
        <v>4</v>
      </c>
      <c r="J1304">
        <v>12</v>
      </c>
      <c r="K1304">
        <v>11</v>
      </c>
      <c r="L1304">
        <v>3</v>
      </c>
      <c r="M1304">
        <v>13</v>
      </c>
      <c r="N1304">
        <v>15</v>
      </c>
      <c r="O1304">
        <v>43</v>
      </c>
      <c r="P1304">
        <v>58</v>
      </c>
      <c r="Q1304">
        <v>2</v>
      </c>
      <c r="R1304">
        <v>2</v>
      </c>
      <c r="S1304">
        <v>0</v>
      </c>
      <c r="T1304">
        <v>3</v>
      </c>
      <c r="U1304">
        <v>7</v>
      </c>
      <c r="V1304">
        <v>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716</v>
      </c>
      <c r="AD1304" t="s">
        <v>716</v>
      </c>
      <c r="AE1304">
        <v>2</v>
      </c>
      <c r="AF1304" t="s">
        <v>3032</v>
      </c>
      <c r="AG1304" t="s">
        <v>2957</v>
      </c>
      <c r="AH1304" t="s">
        <v>3016</v>
      </c>
      <c r="AI1304">
        <v>2</v>
      </c>
      <c r="AJ1304" t="s">
        <v>3022</v>
      </c>
    </row>
    <row r="1305" spans="1:36" x14ac:dyDescent="0.3">
      <c r="A1305" t="s">
        <v>2927</v>
      </c>
      <c r="B1305" s="9">
        <v>68</v>
      </c>
      <c r="C1305" t="s">
        <v>36</v>
      </c>
      <c r="D1305" s="29" t="s">
        <v>33</v>
      </c>
      <c r="E1305">
        <v>64014</v>
      </c>
      <c r="F1305" s="13" t="s">
        <v>2964</v>
      </c>
      <c r="G1305" s="4">
        <v>41800</v>
      </c>
      <c r="H1305">
        <v>56</v>
      </c>
      <c r="I1305">
        <v>406</v>
      </c>
      <c r="J1305">
        <v>0</v>
      </c>
      <c r="K1305">
        <v>30</v>
      </c>
      <c r="L1305">
        <v>0</v>
      </c>
      <c r="M1305">
        <v>0</v>
      </c>
      <c r="N1305">
        <v>8</v>
      </c>
      <c r="O1305">
        <v>436</v>
      </c>
      <c r="P1305">
        <v>444</v>
      </c>
      <c r="Q1305">
        <v>7</v>
      </c>
      <c r="R1305">
        <v>8</v>
      </c>
      <c r="S1305">
        <v>2</v>
      </c>
      <c r="T1305">
        <v>5</v>
      </c>
      <c r="U1305">
        <v>22</v>
      </c>
      <c r="V1305">
        <v>7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 t="s">
        <v>715</v>
      </c>
      <c r="AD1305" t="s">
        <v>716</v>
      </c>
      <c r="AE1305">
        <v>1</v>
      </c>
      <c r="AF1305" t="s">
        <v>3029</v>
      </c>
      <c r="AG1305" t="s">
        <v>2956</v>
      </c>
      <c r="AH1305" t="s">
        <v>3011</v>
      </c>
      <c r="AI1305">
        <v>6</v>
      </c>
      <c r="AJ1305" t="s">
        <v>3013</v>
      </c>
    </row>
    <row r="1306" spans="1:36" x14ac:dyDescent="0.3">
      <c r="A1306" t="s">
        <v>2837</v>
      </c>
      <c r="B1306" s="9">
        <v>39</v>
      </c>
      <c r="C1306" t="s">
        <v>39</v>
      </c>
      <c r="D1306" s="29" t="s">
        <v>37</v>
      </c>
      <c r="E1306">
        <v>47808</v>
      </c>
      <c r="F1306" s="13" t="s">
        <v>715</v>
      </c>
      <c r="G1306" s="4">
        <v>41567</v>
      </c>
      <c r="H1306">
        <v>30</v>
      </c>
      <c r="I1306">
        <v>123</v>
      </c>
      <c r="J1306">
        <v>1</v>
      </c>
      <c r="K1306">
        <v>26</v>
      </c>
      <c r="L1306">
        <v>2</v>
      </c>
      <c r="M1306">
        <v>0</v>
      </c>
      <c r="N1306">
        <v>72</v>
      </c>
      <c r="O1306">
        <v>152</v>
      </c>
      <c r="P1306">
        <v>224</v>
      </c>
      <c r="Q1306">
        <v>2</v>
      </c>
      <c r="R1306">
        <v>3</v>
      </c>
      <c r="S1306">
        <v>2</v>
      </c>
      <c r="T1306">
        <v>3</v>
      </c>
      <c r="U1306">
        <v>10</v>
      </c>
      <c r="V1306">
        <v>7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 t="s">
        <v>715</v>
      </c>
      <c r="AD1306" t="s">
        <v>716</v>
      </c>
      <c r="AE1306">
        <v>2</v>
      </c>
      <c r="AF1306" t="s">
        <v>3031</v>
      </c>
      <c r="AG1306" t="s">
        <v>2957</v>
      </c>
      <c r="AH1306" t="s">
        <v>3018</v>
      </c>
      <c r="AI1306">
        <v>10</v>
      </c>
      <c r="AJ1306" t="s">
        <v>3020</v>
      </c>
    </row>
    <row r="1307" spans="1:36" x14ac:dyDescent="0.3">
      <c r="A1307" t="s">
        <v>1356</v>
      </c>
      <c r="B1307" s="9">
        <v>55</v>
      </c>
      <c r="C1307" t="s">
        <v>29</v>
      </c>
      <c r="D1307" s="29" t="s">
        <v>33</v>
      </c>
      <c r="E1307">
        <v>87771</v>
      </c>
      <c r="F1307" s="13" t="s">
        <v>715</v>
      </c>
      <c r="G1307" s="4">
        <v>41416</v>
      </c>
      <c r="H1307">
        <v>61</v>
      </c>
      <c r="I1307">
        <v>1492</v>
      </c>
      <c r="J1307">
        <v>38</v>
      </c>
      <c r="K1307">
        <v>287</v>
      </c>
      <c r="L1307">
        <v>50</v>
      </c>
      <c r="M1307">
        <v>57</v>
      </c>
      <c r="N1307">
        <v>33</v>
      </c>
      <c r="O1307">
        <v>1924</v>
      </c>
      <c r="P1307">
        <v>1957</v>
      </c>
      <c r="Q1307">
        <v>1</v>
      </c>
      <c r="R1307">
        <v>5</v>
      </c>
      <c r="S1307">
        <v>10</v>
      </c>
      <c r="T1307">
        <v>4</v>
      </c>
      <c r="U1307">
        <v>20</v>
      </c>
      <c r="V1307">
        <v>6</v>
      </c>
      <c r="W1307">
        <v>0</v>
      </c>
      <c r="X1307">
        <v>1</v>
      </c>
      <c r="Y1307">
        <v>1</v>
      </c>
      <c r="Z1307">
        <v>0</v>
      </c>
      <c r="AA1307">
        <v>1</v>
      </c>
      <c r="AB1307">
        <v>1</v>
      </c>
      <c r="AC1307" t="s">
        <v>2965</v>
      </c>
      <c r="AD1307" t="s">
        <v>715</v>
      </c>
      <c r="AE1307">
        <v>2</v>
      </c>
      <c r="AF1307" t="s">
        <v>3030</v>
      </c>
      <c r="AG1307" t="s">
        <v>2957</v>
      </c>
      <c r="AH1307" t="s">
        <v>3011</v>
      </c>
      <c r="AI1307">
        <v>5</v>
      </c>
      <c r="AJ1307" t="s">
        <v>3012</v>
      </c>
    </row>
    <row r="1308" spans="1:36" x14ac:dyDescent="0.3">
      <c r="A1308" t="s">
        <v>2305</v>
      </c>
      <c r="B1308" s="9">
        <v>39</v>
      </c>
      <c r="C1308" t="s">
        <v>29</v>
      </c>
      <c r="D1308" s="29" t="s">
        <v>41</v>
      </c>
      <c r="E1308">
        <v>83829</v>
      </c>
      <c r="F1308" s="13" t="s">
        <v>716</v>
      </c>
      <c r="G1308" s="4">
        <v>41555</v>
      </c>
      <c r="H1308">
        <v>78</v>
      </c>
      <c r="I1308">
        <v>897</v>
      </c>
      <c r="J1308">
        <v>161</v>
      </c>
      <c r="K1308">
        <v>430</v>
      </c>
      <c r="L1308">
        <v>186</v>
      </c>
      <c r="M1308">
        <v>161</v>
      </c>
      <c r="N1308">
        <v>27</v>
      </c>
      <c r="O1308">
        <v>1835</v>
      </c>
      <c r="P1308">
        <v>1862</v>
      </c>
      <c r="Q1308">
        <v>0</v>
      </c>
      <c r="R1308">
        <v>4</v>
      </c>
      <c r="S1308">
        <v>7</v>
      </c>
      <c r="T1308">
        <v>6</v>
      </c>
      <c r="U1308">
        <v>17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1</v>
      </c>
      <c r="AC1308" t="s">
        <v>2964</v>
      </c>
      <c r="AD1308" t="s">
        <v>715</v>
      </c>
      <c r="AE1308">
        <v>2</v>
      </c>
      <c r="AF1308" t="s">
        <v>3031</v>
      </c>
      <c r="AG1308" t="s">
        <v>2957</v>
      </c>
      <c r="AH1308" t="s">
        <v>3018</v>
      </c>
      <c r="AI1308">
        <v>10</v>
      </c>
      <c r="AJ1308" t="s">
        <v>3020</v>
      </c>
    </row>
    <row r="1309" spans="1:36" x14ac:dyDescent="0.3">
      <c r="A1309" t="s">
        <v>2316</v>
      </c>
      <c r="B1309" s="9">
        <v>48</v>
      </c>
      <c r="C1309" t="s">
        <v>29</v>
      </c>
      <c r="D1309" s="29" t="s">
        <v>33</v>
      </c>
      <c r="E1309">
        <v>57811</v>
      </c>
      <c r="F1309" s="13" t="s">
        <v>715</v>
      </c>
      <c r="G1309" s="4">
        <v>41449</v>
      </c>
      <c r="H1309">
        <v>49</v>
      </c>
      <c r="I1309">
        <v>545</v>
      </c>
      <c r="J1309">
        <v>7</v>
      </c>
      <c r="K1309">
        <v>114</v>
      </c>
      <c r="L1309">
        <v>37</v>
      </c>
      <c r="M1309">
        <v>21</v>
      </c>
      <c r="N1309">
        <v>78</v>
      </c>
      <c r="O1309">
        <v>724</v>
      </c>
      <c r="P1309">
        <v>802</v>
      </c>
      <c r="Q1309">
        <v>5</v>
      </c>
      <c r="R1309">
        <v>7</v>
      </c>
      <c r="S1309">
        <v>2</v>
      </c>
      <c r="T1309">
        <v>11</v>
      </c>
      <c r="U1309">
        <v>25</v>
      </c>
      <c r="V1309">
        <v>5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 t="s">
        <v>715</v>
      </c>
      <c r="AD1309" t="s">
        <v>716</v>
      </c>
      <c r="AE1309">
        <v>2</v>
      </c>
      <c r="AF1309" t="s">
        <v>3028</v>
      </c>
      <c r="AG1309" t="s">
        <v>2957</v>
      </c>
      <c r="AH1309" t="s">
        <v>3011</v>
      </c>
      <c r="AI1309">
        <v>6</v>
      </c>
      <c r="AJ1309" t="s">
        <v>3013</v>
      </c>
    </row>
    <row r="1310" spans="1:36" x14ac:dyDescent="0.3">
      <c r="A1310" t="s">
        <v>2622</v>
      </c>
      <c r="B1310" s="9">
        <v>44</v>
      </c>
      <c r="C1310" t="s">
        <v>29</v>
      </c>
      <c r="D1310" s="29" t="s">
        <v>30</v>
      </c>
      <c r="E1310">
        <v>67384</v>
      </c>
      <c r="F1310" s="13" t="s">
        <v>715</v>
      </c>
      <c r="G1310" s="4">
        <v>41223</v>
      </c>
      <c r="H1310">
        <v>32</v>
      </c>
      <c r="I1310">
        <v>957</v>
      </c>
      <c r="J1310">
        <v>40</v>
      </c>
      <c r="K1310">
        <v>175</v>
      </c>
      <c r="L1310">
        <v>158</v>
      </c>
      <c r="M1310">
        <v>53</v>
      </c>
      <c r="N1310">
        <v>107</v>
      </c>
      <c r="O1310">
        <v>1383</v>
      </c>
      <c r="P1310">
        <v>1490</v>
      </c>
      <c r="Q1310">
        <v>2</v>
      </c>
      <c r="R1310">
        <v>7</v>
      </c>
      <c r="S1310">
        <v>8</v>
      </c>
      <c r="T1310">
        <v>5</v>
      </c>
      <c r="U1310">
        <v>22</v>
      </c>
      <c r="V1310">
        <v>5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 t="s">
        <v>715</v>
      </c>
      <c r="AD1310" t="s">
        <v>716</v>
      </c>
      <c r="AE1310">
        <v>3</v>
      </c>
      <c r="AF1310" t="s">
        <v>3028</v>
      </c>
      <c r="AG1310" t="s">
        <v>2958</v>
      </c>
      <c r="AH1310" t="s">
        <v>3018</v>
      </c>
      <c r="AI1310">
        <v>11</v>
      </c>
      <c r="AJ1310" t="s">
        <v>3024</v>
      </c>
    </row>
    <row r="1311" spans="1:36" x14ac:dyDescent="0.3">
      <c r="A1311" t="s">
        <v>1288</v>
      </c>
      <c r="B1311" s="9">
        <v>42</v>
      </c>
      <c r="C1311" t="s">
        <v>36</v>
      </c>
      <c r="D1311" s="29" t="s">
        <v>37</v>
      </c>
      <c r="E1311">
        <v>78075</v>
      </c>
      <c r="F1311" s="13" t="s">
        <v>716</v>
      </c>
      <c r="G1311" s="4">
        <v>41734</v>
      </c>
      <c r="H1311">
        <v>72</v>
      </c>
      <c r="I1311">
        <v>572</v>
      </c>
      <c r="J1311">
        <v>8</v>
      </c>
      <c r="K1311">
        <v>259</v>
      </c>
      <c r="L1311">
        <v>34</v>
      </c>
      <c r="M1311">
        <v>35</v>
      </c>
      <c r="N1311">
        <v>80</v>
      </c>
      <c r="O1311">
        <v>908</v>
      </c>
      <c r="P1311">
        <v>988</v>
      </c>
      <c r="Q1311">
        <v>1</v>
      </c>
      <c r="R1311">
        <v>3</v>
      </c>
      <c r="S1311">
        <v>5</v>
      </c>
      <c r="T1311">
        <v>5</v>
      </c>
      <c r="U1311">
        <v>14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716</v>
      </c>
      <c r="AD1311" t="s">
        <v>716</v>
      </c>
      <c r="AE1311">
        <v>1</v>
      </c>
      <c r="AF1311" t="s">
        <v>3028</v>
      </c>
      <c r="AG1311" t="s">
        <v>2956</v>
      </c>
      <c r="AH1311" t="s">
        <v>3011</v>
      </c>
      <c r="AI1311">
        <v>4</v>
      </c>
      <c r="AJ1311" t="s">
        <v>3021</v>
      </c>
    </row>
    <row r="1312" spans="1:36" x14ac:dyDescent="0.3">
      <c r="A1312" t="s">
        <v>1257</v>
      </c>
      <c r="B1312" s="9">
        <v>32</v>
      </c>
      <c r="C1312" t="s">
        <v>36</v>
      </c>
      <c r="D1312" s="29" t="s">
        <v>37</v>
      </c>
      <c r="E1312">
        <v>84169</v>
      </c>
      <c r="F1312" s="13" t="s">
        <v>716</v>
      </c>
      <c r="G1312" s="4">
        <v>41493</v>
      </c>
      <c r="H1312">
        <v>9</v>
      </c>
      <c r="I1312">
        <v>1478</v>
      </c>
      <c r="J1312">
        <v>19</v>
      </c>
      <c r="K1312">
        <v>403</v>
      </c>
      <c r="L1312">
        <v>0</v>
      </c>
      <c r="M1312">
        <v>19</v>
      </c>
      <c r="N1312">
        <v>0</v>
      </c>
      <c r="O1312">
        <v>1919</v>
      </c>
      <c r="P1312">
        <v>1919</v>
      </c>
      <c r="Q1312">
        <v>1</v>
      </c>
      <c r="R1312">
        <v>7</v>
      </c>
      <c r="S1312">
        <v>6</v>
      </c>
      <c r="T1312">
        <v>6</v>
      </c>
      <c r="U1312">
        <v>20</v>
      </c>
      <c r="V1312">
        <v>3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 t="s">
        <v>2963</v>
      </c>
      <c r="AD1312" t="s">
        <v>715</v>
      </c>
      <c r="AE1312">
        <v>2</v>
      </c>
      <c r="AF1312" t="s">
        <v>3031</v>
      </c>
      <c r="AG1312" t="s">
        <v>2957</v>
      </c>
      <c r="AH1312" t="s">
        <v>3014</v>
      </c>
      <c r="AI1312">
        <v>8</v>
      </c>
      <c r="AJ1312" t="s">
        <v>3026</v>
      </c>
    </row>
    <row r="1313" spans="1:36" x14ac:dyDescent="0.3">
      <c r="A1313" t="s">
        <v>2175</v>
      </c>
      <c r="B1313" s="9">
        <v>51</v>
      </c>
      <c r="C1313" t="s">
        <v>39</v>
      </c>
      <c r="D1313" s="29" t="s">
        <v>41</v>
      </c>
      <c r="E1313">
        <v>48721</v>
      </c>
      <c r="F1313" s="13" t="s">
        <v>2963</v>
      </c>
      <c r="G1313" s="4">
        <v>41407</v>
      </c>
      <c r="H1313">
        <v>50</v>
      </c>
      <c r="I1313">
        <v>81</v>
      </c>
      <c r="J1313">
        <v>18</v>
      </c>
      <c r="K1313">
        <v>113</v>
      </c>
      <c r="L1313">
        <v>47</v>
      </c>
      <c r="M1313">
        <v>13</v>
      </c>
      <c r="N1313">
        <v>21</v>
      </c>
      <c r="O1313">
        <v>272</v>
      </c>
      <c r="P1313">
        <v>293</v>
      </c>
      <c r="Q1313">
        <v>6</v>
      </c>
      <c r="R1313">
        <v>4</v>
      </c>
      <c r="S1313">
        <v>2</v>
      </c>
      <c r="T1313">
        <v>5</v>
      </c>
      <c r="U1313">
        <v>17</v>
      </c>
      <c r="V1313">
        <v>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716</v>
      </c>
      <c r="AD1313" t="s">
        <v>716</v>
      </c>
      <c r="AE1313">
        <v>2</v>
      </c>
      <c r="AF1313" t="s">
        <v>3030</v>
      </c>
      <c r="AG1313" t="s">
        <v>2957</v>
      </c>
      <c r="AH1313" t="s">
        <v>3011</v>
      </c>
      <c r="AI1313">
        <v>5</v>
      </c>
      <c r="AJ1313" t="s">
        <v>3012</v>
      </c>
    </row>
    <row r="1314" spans="1:36" x14ac:dyDescent="0.3">
      <c r="A1314" t="s">
        <v>2284</v>
      </c>
      <c r="B1314" s="9">
        <v>39</v>
      </c>
      <c r="C1314" t="s">
        <v>29</v>
      </c>
      <c r="D1314" s="29" t="s">
        <v>41</v>
      </c>
      <c r="E1314">
        <v>153924</v>
      </c>
      <c r="F1314" s="13" t="s">
        <v>716</v>
      </c>
      <c r="G1314" s="4">
        <v>41677</v>
      </c>
      <c r="H1314">
        <v>81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5</v>
      </c>
      <c r="P1314">
        <v>6</v>
      </c>
      <c r="Q1314">
        <v>0</v>
      </c>
      <c r="R1314">
        <v>0</v>
      </c>
      <c r="S1314">
        <v>0</v>
      </c>
      <c r="T1314">
        <v>4</v>
      </c>
      <c r="U1314">
        <v>4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716</v>
      </c>
      <c r="AD1314" t="s">
        <v>716</v>
      </c>
      <c r="AE1314">
        <v>1</v>
      </c>
      <c r="AF1314" t="s">
        <v>3031</v>
      </c>
      <c r="AG1314" t="s">
        <v>2956</v>
      </c>
      <c r="AH1314" t="s">
        <v>3016</v>
      </c>
      <c r="AI1314">
        <v>2</v>
      </c>
      <c r="AJ1314" t="s">
        <v>3022</v>
      </c>
    </row>
    <row r="1315" spans="1:36" x14ac:dyDescent="0.3">
      <c r="A1315" t="s">
        <v>1322</v>
      </c>
      <c r="B1315" s="9">
        <v>60</v>
      </c>
      <c r="C1315" t="s">
        <v>36</v>
      </c>
      <c r="D1315" s="29" t="s">
        <v>30</v>
      </c>
      <c r="E1315">
        <v>90933</v>
      </c>
      <c r="F1315" s="13" t="s">
        <v>716</v>
      </c>
      <c r="G1315" s="4">
        <v>41729</v>
      </c>
      <c r="H1315">
        <v>90</v>
      </c>
      <c r="I1315">
        <v>1020</v>
      </c>
      <c r="J1315">
        <v>31</v>
      </c>
      <c r="K1315">
        <v>430</v>
      </c>
      <c r="L1315">
        <v>62</v>
      </c>
      <c r="M1315">
        <v>63</v>
      </c>
      <c r="N1315">
        <v>79</v>
      </c>
      <c r="O1315">
        <v>1606</v>
      </c>
      <c r="P1315">
        <v>1685</v>
      </c>
      <c r="Q1315">
        <v>1</v>
      </c>
      <c r="R1315">
        <v>4</v>
      </c>
      <c r="S1315">
        <v>6</v>
      </c>
      <c r="T1315">
        <v>4</v>
      </c>
      <c r="U1315">
        <v>15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 t="s">
        <v>715</v>
      </c>
      <c r="AD1315" t="s">
        <v>716</v>
      </c>
      <c r="AE1315">
        <v>1</v>
      </c>
      <c r="AF1315" t="s">
        <v>3030</v>
      </c>
      <c r="AG1315" t="s">
        <v>2956</v>
      </c>
      <c r="AH1315" t="s">
        <v>3016</v>
      </c>
      <c r="AI1315">
        <v>3</v>
      </c>
      <c r="AJ1315" t="s">
        <v>3017</v>
      </c>
    </row>
    <row r="1316" spans="1:36" x14ac:dyDescent="0.3">
      <c r="A1316" t="s">
        <v>2671</v>
      </c>
      <c r="B1316" s="9">
        <v>40</v>
      </c>
      <c r="C1316" t="s">
        <v>29</v>
      </c>
      <c r="D1316" s="29" t="s">
        <v>37</v>
      </c>
      <c r="E1316">
        <v>60093</v>
      </c>
      <c r="F1316" s="13" t="s">
        <v>715</v>
      </c>
      <c r="G1316" s="4">
        <v>41451</v>
      </c>
      <c r="H1316">
        <v>92</v>
      </c>
      <c r="I1316">
        <v>502</v>
      </c>
      <c r="J1316">
        <v>12</v>
      </c>
      <c r="K1316">
        <v>109</v>
      </c>
      <c r="L1316">
        <v>16</v>
      </c>
      <c r="M1316">
        <v>6</v>
      </c>
      <c r="N1316">
        <v>90</v>
      </c>
      <c r="O1316">
        <v>645</v>
      </c>
      <c r="P1316">
        <v>735</v>
      </c>
      <c r="Q1316">
        <v>2</v>
      </c>
      <c r="R1316">
        <v>7</v>
      </c>
      <c r="S1316">
        <v>2</v>
      </c>
      <c r="T1316">
        <v>10</v>
      </c>
      <c r="U1316">
        <v>21</v>
      </c>
      <c r="V1316">
        <v>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716</v>
      </c>
      <c r="AD1316" t="s">
        <v>716</v>
      </c>
      <c r="AE1316">
        <v>2</v>
      </c>
      <c r="AF1316" t="s">
        <v>3031</v>
      </c>
      <c r="AG1316" t="s">
        <v>2957</v>
      </c>
      <c r="AH1316" t="s">
        <v>3011</v>
      </c>
      <c r="AI1316">
        <v>6</v>
      </c>
      <c r="AJ1316" t="s">
        <v>3013</v>
      </c>
    </row>
    <row r="1317" spans="1:36" x14ac:dyDescent="0.3">
      <c r="A1317" t="s">
        <v>2685</v>
      </c>
      <c r="B1317" s="9">
        <v>45</v>
      </c>
      <c r="C1317" t="s">
        <v>29</v>
      </c>
      <c r="D1317" s="29" t="s">
        <v>33</v>
      </c>
      <c r="E1317">
        <v>62882</v>
      </c>
      <c r="F1317" s="13" t="s">
        <v>715</v>
      </c>
      <c r="G1317" s="4">
        <v>41130</v>
      </c>
      <c r="H1317">
        <v>26</v>
      </c>
      <c r="I1317">
        <v>509</v>
      </c>
      <c r="J1317">
        <v>133</v>
      </c>
      <c r="K1317">
        <v>497</v>
      </c>
      <c r="L1317">
        <v>78</v>
      </c>
      <c r="M1317">
        <v>24</v>
      </c>
      <c r="N1317">
        <v>97</v>
      </c>
      <c r="O1317">
        <v>1241</v>
      </c>
      <c r="P1317">
        <v>1338</v>
      </c>
      <c r="Q1317">
        <v>2</v>
      </c>
      <c r="R1317">
        <v>7</v>
      </c>
      <c r="S1317">
        <v>5</v>
      </c>
      <c r="T1317">
        <v>6</v>
      </c>
      <c r="U1317">
        <v>20</v>
      </c>
      <c r="V1317">
        <v>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716</v>
      </c>
      <c r="AD1317" t="s">
        <v>716</v>
      </c>
      <c r="AE1317">
        <v>3</v>
      </c>
      <c r="AF1317" t="s">
        <v>3028</v>
      </c>
      <c r="AG1317" t="s">
        <v>2958</v>
      </c>
      <c r="AH1317" t="s">
        <v>3014</v>
      </c>
      <c r="AI1317">
        <v>8</v>
      </c>
      <c r="AJ1317" t="s">
        <v>3026</v>
      </c>
    </row>
    <row r="1318" spans="1:36" x14ac:dyDescent="0.3">
      <c r="A1318" t="s">
        <v>1461</v>
      </c>
      <c r="B1318" s="9">
        <v>31</v>
      </c>
      <c r="C1318" t="s">
        <v>29</v>
      </c>
      <c r="D1318" s="29" t="s">
        <v>33</v>
      </c>
      <c r="E1318">
        <v>43776</v>
      </c>
      <c r="F1318" s="13" t="s">
        <v>715</v>
      </c>
      <c r="G1318" s="4">
        <v>41762</v>
      </c>
      <c r="H1318">
        <v>77</v>
      </c>
      <c r="I1318">
        <v>8</v>
      </c>
      <c r="J1318">
        <v>0</v>
      </c>
      <c r="K1318">
        <v>9</v>
      </c>
      <c r="L1318">
        <v>2</v>
      </c>
      <c r="M1318">
        <v>1</v>
      </c>
      <c r="N1318">
        <v>3</v>
      </c>
      <c r="O1318">
        <v>20</v>
      </c>
      <c r="P1318">
        <v>23</v>
      </c>
      <c r="Q1318">
        <v>1</v>
      </c>
      <c r="R1318">
        <v>1</v>
      </c>
      <c r="S1318">
        <v>0</v>
      </c>
      <c r="T1318">
        <v>2</v>
      </c>
      <c r="U1318">
        <v>4</v>
      </c>
      <c r="V1318">
        <v>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716</v>
      </c>
      <c r="AD1318" t="s">
        <v>716</v>
      </c>
      <c r="AE1318">
        <v>1</v>
      </c>
      <c r="AF1318" t="s">
        <v>3031</v>
      </c>
      <c r="AG1318" t="s">
        <v>2956</v>
      </c>
      <c r="AH1318" t="s">
        <v>3011</v>
      </c>
      <c r="AI1318">
        <v>5</v>
      </c>
      <c r="AJ1318" t="s">
        <v>3012</v>
      </c>
    </row>
    <row r="1319" spans="1:36" x14ac:dyDescent="0.3">
      <c r="A1319" t="s">
        <v>2629</v>
      </c>
      <c r="B1319" s="9">
        <v>42</v>
      </c>
      <c r="C1319" t="s">
        <v>29</v>
      </c>
      <c r="D1319" s="29" t="s">
        <v>30</v>
      </c>
      <c r="E1319">
        <v>21359</v>
      </c>
      <c r="F1319" s="13" t="s">
        <v>715</v>
      </c>
      <c r="G1319" s="4">
        <v>41384</v>
      </c>
      <c r="H1319">
        <v>1</v>
      </c>
      <c r="I1319">
        <v>12</v>
      </c>
      <c r="J1319">
        <v>2</v>
      </c>
      <c r="K1319">
        <v>17</v>
      </c>
      <c r="L1319">
        <v>6</v>
      </c>
      <c r="M1319">
        <v>1</v>
      </c>
      <c r="N1319">
        <v>10</v>
      </c>
      <c r="O1319">
        <v>38</v>
      </c>
      <c r="P1319">
        <v>48</v>
      </c>
      <c r="Q1319">
        <v>2</v>
      </c>
      <c r="R1319">
        <v>2</v>
      </c>
      <c r="S1319">
        <v>0</v>
      </c>
      <c r="T1319">
        <v>3</v>
      </c>
      <c r="U1319">
        <v>7</v>
      </c>
      <c r="V1319">
        <v>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716</v>
      </c>
      <c r="AD1319" t="s">
        <v>715</v>
      </c>
      <c r="AE1319">
        <v>2</v>
      </c>
      <c r="AF1319" t="s">
        <v>3028</v>
      </c>
      <c r="AG1319" t="s">
        <v>2957</v>
      </c>
      <c r="AH1319" t="s">
        <v>3011</v>
      </c>
      <c r="AI1319">
        <v>4</v>
      </c>
      <c r="AJ1319" t="s">
        <v>3021</v>
      </c>
    </row>
    <row r="1320" spans="1:36" x14ac:dyDescent="0.3">
      <c r="A1320" t="s">
        <v>2540</v>
      </c>
      <c r="B1320" s="9">
        <v>50</v>
      </c>
      <c r="C1320" t="s">
        <v>29</v>
      </c>
      <c r="D1320" s="29" t="s">
        <v>41</v>
      </c>
      <c r="E1320">
        <v>51983</v>
      </c>
      <c r="F1320" s="13" t="s">
        <v>715</v>
      </c>
      <c r="G1320" s="4">
        <v>41152</v>
      </c>
      <c r="H1320">
        <v>95</v>
      </c>
      <c r="I1320">
        <v>631</v>
      </c>
      <c r="J1320">
        <v>0</v>
      </c>
      <c r="K1320">
        <v>115</v>
      </c>
      <c r="L1320">
        <v>10</v>
      </c>
      <c r="M1320">
        <v>7</v>
      </c>
      <c r="N1320">
        <v>30</v>
      </c>
      <c r="O1320">
        <v>763</v>
      </c>
      <c r="P1320">
        <v>793</v>
      </c>
      <c r="Q1320">
        <v>3</v>
      </c>
      <c r="R1320">
        <v>9</v>
      </c>
      <c r="S1320">
        <v>2</v>
      </c>
      <c r="T1320">
        <v>10</v>
      </c>
      <c r="U1320">
        <v>24</v>
      </c>
      <c r="V1320">
        <v>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716</v>
      </c>
      <c r="AD1320" t="s">
        <v>716</v>
      </c>
      <c r="AE1320">
        <v>3</v>
      </c>
      <c r="AF1320" t="s">
        <v>3028</v>
      </c>
      <c r="AG1320" t="s">
        <v>2958</v>
      </c>
      <c r="AH1320" t="s">
        <v>3014</v>
      </c>
      <c r="AI1320">
        <v>8</v>
      </c>
      <c r="AJ1320" t="s">
        <v>3026</v>
      </c>
    </row>
    <row r="1321" spans="1:36" x14ac:dyDescent="0.3">
      <c r="A1321" t="s">
        <v>840</v>
      </c>
      <c r="B1321" s="9">
        <v>58</v>
      </c>
      <c r="C1321" t="s">
        <v>47</v>
      </c>
      <c r="D1321" s="29" t="s">
        <v>33</v>
      </c>
      <c r="E1321">
        <v>58821</v>
      </c>
      <c r="F1321" s="13" t="s">
        <v>715</v>
      </c>
      <c r="G1321" s="4">
        <v>41559</v>
      </c>
      <c r="H1321">
        <v>44</v>
      </c>
      <c r="I1321">
        <v>513</v>
      </c>
      <c r="J1321">
        <v>14</v>
      </c>
      <c r="K1321">
        <v>154</v>
      </c>
      <c r="L1321">
        <v>19</v>
      </c>
      <c r="M1321">
        <v>0</v>
      </c>
      <c r="N1321">
        <v>28</v>
      </c>
      <c r="O1321">
        <v>700</v>
      </c>
      <c r="P1321">
        <v>728</v>
      </c>
      <c r="Q1321">
        <v>1</v>
      </c>
      <c r="R1321">
        <v>9</v>
      </c>
      <c r="S1321">
        <v>2</v>
      </c>
      <c r="T1321">
        <v>9</v>
      </c>
      <c r="U1321">
        <v>21</v>
      </c>
      <c r="V1321">
        <v>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716</v>
      </c>
      <c r="AD1321" t="s">
        <v>716</v>
      </c>
      <c r="AE1321">
        <v>2</v>
      </c>
      <c r="AF1321" t="s">
        <v>3030</v>
      </c>
      <c r="AG1321" t="s">
        <v>2957</v>
      </c>
      <c r="AH1321" t="s">
        <v>3018</v>
      </c>
      <c r="AI1321">
        <v>10</v>
      </c>
      <c r="AJ1321" t="s">
        <v>3020</v>
      </c>
    </row>
    <row r="1322" spans="1:36" x14ac:dyDescent="0.3">
      <c r="A1322" t="s">
        <v>1240</v>
      </c>
      <c r="B1322" s="9">
        <v>25</v>
      </c>
      <c r="C1322" t="s">
        <v>36</v>
      </c>
      <c r="D1322" s="29" t="s">
        <v>33</v>
      </c>
      <c r="E1322">
        <v>66973</v>
      </c>
      <c r="F1322" s="13" t="s">
        <v>716</v>
      </c>
      <c r="G1322" s="4">
        <v>41411</v>
      </c>
      <c r="H1322">
        <v>98</v>
      </c>
      <c r="I1322">
        <v>466</v>
      </c>
      <c r="J1322">
        <v>22</v>
      </c>
      <c r="K1322">
        <v>432</v>
      </c>
      <c r="L1322">
        <v>147</v>
      </c>
      <c r="M1322">
        <v>113</v>
      </c>
      <c r="N1322">
        <v>102</v>
      </c>
      <c r="O1322">
        <v>1180</v>
      </c>
      <c r="P1322">
        <v>1282</v>
      </c>
      <c r="Q1322">
        <v>1</v>
      </c>
      <c r="R1322">
        <v>8</v>
      </c>
      <c r="S1322">
        <v>7</v>
      </c>
      <c r="T1322">
        <v>12</v>
      </c>
      <c r="U1322">
        <v>28</v>
      </c>
      <c r="V1322">
        <v>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t="s">
        <v>716</v>
      </c>
      <c r="AD1322" t="s">
        <v>716</v>
      </c>
      <c r="AE1322">
        <v>2</v>
      </c>
      <c r="AF1322" t="s">
        <v>3032</v>
      </c>
      <c r="AG1322" t="s">
        <v>2957</v>
      </c>
      <c r="AH1322" t="s">
        <v>3011</v>
      </c>
      <c r="AI1322">
        <v>5</v>
      </c>
      <c r="AJ1322" t="s">
        <v>3012</v>
      </c>
    </row>
    <row r="1323" spans="1:36" x14ac:dyDescent="0.3">
      <c r="A1323" t="s">
        <v>2577</v>
      </c>
      <c r="B1323" s="9">
        <v>49</v>
      </c>
      <c r="C1323" t="s">
        <v>29</v>
      </c>
      <c r="D1323" s="29" t="s">
        <v>33</v>
      </c>
      <c r="E1323">
        <v>33456</v>
      </c>
      <c r="F1323" s="13" t="s">
        <v>2963</v>
      </c>
      <c r="G1323" s="4">
        <v>41750</v>
      </c>
      <c r="H1323">
        <v>58</v>
      </c>
      <c r="I1323">
        <v>7</v>
      </c>
      <c r="J1323">
        <v>3</v>
      </c>
      <c r="K1323">
        <v>10</v>
      </c>
      <c r="L1323">
        <v>8</v>
      </c>
      <c r="M1323">
        <v>1</v>
      </c>
      <c r="N1323">
        <v>7</v>
      </c>
      <c r="O1323">
        <v>29</v>
      </c>
      <c r="P1323">
        <v>36</v>
      </c>
      <c r="Q1323">
        <v>2</v>
      </c>
      <c r="R1323">
        <v>1</v>
      </c>
      <c r="S1323">
        <v>0</v>
      </c>
      <c r="T1323">
        <v>3</v>
      </c>
      <c r="U1323">
        <v>6</v>
      </c>
      <c r="V1323">
        <v>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716</v>
      </c>
      <c r="AD1323" t="s">
        <v>716</v>
      </c>
      <c r="AE1323">
        <v>1</v>
      </c>
      <c r="AF1323" t="s">
        <v>3028</v>
      </c>
      <c r="AG1323" t="s">
        <v>2956</v>
      </c>
      <c r="AH1323" t="s">
        <v>3011</v>
      </c>
      <c r="AI1323">
        <v>4</v>
      </c>
      <c r="AJ1323" t="s">
        <v>3021</v>
      </c>
    </row>
    <row r="1324" spans="1:36" x14ac:dyDescent="0.3">
      <c r="A1324" t="s">
        <v>2321</v>
      </c>
      <c r="B1324" s="9">
        <v>45</v>
      </c>
      <c r="C1324" t="s">
        <v>29</v>
      </c>
      <c r="D1324" s="29" t="s">
        <v>37</v>
      </c>
      <c r="E1324">
        <v>48752</v>
      </c>
      <c r="F1324" s="13" t="s">
        <v>2963</v>
      </c>
      <c r="G1324" s="4">
        <v>41255</v>
      </c>
      <c r="H1324">
        <v>8</v>
      </c>
      <c r="I1324">
        <v>73</v>
      </c>
      <c r="J1324">
        <v>57</v>
      </c>
      <c r="K1324">
        <v>100</v>
      </c>
      <c r="L1324">
        <v>71</v>
      </c>
      <c r="M1324">
        <v>15</v>
      </c>
      <c r="N1324">
        <v>0</v>
      </c>
      <c r="O1324">
        <v>316</v>
      </c>
      <c r="P1324">
        <v>316</v>
      </c>
      <c r="Q1324">
        <v>5</v>
      </c>
      <c r="R1324">
        <v>6</v>
      </c>
      <c r="S1324">
        <v>1</v>
      </c>
      <c r="T1324">
        <v>5</v>
      </c>
      <c r="U1324">
        <v>17</v>
      </c>
      <c r="V1324">
        <v>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716</v>
      </c>
      <c r="AD1324" t="s">
        <v>715</v>
      </c>
      <c r="AE1324">
        <v>3</v>
      </c>
      <c r="AF1324" t="s">
        <v>3028</v>
      </c>
      <c r="AG1324" t="s">
        <v>2958</v>
      </c>
      <c r="AH1324" t="s">
        <v>3018</v>
      </c>
      <c r="AI1324">
        <v>12</v>
      </c>
      <c r="AJ1324" t="s">
        <v>3019</v>
      </c>
    </row>
    <row r="1325" spans="1:36" x14ac:dyDescent="0.3">
      <c r="A1325" t="s">
        <v>818</v>
      </c>
      <c r="B1325" s="9">
        <v>34</v>
      </c>
      <c r="C1325" t="s">
        <v>39</v>
      </c>
      <c r="D1325" s="29" t="s">
        <v>37</v>
      </c>
      <c r="E1325">
        <v>31535</v>
      </c>
      <c r="F1325" s="13" t="s">
        <v>715</v>
      </c>
      <c r="G1325" s="4">
        <v>41543</v>
      </c>
      <c r="H1325">
        <v>95</v>
      </c>
      <c r="I1325">
        <v>15</v>
      </c>
      <c r="J1325">
        <v>4</v>
      </c>
      <c r="K1325">
        <v>13</v>
      </c>
      <c r="L1325">
        <v>0</v>
      </c>
      <c r="M1325">
        <v>0</v>
      </c>
      <c r="N1325">
        <v>19</v>
      </c>
      <c r="O1325">
        <v>32</v>
      </c>
      <c r="P1325">
        <v>51</v>
      </c>
      <c r="Q1325">
        <v>1</v>
      </c>
      <c r="R1325">
        <v>1</v>
      </c>
      <c r="S1325">
        <v>1</v>
      </c>
      <c r="T1325">
        <v>2</v>
      </c>
      <c r="U1325">
        <v>5</v>
      </c>
      <c r="V1325">
        <v>7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 t="s">
        <v>715</v>
      </c>
      <c r="AD1325" t="s">
        <v>716</v>
      </c>
      <c r="AE1325">
        <v>2</v>
      </c>
      <c r="AF1325" t="s">
        <v>3031</v>
      </c>
      <c r="AG1325" t="s">
        <v>2957</v>
      </c>
      <c r="AH1325" t="s">
        <v>3014</v>
      </c>
      <c r="AI1325">
        <v>9</v>
      </c>
      <c r="AJ1325" t="s">
        <v>3025</v>
      </c>
    </row>
    <row r="1326" spans="1:36" x14ac:dyDescent="0.3">
      <c r="A1326" t="s">
        <v>1325</v>
      </c>
      <c r="B1326" s="9">
        <v>50</v>
      </c>
      <c r="C1326" t="s">
        <v>36</v>
      </c>
      <c r="D1326" s="29" t="s">
        <v>30</v>
      </c>
      <c r="E1326">
        <v>61798</v>
      </c>
      <c r="F1326" s="13" t="s">
        <v>716</v>
      </c>
      <c r="G1326" s="4">
        <v>41601</v>
      </c>
      <c r="H1326">
        <v>13</v>
      </c>
      <c r="I1326">
        <v>338</v>
      </c>
      <c r="J1326">
        <v>4</v>
      </c>
      <c r="K1326">
        <v>89</v>
      </c>
      <c r="L1326">
        <v>11</v>
      </c>
      <c r="M1326">
        <v>8</v>
      </c>
      <c r="N1326">
        <v>13</v>
      </c>
      <c r="O1326">
        <v>450</v>
      </c>
      <c r="P1326">
        <v>463</v>
      </c>
      <c r="Q1326">
        <v>1</v>
      </c>
      <c r="R1326">
        <v>4</v>
      </c>
      <c r="S1326">
        <v>2</v>
      </c>
      <c r="T1326">
        <v>9</v>
      </c>
      <c r="U1326">
        <v>16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716</v>
      </c>
      <c r="AD1326" t="s">
        <v>716</v>
      </c>
      <c r="AE1326">
        <v>2</v>
      </c>
      <c r="AF1326" t="s">
        <v>3028</v>
      </c>
      <c r="AG1326" t="s">
        <v>2957</v>
      </c>
      <c r="AH1326" t="s">
        <v>3018</v>
      </c>
      <c r="AI1326">
        <v>11</v>
      </c>
      <c r="AJ1326" t="s">
        <v>3024</v>
      </c>
    </row>
    <row r="1327" spans="1:36" x14ac:dyDescent="0.3">
      <c r="A1327" t="s">
        <v>1667</v>
      </c>
      <c r="B1327" s="9">
        <v>32</v>
      </c>
      <c r="C1327" t="s">
        <v>29</v>
      </c>
      <c r="D1327" s="29" t="s">
        <v>33</v>
      </c>
      <c r="E1327">
        <v>61416</v>
      </c>
      <c r="F1327" s="13" t="s">
        <v>716</v>
      </c>
      <c r="G1327" s="4">
        <v>41313</v>
      </c>
      <c r="H1327">
        <v>25</v>
      </c>
      <c r="I1327">
        <v>848</v>
      </c>
      <c r="J1327">
        <v>154</v>
      </c>
      <c r="K1327">
        <v>323</v>
      </c>
      <c r="L1327">
        <v>201</v>
      </c>
      <c r="M1327">
        <v>61</v>
      </c>
      <c r="N1327">
        <v>78</v>
      </c>
      <c r="O1327">
        <v>1587</v>
      </c>
      <c r="P1327">
        <v>1665</v>
      </c>
      <c r="Q1327">
        <v>1</v>
      </c>
      <c r="R1327">
        <v>10</v>
      </c>
      <c r="S1327">
        <v>3</v>
      </c>
      <c r="T1327">
        <v>10</v>
      </c>
      <c r="U1327">
        <v>24</v>
      </c>
      <c r="V1327">
        <v>6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 t="s">
        <v>715</v>
      </c>
      <c r="AD1327" t="s">
        <v>716</v>
      </c>
      <c r="AE1327">
        <v>2</v>
      </c>
      <c r="AF1327" t="s">
        <v>3031</v>
      </c>
      <c r="AG1327" t="s">
        <v>2957</v>
      </c>
      <c r="AH1327" t="s">
        <v>3016</v>
      </c>
      <c r="AI1327">
        <v>2</v>
      </c>
      <c r="AJ1327" t="s">
        <v>3022</v>
      </c>
    </row>
    <row r="1328" spans="1:36" x14ac:dyDescent="0.3">
      <c r="A1328" t="s">
        <v>1590</v>
      </c>
      <c r="B1328" s="9">
        <v>23</v>
      </c>
      <c r="C1328" t="s">
        <v>29</v>
      </c>
      <c r="D1328" s="29" t="s">
        <v>30</v>
      </c>
      <c r="E1328">
        <v>49767</v>
      </c>
      <c r="F1328" s="13" t="s">
        <v>716</v>
      </c>
      <c r="G1328" s="4">
        <v>41396</v>
      </c>
      <c r="H1328">
        <v>92</v>
      </c>
      <c r="I1328">
        <v>202</v>
      </c>
      <c r="J1328">
        <v>47</v>
      </c>
      <c r="K1328">
        <v>197</v>
      </c>
      <c r="L1328">
        <v>55</v>
      </c>
      <c r="M1328">
        <v>42</v>
      </c>
      <c r="N1328">
        <v>149</v>
      </c>
      <c r="O1328">
        <v>543</v>
      </c>
      <c r="P1328">
        <v>692</v>
      </c>
      <c r="Q1328">
        <v>1</v>
      </c>
      <c r="R1328">
        <v>5</v>
      </c>
      <c r="S1328">
        <v>4</v>
      </c>
      <c r="T1328">
        <v>8</v>
      </c>
      <c r="U1328">
        <v>18</v>
      </c>
      <c r="V1328">
        <v>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716</v>
      </c>
      <c r="AD1328" t="s">
        <v>716</v>
      </c>
      <c r="AE1328">
        <v>2</v>
      </c>
      <c r="AF1328" t="s">
        <v>3032</v>
      </c>
      <c r="AG1328" t="s">
        <v>2957</v>
      </c>
      <c r="AH1328" t="s">
        <v>3011</v>
      </c>
      <c r="AI1328">
        <v>5</v>
      </c>
      <c r="AJ1328" t="s">
        <v>3012</v>
      </c>
    </row>
    <row r="1329" spans="1:36" x14ac:dyDescent="0.3">
      <c r="A1329" t="s">
        <v>2296</v>
      </c>
      <c r="B1329" s="9">
        <v>34</v>
      </c>
      <c r="C1329" t="s">
        <v>29</v>
      </c>
      <c r="D1329" s="29" t="s">
        <v>37</v>
      </c>
      <c r="E1329">
        <v>50183</v>
      </c>
      <c r="F1329" s="13" t="s">
        <v>2963</v>
      </c>
      <c r="G1329" s="4">
        <v>41815</v>
      </c>
      <c r="H1329">
        <v>47</v>
      </c>
      <c r="I1329">
        <v>97</v>
      </c>
      <c r="J1329">
        <v>12</v>
      </c>
      <c r="K1329">
        <v>84</v>
      </c>
      <c r="L1329">
        <v>13</v>
      </c>
      <c r="M1329">
        <v>10</v>
      </c>
      <c r="N1329">
        <v>15</v>
      </c>
      <c r="O1329">
        <v>216</v>
      </c>
      <c r="P1329">
        <v>231</v>
      </c>
      <c r="Q1329">
        <v>7</v>
      </c>
      <c r="R1329">
        <v>3</v>
      </c>
      <c r="S1329">
        <v>1</v>
      </c>
      <c r="T1329">
        <v>6</v>
      </c>
      <c r="U1329">
        <v>17</v>
      </c>
      <c r="V1329">
        <v>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716</v>
      </c>
      <c r="AD1329" t="s">
        <v>716</v>
      </c>
      <c r="AE1329">
        <v>1</v>
      </c>
      <c r="AF1329" t="s">
        <v>3031</v>
      </c>
      <c r="AG1329" t="s">
        <v>2956</v>
      </c>
      <c r="AH1329" t="s">
        <v>3011</v>
      </c>
      <c r="AI1329">
        <v>6</v>
      </c>
      <c r="AJ1329" t="s">
        <v>3013</v>
      </c>
    </row>
    <row r="1330" spans="1:36" x14ac:dyDescent="0.3">
      <c r="A1330" t="s">
        <v>1573</v>
      </c>
      <c r="B1330" s="9">
        <v>51</v>
      </c>
      <c r="C1330" t="s">
        <v>29</v>
      </c>
      <c r="D1330" s="29" t="s">
        <v>30</v>
      </c>
      <c r="E1330">
        <v>30983</v>
      </c>
      <c r="F1330" s="13" t="s">
        <v>716</v>
      </c>
      <c r="G1330" s="4">
        <v>41222</v>
      </c>
      <c r="H1330">
        <v>50</v>
      </c>
      <c r="I1330">
        <v>51</v>
      </c>
      <c r="J1330">
        <v>4</v>
      </c>
      <c r="K1330">
        <v>50</v>
      </c>
      <c r="L1330">
        <v>12</v>
      </c>
      <c r="M1330">
        <v>1</v>
      </c>
      <c r="N1330">
        <v>49</v>
      </c>
      <c r="O1330">
        <v>118</v>
      </c>
      <c r="P1330">
        <v>167</v>
      </c>
      <c r="Q1330">
        <v>1</v>
      </c>
      <c r="R1330">
        <v>4</v>
      </c>
      <c r="S1330">
        <v>0</v>
      </c>
      <c r="T1330">
        <v>3</v>
      </c>
      <c r="U1330">
        <v>8</v>
      </c>
      <c r="V1330">
        <v>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716</v>
      </c>
      <c r="AD1330" t="s">
        <v>715</v>
      </c>
      <c r="AE1330">
        <v>3</v>
      </c>
      <c r="AF1330" t="s">
        <v>3030</v>
      </c>
      <c r="AG1330" t="s">
        <v>2958</v>
      </c>
      <c r="AH1330" t="s">
        <v>3018</v>
      </c>
      <c r="AI1330">
        <v>11</v>
      </c>
      <c r="AJ1330" t="s">
        <v>3024</v>
      </c>
    </row>
    <row r="1331" spans="1:36" x14ac:dyDescent="0.3">
      <c r="A1331" t="s">
        <v>2153</v>
      </c>
      <c r="B1331" s="9">
        <v>33</v>
      </c>
      <c r="C1331" t="s">
        <v>36</v>
      </c>
      <c r="D1331" s="29" t="s">
        <v>33</v>
      </c>
      <c r="E1331">
        <v>56937</v>
      </c>
      <c r="F1331" s="13" t="s">
        <v>715</v>
      </c>
      <c r="G1331" s="4">
        <v>41125</v>
      </c>
      <c r="H1331">
        <v>81</v>
      </c>
      <c r="I1331">
        <v>746</v>
      </c>
      <c r="J1331">
        <v>8</v>
      </c>
      <c r="K1331">
        <v>125</v>
      </c>
      <c r="L1331">
        <v>11</v>
      </c>
      <c r="M1331">
        <v>8</v>
      </c>
      <c r="N1331">
        <v>8</v>
      </c>
      <c r="O1331">
        <v>898</v>
      </c>
      <c r="P1331">
        <v>906</v>
      </c>
      <c r="Q1331">
        <v>7</v>
      </c>
      <c r="R1331">
        <v>8</v>
      </c>
      <c r="S1331">
        <v>6</v>
      </c>
      <c r="T1331">
        <v>9</v>
      </c>
      <c r="U1331">
        <v>30</v>
      </c>
      <c r="V1331">
        <v>6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 t="s">
        <v>715</v>
      </c>
      <c r="AD1331" t="s">
        <v>715</v>
      </c>
      <c r="AE1331">
        <v>3</v>
      </c>
      <c r="AF1331" t="s">
        <v>3031</v>
      </c>
      <c r="AG1331" t="s">
        <v>2958</v>
      </c>
      <c r="AH1331" t="s">
        <v>3014</v>
      </c>
      <c r="AI1331">
        <v>8</v>
      </c>
      <c r="AJ1331" t="s">
        <v>3026</v>
      </c>
    </row>
    <row r="1332" spans="1:36" x14ac:dyDescent="0.3">
      <c r="A1332" t="s">
        <v>1809</v>
      </c>
      <c r="B1332" s="9">
        <v>35</v>
      </c>
      <c r="C1332" t="s">
        <v>39</v>
      </c>
      <c r="D1332" s="29" t="s">
        <v>33</v>
      </c>
      <c r="E1332">
        <v>62499</v>
      </c>
      <c r="F1332" s="13" t="s">
        <v>715</v>
      </c>
      <c r="G1332" s="4">
        <v>41617</v>
      </c>
      <c r="H1332">
        <v>1</v>
      </c>
      <c r="I1332">
        <v>140</v>
      </c>
      <c r="J1332">
        <v>4</v>
      </c>
      <c r="K1332">
        <v>61</v>
      </c>
      <c r="L1332">
        <v>0</v>
      </c>
      <c r="M1332">
        <v>13</v>
      </c>
      <c r="N1332">
        <v>4</v>
      </c>
      <c r="O1332">
        <v>218</v>
      </c>
      <c r="P1332">
        <v>222</v>
      </c>
      <c r="Q1332">
        <v>2</v>
      </c>
      <c r="R1332">
        <v>3</v>
      </c>
      <c r="S1332">
        <v>1</v>
      </c>
      <c r="T1332">
        <v>6</v>
      </c>
      <c r="U1332">
        <v>12</v>
      </c>
      <c r="V1332">
        <v>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t="s">
        <v>716</v>
      </c>
      <c r="AD1332" t="s">
        <v>716</v>
      </c>
      <c r="AE1332">
        <v>2</v>
      </c>
      <c r="AF1332" t="s">
        <v>3031</v>
      </c>
      <c r="AG1332" t="s">
        <v>2957</v>
      </c>
      <c r="AH1332" t="s">
        <v>3018</v>
      </c>
      <c r="AI1332">
        <v>12</v>
      </c>
      <c r="AJ1332" t="s">
        <v>3019</v>
      </c>
    </row>
    <row r="1333" spans="1:36" x14ac:dyDescent="0.3">
      <c r="A1333" t="s">
        <v>2621</v>
      </c>
      <c r="B1333" s="9">
        <v>57</v>
      </c>
      <c r="C1333" t="s">
        <v>29</v>
      </c>
      <c r="D1333" s="29" t="s">
        <v>33</v>
      </c>
      <c r="E1333">
        <v>42213</v>
      </c>
      <c r="F1333" s="13" t="s">
        <v>715</v>
      </c>
      <c r="G1333" s="4">
        <v>41559</v>
      </c>
      <c r="H1333">
        <v>96</v>
      </c>
      <c r="I1333">
        <v>309</v>
      </c>
      <c r="J1333">
        <v>3</v>
      </c>
      <c r="K1333">
        <v>24</v>
      </c>
      <c r="L1333">
        <v>4</v>
      </c>
      <c r="M1333">
        <v>3</v>
      </c>
      <c r="N1333">
        <v>20</v>
      </c>
      <c r="O1333">
        <v>343</v>
      </c>
      <c r="P1333">
        <v>363</v>
      </c>
      <c r="Q1333">
        <v>2</v>
      </c>
      <c r="R1333">
        <v>5</v>
      </c>
      <c r="S1333">
        <v>1</v>
      </c>
      <c r="T1333">
        <v>7</v>
      </c>
      <c r="U1333">
        <v>15</v>
      </c>
      <c r="V1333">
        <v>7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 t="s">
        <v>715</v>
      </c>
      <c r="AD1333" t="s">
        <v>716</v>
      </c>
      <c r="AE1333">
        <v>2</v>
      </c>
      <c r="AF1333" t="s">
        <v>3030</v>
      </c>
      <c r="AG1333" t="s">
        <v>2957</v>
      </c>
      <c r="AH1333" t="s">
        <v>3018</v>
      </c>
      <c r="AI1333">
        <v>10</v>
      </c>
      <c r="AJ1333" t="s">
        <v>3020</v>
      </c>
    </row>
    <row r="1334" spans="1:36" x14ac:dyDescent="0.3">
      <c r="A1334" t="s">
        <v>2602</v>
      </c>
      <c r="B1334" s="9">
        <v>42</v>
      </c>
      <c r="C1334" t="s">
        <v>29</v>
      </c>
      <c r="D1334" s="29" t="s">
        <v>37</v>
      </c>
      <c r="E1334">
        <v>36026</v>
      </c>
      <c r="F1334" s="13" t="s">
        <v>2964</v>
      </c>
      <c r="G1334" s="4">
        <v>41714</v>
      </c>
      <c r="H1334">
        <v>34</v>
      </c>
      <c r="I1334">
        <v>20</v>
      </c>
      <c r="J1334">
        <v>4</v>
      </c>
      <c r="K1334">
        <v>10</v>
      </c>
      <c r="L1334">
        <v>6</v>
      </c>
      <c r="M1334">
        <v>4</v>
      </c>
      <c r="N1334">
        <v>17</v>
      </c>
      <c r="O1334">
        <v>44</v>
      </c>
      <c r="P1334">
        <v>61</v>
      </c>
      <c r="Q1334">
        <v>2</v>
      </c>
      <c r="R1334">
        <v>2</v>
      </c>
      <c r="S1334">
        <v>0</v>
      </c>
      <c r="T1334">
        <v>3</v>
      </c>
      <c r="U1334">
        <v>7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716</v>
      </c>
      <c r="AD1334" t="s">
        <v>716</v>
      </c>
      <c r="AE1334">
        <v>1</v>
      </c>
      <c r="AF1334" t="s">
        <v>3028</v>
      </c>
      <c r="AG1334" t="s">
        <v>2956</v>
      </c>
      <c r="AH1334" t="s">
        <v>3016</v>
      </c>
      <c r="AI1334">
        <v>3</v>
      </c>
      <c r="AJ1334" t="s">
        <v>3017</v>
      </c>
    </row>
    <row r="1335" spans="1:36" x14ac:dyDescent="0.3">
      <c r="A1335" t="s">
        <v>2073</v>
      </c>
      <c r="B1335" s="9">
        <v>50</v>
      </c>
      <c r="C1335" t="s">
        <v>36</v>
      </c>
      <c r="D1335" s="29" t="s">
        <v>37</v>
      </c>
      <c r="E1335">
        <v>60896</v>
      </c>
      <c r="F1335" s="13" t="s">
        <v>715</v>
      </c>
      <c r="G1335" s="4">
        <v>41193</v>
      </c>
      <c r="H1335">
        <v>90</v>
      </c>
      <c r="I1335">
        <v>1013</v>
      </c>
      <c r="J1335">
        <v>30</v>
      </c>
      <c r="K1335">
        <v>399</v>
      </c>
      <c r="L1335">
        <v>60</v>
      </c>
      <c r="M1335">
        <v>46</v>
      </c>
      <c r="N1335">
        <v>153</v>
      </c>
      <c r="O1335">
        <v>1548</v>
      </c>
      <c r="P1335">
        <v>1701</v>
      </c>
      <c r="Q1335">
        <v>3</v>
      </c>
      <c r="R1335">
        <v>9</v>
      </c>
      <c r="S1335">
        <v>10</v>
      </c>
      <c r="T1335">
        <v>4</v>
      </c>
      <c r="U1335">
        <v>26</v>
      </c>
      <c r="V1335">
        <v>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716</v>
      </c>
      <c r="AD1335" t="s">
        <v>715</v>
      </c>
      <c r="AE1335">
        <v>3</v>
      </c>
      <c r="AF1335" t="s">
        <v>3028</v>
      </c>
      <c r="AG1335" t="s">
        <v>2958</v>
      </c>
      <c r="AH1335" t="s">
        <v>3018</v>
      </c>
      <c r="AI1335">
        <v>10</v>
      </c>
      <c r="AJ1335" t="s">
        <v>3020</v>
      </c>
    </row>
    <row r="1336" spans="1:36" x14ac:dyDescent="0.3">
      <c r="A1336" t="s">
        <v>2817</v>
      </c>
      <c r="B1336" s="9">
        <v>54</v>
      </c>
      <c r="C1336" t="s">
        <v>36</v>
      </c>
      <c r="D1336" s="29" t="s">
        <v>41</v>
      </c>
      <c r="E1336">
        <v>50611</v>
      </c>
      <c r="F1336" s="13" t="s">
        <v>715</v>
      </c>
      <c r="G1336" s="4">
        <v>41186</v>
      </c>
      <c r="H1336">
        <v>98</v>
      </c>
      <c r="I1336">
        <v>459</v>
      </c>
      <c r="J1336">
        <v>0</v>
      </c>
      <c r="K1336">
        <v>24</v>
      </c>
      <c r="L1336">
        <v>6</v>
      </c>
      <c r="M1336">
        <v>0</v>
      </c>
      <c r="N1336">
        <v>4</v>
      </c>
      <c r="O1336">
        <v>489</v>
      </c>
      <c r="P1336">
        <v>493</v>
      </c>
      <c r="Q1336">
        <v>6</v>
      </c>
      <c r="R1336">
        <v>4</v>
      </c>
      <c r="S1336">
        <v>5</v>
      </c>
      <c r="T1336">
        <v>7</v>
      </c>
      <c r="U1336">
        <v>22</v>
      </c>
      <c r="V1336">
        <v>6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 t="s">
        <v>715</v>
      </c>
      <c r="AD1336" t="s">
        <v>716</v>
      </c>
      <c r="AE1336">
        <v>3</v>
      </c>
      <c r="AF1336" t="s">
        <v>3030</v>
      </c>
      <c r="AG1336" t="s">
        <v>2958</v>
      </c>
      <c r="AH1336" t="s">
        <v>3018</v>
      </c>
      <c r="AI1336">
        <v>10</v>
      </c>
      <c r="AJ1336" t="s">
        <v>3020</v>
      </c>
    </row>
    <row r="1337" spans="1:36" x14ac:dyDescent="0.3">
      <c r="A1337" t="s">
        <v>1015</v>
      </c>
      <c r="B1337" s="9">
        <v>30</v>
      </c>
      <c r="C1337" t="s">
        <v>47</v>
      </c>
      <c r="D1337" s="29" t="s">
        <v>37</v>
      </c>
      <c r="E1337">
        <v>35684</v>
      </c>
      <c r="F1337" s="13" t="s">
        <v>715</v>
      </c>
      <c r="G1337" s="4">
        <v>41751</v>
      </c>
      <c r="H1337">
        <v>66</v>
      </c>
      <c r="I1337">
        <v>10</v>
      </c>
      <c r="J1337">
        <v>4</v>
      </c>
      <c r="K1337">
        <v>7</v>
      </c>
      <c r="L1337">
        <v>0</v>
      </c>
      <c r="M1337">
        <v>6</v>
      </c>
      <c r="N1337">
        <v>3</v>
      </c>
      <c r="O1337">
        <v>27</v>
      </c>
      <c r="P1337">
        <v>30</v>
      </c>
      <c r="Q1337">
        <v>1</v>
      </c>
      <c r="R1337">
        <v>1</v>
      </c>
      <c r="S1337">
        <v>0</v>
      </c>
      <c r="T1337">
        <v>3</v>
      </c>
      <c r="U1337">
        <v>5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716</v>
      </c>
      <c r="AD1337" t="s">
        <v>716</v>
      </c>
      <c r="AE1337">
        <v>1</v>
      </c>
      <c r="AF1337" t="s">
        <v>3032</v>
      </c>
      <c r="AG1337" t="s">
        <v>2956</v>
      </c>
      <c r="AH1337" t="s">
        <v>3011</v>
      </c>
      <c r="AI1337">
        <v>4</v>
      </c>
      <c r="AJ1337" t="s">
        <v>3021</v>
      </c>
    </row>
    <row r="1338" spans="1:36" x14ac:dyDescent="0.3">
      <c r="A1338" t="s">
        <v>2097</v>
      </c>
      <c r="B1338" s="9">
        <v>61</v>
      </c>
      <c r="C1338" t="s">
        <v>36</v>
      </c>
      <c r="D1338" s="29" t="s">
        <v>30</v>
      </c>
      <c r="E1338">
        <v>64108</v>
      </c>
      <c r="F1338" s="13" t="s">
        <v>715</v>
      </c>
      <c r="G1338" s="4">
        <v>41356</v>
      </c>
      <c r="H1338">
        <v>8</v>
      </c>
      <c r="I1338">
        <v>948</v>
      </c>
      <c r="J1338">
        <v>10</v>
      </c>
      <c r="K1338">
        <v>86</v>
      </c>
      <c r="L1338">
        <v>13</v>
      </c>
      <c r="M1338">
        <v>21</v>
      </c>
      <c r="N1338">
        <v>21</v>
      </c>
      <c r="O1338">
        <v>1078</v>
      </c>
      <c r="P1338">
        <v>1099</v>
      </c>
      <c r="Q1338">
        <v>4</v>
      </c>
      <c r="R1338">
        <v>6</v>
      </c>
      <c r="S1338">
        <v>9</v>
      </c>
      <c r="T1338">
        <v>11</v>
      </c>
      <c r="U1338">
        <v>30</v>
      </c>
      <c r="V1338">
        <v>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716</v>
      </c>
      <c r="AD1338" t="s">
        <v>716</v>
      </c>
      <c r="AE1338">
        <v>2</v>
      </c>
      <c r="AF1338" t="s">
        <v>3029</v>
      </c>
      <c r="AG1338" t="s">
        <v>2957</v>
      </c>
      <c r="AH1338" t="s">
        <v>3016</v>
      </c>
      <c r="AI1338">
        <v>3</v>
      </c>
      <c r="AJ1338" t="s">
        <v>3017</v>
      </c>
    </row>
    <row r="1339" spans="1:36" x14ac:dyDescent="0.3">
      <c r="A1339" t="s">
        <v>2937</v>
      </c>
      <c r="B1339" s="9">
        <v>43</v>
      </c>
      <c r="C1339" t="s">
        <v>39</v>
      </c>
      <c r="D1339" s="29" t="s">
        <v>41</v>
      </c>
      <c r="E1339">
        <v>44635</v>
      </c>
      <c r="F1339" s="13" t="s">
        <v>2963</v>
      </c>
      <c r="G1339" s="4">
        <v>41558</v>
      </c>
      <c r="H1339">
        <v>25</v>
      </c>
      <c r="I1339">
        <v>56</v>
      </c>
      <c r="J1339">
        <v>0</v>
      </c>
      <c r="K1339">
        <v>9</v>
      </c>
      <c r="L1339">
        <v>0</v>
      </c>
      <c r="M1339">
        <v>0</v>
      </c>
      <c r="N1339">
        <v>3</v>
      </c>
      <c r="O1339">
        <v>65</v>
      </c>
      <c r="P1339">
        <v>68</v>
      </c>
      <c r="Q1339">
        <v>2</v>
      </c>
      <c r="R1339">
        <v>2</v>
      </c>
      <c r="S1339">
        <v>0</v>
      </c>
      <c r="T1339">
        <v>3</v>
      </c>
      <c r="U1339">
        <v>7</v>
      </c>
      <c r="V1339">
        <v>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716</v>
      </c>
      <c r="AD1339" t="s">
        <v>716</v>
      </c>
      <c r="AE1339">
        <v>2</v>
      </c>
      <c r="AF1339" t="s">
        <v>3028</v>
      </c>
      <c r="AG1339" t="s">
        <v>2957</v>
      </c>
      <c r="AH1339" t="s">
        <v>3018</v>
      </c>
      <c r="AI1339">
        <v>10</v>
      </c>
      <c r="AJ1339" t="s">
        <v>3020</v>
      </c>
    </row>
    <row r="1340" spans="1:36" x14ac:dyDescent="0.3">
      <c r="A1340" t="s">
        <v>1550</v>
      </c>
      <c r="B1340" s="9">
        <v>34</v>
      </c>
      <c r="C1340" t="s">
        <v>29</v>
      </c>
      <c r="D1340" s="29" t="s">
        <v>41</v>
      </c>
      <c r="E1340">
        <v>81702</v>
      </c>
      <c r="F1340" s="13" t="s">
        <v>716</v>
      </c>
      <c r="G1340" s="4">
        <v>41175</v>
      </c>
      <c r="H1340">
        <v>98</v>
      </c>
      <c r="I1340">
        <v>563</v>
      </c>
      <c r="J1340">
        <v>50</v>
      </c>
      <c r="K1340">
        <v>774</v>
      </c>
      <c r="L1340">
        <v>28</v>
      </c>
      <c r="M1340">
        <v>31</v>
      </c>
      <c r="N1340">
        <v>187</v>
      </c>
      <c r="O1340">
        <v>1446</v>
      </c>
      <c r="P1340">
        <v>1633</v>
      </c>
      <c r="Q1340">
        <v>1</v>
      </c>
      <c r="R1340">
        <v>7</v>
      </c>
      <c r="S1340">
        <v>7</v>
      </c>
      <c r="T1340">
        <v>12</v>
      </c>
      <c r="U1340">
        <v>27</v>
      </c>
      <c r="V1340">
        <v>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716</v>
      </c>
      <c r="AD1340" t="s">
        <v>716</v>
      </c>
      <c r="AE1340">
        <v>3</v>
      </c>
      <c r="AF1340" t="s">
        <v>3031</v>
      </c>
      <c r="AG1340" t="s">
        <v>2958</v>
      </c>
      <c r="AH1340" t="s">
        <v>3014</v>
      </c>
      <c r="AI1340">
        <v>9</v>
      </c>
      <c r="AJ1340" t="s">
        <v>3025</v>
      </c>
    </row>
    <row r="1341" spans="1:36" x14ac:dyDescent="0.3">
      <c r="A1341" t="s">
        <v>1509</v>
      </c>
      <c r="B1341" s="9">
        <v>23</v>
      </c>
      <c r="C1341" t="s">
        <v>29</v>
      </c>
      <c r="D1341" s="29" t="s">
        <v>30</v>
      </c>
      <c r="E1341">
        <v>90273</v>
      </c>
      <c r="F1341" s="13" t="s">
        <v>716</v>
      </c>
      <c r="G1341" s="4">
        <v>41622</v>
      </c>
      <c r="H1341">
        <v>32</v>
      </c>
      <c r="I1341">
        <v>704</v>
      </c>
      <c r="J1341">
        <v>129</v>
      </c>
      <c r="K1341">
        <v>853</v>
      </c>
      <c r="L1341">
        <v>120</v>
      </c>
      <c r="M1341">
        <v>74</v>
      </c>
      <c r="N1341">
        <v>111</v>
      </c>
      <c r="O1341">
        <v>1880</v>
      </c>
      <c r="P1341">
        <v>1991</v>
      </c>
      <c r="Q1341">
        <v>1</v>
      </c>
      <c r="R1341">
        <v>5</v>
      </c>
      <c r="S1341">
        <v>6</v>
      </c>
      <c r="T1341">
        <v>7</v>
      </c>
      <c r="U1341">
        <v>19</v>
      </c>
      <c r="V1341">
        <v>2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 t="s">
        <v>2964</v>
      </c>
      <c r="AD1341" t="s">
        <v>715</v>
      </c>
      <c r="AE1341">
        <v>2</v>
      </c>
      <c r="AF1341" t="s">
        <v>3032</v>
      </c>
      <c r="AG1341" t="s">
        <v>2957</v>
      </c>
      <c r="AH1341" t="s">
        <v>3018</v>
      </c>
      <c r="AI1341">
        <v>12</v>
      </c>
      <c r="AJ1341" t="s">
        <v>3019</v>
      </c>
    </row>
    <row r="1342" spans="1:36" x14ac:dyDescent="0.3">
      <c r="A1342" t="s">
        <v>1028</v>
      </c>
      <c r="B1342" s="9">
        <v>25</v>
      </c>
      <c r="C1342" t="s">
        <v>47</v>
      </c>
      <c r="D1342" s="29" t="s">
        <v>37</v>
      </c>
      <c r="E1342">
        <v>25443</v>
      </c>
      <c r="F1342" s="13" t="s">
        <v>715</v>
      </c>
      <c r="G1342" s="4">
        <v>41265</v>
      </c>
      <c r="H1342">
        <v>82</v>
      </c>
      <c r="I1342">
        <v>1</v>
      </c>
      <c r="J1342">
        <v>4</v>
      </c>
      <c r="K1342">
        <v>3</v>
      </c>
      <c r="L1342">
        <v>8</v>
      </c>
      <c r="M1342">
        <v>9</v>
      </c>
      <c r="N1342">
        <v>7</v>
      </c>
      <c r="O1342">
        <v>25</v>
      </c>
      <c r="P1342">
        <v>32</v>
      </c>
      <c r="Q1342">
        <v>1</v>
      </c>
      <c r="R1342">
        <v>1</v>
      </c>
      <c r="S1342">
        <v>0</v>
      </c>
      <c r="T1342">
        <v>3</v>
      </c>
      <c r="U1342">
        <v>5</v>
      </c>
      <c r="V1342">
        <v>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716</v>
      </c>
      <c r="AD1342" t="s">
        <v>716</v>
      </c>
      <c r="AE1342">
        <v>3</v>
      </c>
      <c r="AF1342" t="s">
        <v>3032</v>
      </c>
      <c r="AG1342" t="s">
        <v>2958</v>
      </c>
      <c r="AH1342" t="s">
        <v>3018</v>
      </c>
      <c r="AI1342">
        <v>12</v>
      </c>
      <c r="AJ1342" t="s">
        <v>3019</v>
      </c>
    </row>
    <row r="1343" spans="1:36" x14ac:dyDescent="0.3">
      <c r="A1343" t="s">
        <v>2756</v>
      </c>
      <c r="B1343" s="9">
        <v>44</v>
      </c>
      <c r="C1343" t="s">
        <v>29</v>
      </c>
      <c r="D1343" s="29" t="s">
        <v>33</v>
      </c>
      <c r="E1343">
        <v>40548</v>
      </c>
      <c r="F1343" s="13" t="s">
        <v>715</v>
      </c>
      <c r="G1343" s="4">
        <v>41192</v>
      </c>
      <c r="H1343">
        <v>31</v>
      </c>
      <c r="I1343">
        <v>110</v>
      </c>
      <c r="J1343">
        <v>0</v>
      </c>
      <c r="K1343">
        <v>5</v>
      </c>
      <c r="L1343">
        <v>2</v>
      </c>
      <c r="M1343">
        <v>0</v>
      </c>
      <c r="N1343">
        <v>3</v>
      </c>
      <c r="O1343">
        <v>117</v>
      </c>
      <c r="P1343">
        <v>120</v>
      </c>
      <c r="Q1343">
        <v>2</v>
      </c>
      <c r="R1343">
        <v>2</v>
      </c>
      <c r="S1343">
        <v>1</v>
      </c>
      <c r="T1343">
        <v>4</v>
      </c>
      <c r="U1343">
        <v>9</v>
      </c>
      <c r="V1343">
        <v>5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 t="s">
        <v>715</v>
      </c>
      <c r="AD1343" t="s">
        <v>716</v>
      </c>
      <c r="AE1343">
        <v>3</v>
      </c>
      <c r="AF1343" t="s">
        <v>3028</v>
      </c>
      <c r="AG1343" t="s">
        <v>2958</v>
      </c>
      <c r="AH1343" t="s">
        <v>3018</v>
      </c>
      <c r="AI1343">
        <v>10</v>
      </c>
      <c r="AJ1343" t="s">
        <v>3020</v>
      </c>
    </row>
    <row r="1344" spans="1:36" x14ac:dyDescent="0.3">
      <c r="A1344" t="s">
        <v>1724</v>
      </c>
      <c r="B1344" s="9">
        <v>64</v>
      </c>
      <c r="C1344" t="s">
        <v>29</v>
      </c>
      <c r="D1344" s="29" t="s">
        <v>37</v>
      </c>
      <c r="E1344">
        <v>80763</v>
      </c>
      <c r="F1344" s="13" t="s">
        <v>716</v>
      </c>
      <c r="G1344" s="4">
        <v>41501</v>
      </c>
      <c r="H1344">
        <v>17</v>
      </c>
      <c r="I1344">
        <v>674</v>
      </c>
      <c r="J1344">
        <v>168</v>
      </c>
      <c r="K1344">
        <v>108</v>
      </c>
      <c r="L1344">
        <v>192</v>
      </c>
      <c r="M1344">
        <v>42</v>
      </c>
      <c r="N1344">
        <v>231</v>
      </c>
      <c r="O1344">
        <v>1184</v>
      </c>
      <c r="P1344">
        <v>1415</v>
      </c>
      <c r="Q1344">
        <v>1</v>
      </c>
      <c r="R1344">
        <v>5</v>
      </c>
      <c r="S1344">
        <v>11</v>
      </c>
      <c r="T1344">
        <v>6</v>
      </c>
      <c r="U1344">
        <v>23</v>
      </c>
      <c r="V1344">
        <v>3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1</v>
      </c>
      <c r="AC1344" t="s">
        <v>2963</v>
      </c>
      <c r="AD1344" t="s">
        <v>715</v>
      </c>
      <c r="AE1344">
        <v>2</v>
      </c>
      <c r="AF1344" t="s">
        <v>3029</v>
      </c>
      <c r="AG1344" t="s">
        <v>2957</v>
      </c>
      <c r="AH1344" t="s">
        <v>3014</v>
      </c>
      <c r="AI1344">
        <v>8</v>
      </c>
      <c r="AJ1344" t="s">
        <v>3026</v>
      </c>
    </row>
    <row r="1345" spans="1:36" x14ac:dyDescent="0.3">
      <c r="A1345" t="s">
        <v>1332</v>
      </c>
      <c r="B1345" s="9">
        <v>58</v>
      </c>
      <c r="C1345" t="s">
        <v>36</v>
      </c>
      <c r="D1345" s="29" t="s">
        <v>37</v>
      </c>
      <c r="E1345">
        <v>84117</v>
      </c>
      <c r="F1345" s="13" t="s">
        <v>716</v>
      </c>
      <c r="G1345" s="4">
        <v>41770</v>
      </c>
      <c r="H1345">
        <v>60</v>
      </c>
      <c r="I1345">
        <v>611</v>
      </c>
      <c r="J1345">
        <v>76</v>
      </c>
      <c r="K1345">
        <v>749</v>
      </c>
      <c r="L1345">
        <v>59</v>
      </c>
      <c r="M1345">
        <v>45</v>
      </c>
      <c r="N1345">
        <v>26</v>
      </c>
      <c r="O1345">
        <v>1540</v>
      </c>
      <c r="P1345">
        <v>1566</v>
      </c>
      <c r="Q1345">
        <v>1</v>
      </c>
      <c r="R1345">
        <v>7</v>
      </c>
      <c r="S1345">
        <v>10</v>
      </c>
      <c r="T1345">
        <v>6</v>
      </c>
      <c r="U1345">
        <v>24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 t="s">
        <v>715</v>
      </c>
      <c r="AD1345" t="s">
        <v>716</v>
      </c>
      <c r="AE1345">
        <v>1</v>
      </c>
      <c r="AF1345" t="s">
        <v>3030</v>
      </c>
      <c r="AG1345" t="s">
        <v>2956</v>
      </c>
      <c r="AH1345" t="s">
        <v>3011</v>
      </c>
      <c r="AI1345">
        <v>5</v>
      </c>
      <c r="AJ1345" t="s">
        <v>3012</v>
      </c>
    </row>
    <row r="1346" spans="1:36" x14ac:dyDescent="0.3">
      <c r="A1346" t="s">
        <v>966</v>
      </c>
      <c r="B1346" s="9">
        <v>38</v>
      </c>
      <c r="C1346" t="s">
        <v>36</v>
      </c>
      <c r="D1346" s="29" t="s">
        <v>33</v>
      </c>
      <c r="E1346">
        <v>49187</v>
      </c>
      <c r="F1346" s="13" t="s">
        <v>715</v>
      </c>
      <c r="G1346" s="4">
        <v>41650</v>
      </c>
      <c r="H1346">
        <v>63</v>
      </c>
      <c r="I1346">
        <v>81</v>
      </c>
      <c r="J1346">
        <v>1</v>
      </c>
      <c r="K1346">
        <v>31</v>
      </c>
      <c r="L1346">
        <v>2</v>
      </c>
      <c r="M1346">
        <v>1</v>
      </c>
      <c r="N1346">
        <v>0</v>
      </c>
      <c r="O1346">
        <v>116</v>
      </c>
      <c r="P1346">
        <v>116</v>
      </c>
      <c r="Q1346">
        <v>1</v>
      </c>
      <c r="R1346">
        <v>1</v>
      </c>
      <c r="S1346">
        <v>1</v>
      </c>
      <c r="T1346">
        <v>5</v>
      </c>
      <c r="U1346">
        <v>8</v>
      </c>
      <c r="V1346">
        <v>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716</v>
      </c>
      <c r="AD1346" t="s">
        <v>716</v>
      </c>
      <c r="AE1346">
        <v>1</v>
      </c>
      <c r="AF1346" t="s">
        <v>3031</v>
      </c>
      <c r="AG1346" t="s">
        <v>2956</v>
      </c>
      <c r="AH1346" t="s">
        <v>3016</v>
      </c>
      <c r="AI1346">
        <v>1</v>
      </c>
      <c r="AJ1346" t="s">
        <v>3023</v>
      </c>
    </row>
    <row r="1347" spans="1:36" x14ac:dyDescent="0.3">
      <c r="A1347" t="s">
        <v>1976</v>
      </c>
      <c r="B1347" s="9">
        <v>31</v>
      </c>
      <c r="C1347" t="s">
        <v>39</v>
      </c>
      <c r="D1347" s="29" t="s">
        <v>30</v>
      </c>
      <c r="E1347">
        <v>31788</v>
      </c>
      <c r="F1347" s="13" t="s">
        <v>715</v>
      </c>
      <c r="G1347" s="4">
        <v>41718</v>
      </c>
      <c r="H1347">
        <v>15</v>
      </c>
      <c r="I1347">
        <v>16</v>
      </c>
      <c r="J1347">
        <v>7</v>
      </c>
      <c r="K1347">
        <v>23</v>
      </c>
      <c r="L1347">
        <v>0</v>
      </c>
      <c r="M1347">
        <v>8</v>
      </c>
      <c r="N1347">
        <v>6</v>
      </c>
      <c r="O1347">
        <v>54</v>
      </c>
      <c r="P1347">
        <v>60</v>
      </c>
      <c r="Q1347">
        <v>3</v>
      </c>
      <c r="R1347">
        <v>3</v>
      </c>
      <c r="S1347">
        <v>0</v>
      </c>
      <c r="T1347">
        <v>4</v>
      </c>
      <c r="U1347">
        <v>10</v>
      </c>
      <c r="V1347">
        <v>5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716</v>
      </c>
      <c r="AD1347" t="s">
        <v>716</v>
      </c>
      <c r="AE1347">
        <v>1</v>
      </c>
      <c r="AF1347" t="s">
        <v>3031</v>
      </c>
      <c r="AG1347" t="s">
        <v>2956</v>
      </c>
      <c r="AH1347" t="s">
        <v>3016</v>
      </c>
      <c r="AI1347">
        <v>3</v>
      </c>
      <c r="AJ1347" t="s">
        <v>3017</v>
      </c>
    </row>
    <row r="1348" spans="1:36" x14ac:dyDescent="0.3">
      <c r="A1348" t="s">
        <v>878</v>
      </c>
      <c r="B1348" s="9">
        <v>31</v>
      </c>
      <c r="C1348" t="s">
        <v>39</v>
      </c>
      <c r="D1348" s="29" t="s">
        <v>37</v>
      </c>
      <c r="E1348">
        <v>27100</v>
      </c>
      <c r="F1348" s="13" t="s">
        <v>715</v>
      </c>
      <c r="G1348" s="4">
        <v>41369</v>
      </c>
      <c r="H1348">
        <v>64</v>
      </c>
      <c r="I1348">
        <v>12</v>
      </c>
      <c r="J1348">
        <v>0</v>
      </c>
      <c r="K1348">
        <v>13</v>
      </c>
      <c r="L1348">
        <v>2</v>
      </c>
      <c r="M1348">
        <v>0</v>
      </c>
      <c r="N1348">
        <v>10</v>
      </c>
      <c r="O1348">
        <v>27</v>
      </c>
      <c r="P1348">
        <v>37</v>
      </c>
      <c r="Q1348">
        <v>1</v>
      </c>
      <c r="R1348">
        <v>1</v>
      </c>
      <c r="S1348">
        <v>0</v>
      </c>
      <c r="T1348">
        <v>3</v>
      </c>
      <c r="U1348">
        <v>5</v>
      </c>
      <c r="V1348">
        <v>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716</v>
      </c>
      <c r="AD1348" t="s">
        <v>716</v>
      </c>
      <c r="AE1348">
        <v>2</v>
      </c>
      <c r="AF1348" t="s">
        <v>3031</v>
      </c>
      <c r="AG1348" t="s">
        <v>2957</v>
      </c>
      <c r="AH1348" t="s">
        <v>3011</v>
      </c>
      <c r="AI1348">
        <v>4</v>
      </c>
      <c r="AJ1348" t="s">
        <v>3021</v>
      </c>
    </row>
    <row r="1349" spans="1:36" x14ac:dyDescent="0.3">
      <c r="A1349" t="s">
        <v>1064</v>
      </c>
      <c r="B1349" s="9">
        <v>40</v>
      </c>
      <c r="C1349" t="s">
        <v>36</v>
      </c>
      <c r="D1349" s="29" t="s">
        <v>37</v>
      </c>
      <c r="E1349">
        <v>61917</v>
      </c>
      <c r="F1349" s="13" t="s">
        <v>2963</v>
      </c>
      <c r="G1349" s="4">
        <v>41598</v>
      </c>
      <c r="H1349">
        <v>83</v>
      </c>
      <c r="I1349">
        <v>46</v>
      </c>
      <c r="J1349">
        <v>4</v>
      </c>
      <c r="K1349">
        <v>36</v>
      </c>
      <c r="L1349">
        <v>2</v>
      </c>
      <c r="M1349">
        <v>2</v>
      </c>
      <c r="N1349">
        <v>1</v>
      </c>
      <c r="O1349">
        <v>90</v>
      </c>
      <c r="P1349">
        <v>91</v>
      </c>
      <c r="Q1349">
        <v>1</v>
      </c>
      <c r="R1349">
        <v>2</v>
      </c>
      <c r="S1349">
        <v>0</v>
      </c>
      <c r="T1349">
        <v>4</v>
      </c>
      <c r="U1349">
        <v>7</v>
      </c>
      <c r="V1349">
        <v>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716</v>
      </c>
      <c r="AD1349" t="s">
        <v>716</v>
      </c>
      <c r="AE1349">
        <v>2</v>
      </c>
      <c r="AF1349" t="s">
        <v>3031</v>
      </c>
      <c r="AG1349" t="s">
        <v>2957</v>
      </c>
      <c r="AH1349" t="s">
        <v>3018</v>
      </c>
      <c r="AI1349">
        <v>11</v>
      </c>
      <c r="AJ1349" t="s">
        <v>3024</v>
      </c>
    </row>
    <row r="1350" spans="1:36" x14ac:dyDescent="0.3">
      <c r="A1350" t="s">
        <v>1191</v>
      </c>
      <c r="B1350" s="9">
        <v>23</v>
      </c>
      <c r="C1350" t="s">
        <v>39</v>
      </c>
      <c r="D1350" s="29" t="s">
        <v>30</v>
      </c>
      <c r="E1350">
        <v>90638</v>
      </c>
      <c r="F1350" s="13" t="s">
        <v>716</v>
      </c>
      <c r="G1350" s="4">
        <v>41683</v>
      </c>
      <c r="H1350">
        <v>29</v>
      </c>
      <c r="I1350">
        <v>1156</v>
      </c>
      <c r="J1350">
        <v>120</v>
      </c>
      <c r="K1350">
        <v>915</v>
      </c>
      <c r="L1350">
        <v>94</v>
      </c>
      <c r="M1350">
        <v>144</v>
      </c>
      <c r="N1350">
        <v>96</v>
      </c>
      <c r="O1350">
        <v>2429</v>
      </c>
      <c r="P1350">
        <v>2525</v>
      </c>
      <c r="Q1350">
        <v>1</v>
      </c>
      <c r="R1350">
        <v>3</v>
      </c>
      <c r="S1350">
        <v>4</v>
      </c>
      <c r="T1350">
        <v>10</v>
      </c>
      <c r="U1350">
        <v>18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 t="s">
        <v>715</v>
      </c>
      <c r="AD1350" t="s">
        <v>716</v>
      </c>
      <c r="AE1350">
        <v>1</v>
      </c>
      <c r="AF1350" t="s">
        <v>3032</v>
      </c>
      <c r="AG1350" t="s">
        <v>2956</v>
      </c>
      <c r="AH1350" t="s">
        <v>3016</v>
      </c>
      <c r="AI1350">
        <v>2</v>
      </c>
      <c r="AJ1350" t="s">
        <v>3022</v>
      </c>
    </row>
    <row r="1351" spans="1:36" x14ac:dyDescent="0.3">
      <c r="A1351" t="s">
        <v>1739</v>
      </c>
      <c r="B1351" s="9">
        <v>50</v>
      </c>
      <c r="C1351" t="s">
        <v>29</v>
      </c>
      <c r="D1351" s="29" t="s">
        <v>37</v>
      </c>
      <c r="E1351">
        <v>42523</v>
      </c>
      <c r="F1351" s="13" t="s">
        <v>716</v>
      </c>
      <c r="G1351" s="4">
        <v>41752</v>
      </c>
      <c r="H1351">
        <v>96</v>
      </c>
      <c r="I1351">
        <v>14</v>
      </c>
      <c r="J1351">
        <v>36</v>
      </c>
      <c r="K1351">
        <v>11</v>
      </c>
      <c r="L1351">
        <v>3</v>
      </c>
      <c r="M1351">
        <v>26</v>
      </c>
      <c r="N1351">
        <v>35</v>
      </c>
      <c r="O1351">
        <v>90</v>
      </c>
      <c r="P1351">
        <v>125</v>
      </c>
      <c r="Q1351">
        <v>1</v>
      </c>
      <c r="R1351">
        <v>1</v>
      </c>
      <c r="S1351">
        <v>1</v>
      </c>
      <c r="T1351">
        <v>4</v>
      </c>
      <c r="U1351">
        <v>7</v>
      </c>
      <c r="V1351">
        <v>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716</v>
      </c>
      <c r="AD1351" t="s">
        <v>716</v>
      </c>
      <c r="AE1351">
        <v>1</v>
      </c>
      <c r="AF1351" t="s">
        <v>3028</v>
      </c>
      <c r="AG1351" t="s">
        <v>2956</v>
      </c>
      <c r="AH1351" t="s">
        <v>3011</v>
      </c>
      <c r="AI1351">
        <v>4</v>
      </c>
      <c r="AJ1351" t="s">
        <v>3021</v>
      </c>
    </row>
    <row r="1352" spans="1:36" x14ac:dyDescent="0.3">
      <c r="A1352" t="s">
        <v>1930</v>
      </c>
      <c r="B1352" s="9">
        <v>44</v>
      </c>
      <c r="C1352" t="s">
        <v>47</v>
      </c>
      <c r="D1352" s="29" t="s">
        <v>41</v>
      </c>
      <c r="E1352">
        <v>25959</v>
      </c>
      <c r="F1352" s="13" t="s">
        <v>2963</v>
      </c>
      <c r="G1352" s="4">
        <v>41319</v>
      </c>
      <c r="H1352">
        <v>1</v>
      </c>
      <c r="I1352">
        <v>4</v>
      </c>
      <c r="J1352">
        <v>2</v>
      </c>
      <c r="K1352">
        <v>12</v>
      </c>
      <c r="L1352">
        <v>7</v>
      </c>
      <c r="M1352">
        <v>5</v>
      </c>
      <c r="N1352">
        <v>26</v>
      </c>
      <c r="O1352">
        <v>30</v>
      </c>
      <c r="P1352">
        <v>56</v>
      </c>
      <c r="Q1352">
        <v>2</v>
      </c>
      <c r="R1352">
        <v>1</v>
      </c>
      <c r="S1352">
        <v>2</v>
      </c>
      <c r="T1352">
        <v>2</v>
      </c>
      <c r="U1352">
        <v>7</v>
      </c>
      <c r="V1352">
        <v>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716</v>
      </c>
      <c r="AD1352" t="s">
        <v>715</v>
      </c>
      <c r="AE1352">
        <v>2</v>
      </c>
      <c r="AF1352" t="s">
        <v>3028</v>
      </c>
      <c r="AG1352" t="s">
        <v>2957</v>
      </c>
      <c r="AH1352" t="s">
        <v>3016</v>
      </c>
      <c r="AI1352">
        <v>2</v>
      </c>
      <c r="AJ1352" t="s">
        <v>3022</v>
      </c>
    </row>
    <row r="1353" spans="1:36" x14ac:dyDescent="0.3">
      <c r="A1353" t="s">
        <v>2519</v>
      </c>
      <c r="B1353" s="9">
        <v>49</v>
      </c>
      <c r="C1353" t="s">
        <v>29</v>
      </c>
      <c r="D1353" s="29" t="s">
        <v>37</v>
      </c>
      <c r="E1353">
        <v>59754</v>
      </c>
      <c r="F1353" s="13" t="s">
        <v>715</v>
      </c>
      <c r="G1353" s="4">
        <v>41244</v>
      </c>
      <c r="H1353">
        <v>96</v>
      </c>
      <c r="I1353">
        <v>115</v>
      </c>
      <c r="J1353">
        <v>27</v>
      </c>
      <c r="K1353">
        <v>44</v>
      </c>
      <c r="L1353">
        <v>4</v>
      </c>
      <c r="M1353">
        <v>146</v>
      </c>
      <c r="N1353">
        <v>139</v>
      </c>
      <c r="O1353">
        <v>336</v>
      </c>
      <c r="P1353">
        <v>475</v>
      </c>
      <c r="Q1353">
        <v>3</v>
      </c>
      <c r="R1353">
        <v>5</v>
      </c>
      <c r="S1353">
        <v>2</v>
      </c>
      <c r="T1353">
        <v>6</v>
      </c>
      <c r="U1353">
        <v>16</v>
      </c>
      <c r="V1353">
        <v>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716</v>
      </c>
      <c r="AD1353" t="s">
        <v>715</v>
      </c>
      <c r="AE1353">
        <v>3</v>
      </c>
      <c r="AF1353" t="s">
        <v>3028</v>
      </c>
      <c r="AG1353" t="s">
        <v>2958</v>
      </c>
      <c r="AH1353" t="s">
        <v>3018</v>
      </c>
      <c r="AI1353">
        <v>12</v>
      </c>
      <c r="AJ1353" t="s">
        <v>3019</v>
      </c>
    </row>
    <row r="1354" spans="1:36" x14ac:dyDescent="0.3">
      <c r="A1354" t="s">
        <v>1045</v>
      </c>
      <c r="B1354" s="9">
        <v>41</v>
      </c>
      <c r="C1354" t="s">
        <v>47</v>
      </c>
      <c r="D1354" s="29" t="s">
        <v>41</v>
      </c>
      <c r="E1354">
        <v>31163</v>
      </c>
      <c r="F1354" s="13" t="s">
        <v>715</v>
      </c>
      <c r="G1354" s="4">
        <v>41683</v>
      </c>
      <c r="H1354">
        <v>54</v>
      </c>
      <c r="I1354">
        <v>2</v>
      </c>
      <c r="J1354">
        <v>3</v>
      </c>
      <c r="K1354">
        <v>10</v>
      </c>
      <c r="L1354">
        <v>11</v>
      </c>
      <c r="M1354">
        <v>2</v>
      </c>
      <c r="N1354">
        <v>10</v>
      </c>
      <c r="O1354">
        <v>28</v>
      </c>
      <c r="P1354">
        <v>38</v>
      </c>
      <c r="Q1354">
        <v>1</v>
      </c>
      <c r="R1354">
        <v>1</v>
      </c>
      <c r="S1354">
        <v>0</v>
      </c>
      <c r="T1354">
        <v>3</v>
      </c>
      <c r="U1354">
        <v>5</v>
      </c>
      <c r="V1354">
        <v>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716</v>
      </c>
      <c r="AD1354" t="s">
        <v>716</v>
      </c>
      <c r="AE1354">
        <v>1</v>
      </c>
      <c r="AF1354" t="s">
        <v>3028</v>
      </c>
      <c r="AG1354" t="s">
        <v>2956</v>
      </c>
      <c r="AH1354" t="s">
        <v>3016</v>
      </c>
      <c r="AI1354">
        <v>2</v>
      </c>
      <c r="AJ1354" t="s">
        <v>3022</v>
      </c>
    </row>
    <row r="1355" spans="1:36" x14ac:dyDescent="0.3">
      <c r="A1355" t="s">
        <v>2905</v>
      </c>
      <c r="B1355" s="9">
        <v>31</v>
      </c>
      <c r="C1355" t="s">
        <v>29</v>
      </c>
      <c r="D1355" s="29" t="s">
        <v>33</v>
      </c>
      <c r="E1355">
        <v>39453</v>
      </c>
      <c r="F1355" s="13" t="s">
        <v>715</v>
      </c>
      <c r="G1355" s="4">
        <v>41732</v>
      </c>
      <c r="H1355">
        <v>64</v>
      </c>
      <c r="I1355">
        <v>46</v>
      </c>
      <c r="J1355">
        <v>0</v>
      </c>
      <c r="K1355">
        <v>7</v>
      </c>
      <c r="L1355">
        <v>0</v>
      </c>
      <c r="M1355">
        <v>0</v>
      </c>
      <c r="N1355">
        <v>2</v>
      </c>
      <c r="O1355">
        <v>53</v>
      </c>
      <c r="P1355">
        <v>55</v>
      </c>
      <c r="Q1355">
        <v>2</v>
      </c>
      <c r="R1355">
        <v>2</v>
      </c>
      <c r="S1355">
        <v>0</v>
      </c>
      <c r="T1355">
        <v>3</v>
      </c>
      <c r="U1355">
        <v>7</v>
      </c>
      <c r="V1355">
        <v>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716</v>
      </c>
      <c r="AD1355" t="s">
        <v>716</v>
      </c>
      <c r="AE1355">
        <v>1</v>
      </c>
      <c r="AF1355" t="s">
        <v>3031</v>
      </c>
      <c r="AG1355" t="s">
        <v>2956</v>
      </c>
      <c r="AH1355" t="s">
        <v>3011</v>
      </c>
      <c r="AI1355">
        <v>4</v>
      </c>
      <c r="AJ1355" t="s">
        <v>3021</v>
      </c>
    </row>
    <row r="1356" spans="1:36" x14ac:dyDescent="0.3">
      <c r="A1356" t="s">
        <v>775</v>
      </c>
      <c r="B1356" s="9">
        <v>32</v>
      </c>
      <c r="C1356" t="s">
        <v>29</v>
      </c>
      <c r="D1356" s="29" t="s">
        <v>37</v>
      </c>
      <c r="E1356">
        <v>65169</v>
      </c>
      <c r="F1356" s="13" t="s">
        <v>716</v>
      </c>
      <c r="G1356" s="4">
        <v>41653</v>
      </c>
      <c r="H1356">
        <v>23</v>
      </c>
      <c r="I1356">
        <v>1074</v>
      </c>
      <c r="J1356">
        <v>0</v>
      </c>
      <c r="K1356">
        <v>69</v>
      </c>
      <c r="L1356">
        <v>0</v>
      </c>
      <c r="M1356">
        <v>0</v>
      </c>
      <c r="N1356">
        <v>46</v>
      </c>
      <c r="O1356">
        <v>1143</v>
      </c>
      <c r="P1356">
        <v>1189</v>
      </c>
      <c r="Q1356">
        <v>1</v>
      </c>
      <c r="R1356">
        <v>10</v>
      </c>
      <c r="S1356">
        <v>4</v>
      </c>
      <c r="T1356">
        <v>13</v>
      </c>
      <c r="U1356">
        <v>28</v>
      </c>
      <c r="V1356">
        <v>6</v>
      </c>
      <c r="W1356">
        <v>0</v>
      </c>
      <c r="X1356">
        <v>1</v>
      </c>
      <c r="Y1356">
        <v>1</v>
      </c>
      <c r="Z1356">
        <v>1</v>
      </c>
      <c r="AA1356">
        <v>0</v>
      </c>
      <c r="AB1356">
        <v>1</v>
      </c>
      <c r="AC1356" t="s">
        <v>2965</v>
      </c>
      <c r="AD1356" t="s">
        <v>715</v>
      </c>
      <c r="AE1356">
        <v>1</v>
      </c>
      <c r="AF1356" t="s">
        <v>3031</v>
      </c>
      <c r="AG1356" t="s">
        <v>2956</v>
      </c>
      <c r="AH1356" t="s">
        <v>3016</v>
      </c>
      <c r="AI1356">
        <v>1</v>
      </c>
      <c r="AJ1356" t="s">
        <v>3023</v>
      </c>
    </row>
    <row r="1357" spans="1:36" x14ac:dyDescent="0.3">
      <c r="A1357" t="s">
        <v>2826</v>
      </c>
      <c r="B1357" s="9">
        <v>42</v>
      </c>
      <c r="C1357" t="s">
        <v>39</v>
      </c>
      <c r="D1357" s="29" t="s">
        <v>33</v>
      </c>
      <c r="E1357">
        <v>49854</v>
      </c>
      <c r="F1357" s="13" t="s">
        <v>715</v>
      </c>
      <c r="G1357" s="4">
        <v>41588</v>
      </c>
      <c r="H1357">
        <v>63</v>
      </c>
      <c r="I1357">
        <v>123</v>
      </c>
      <c r="J1357">
        <v>17</v>
      </c>
      <c r="K1357">
        <v>171</v>
      </c>
      <c r="L1357">
        <v>39</v>
      </c>
      <c r="M1357">
        <v>0</v>
      </c>
      <c r="N1357">
        <v>30</v>
      </c>
      <c r="O1357">
        <v>350</v>
      </c>
      <c r="P1357">
        <v>380</v>
      </c>
      <c r="Q1357">
        <v>5</v>
      </c>
      <c r="R1357">
        <v>6</v>
      </c>
      <c r="S1357">
        <v>2</v>
      </c>
      <c r="T1357">
        <v>5</v>
      </c>
      <c r="U1357">
        <v>18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716</v>
      </c>
      <c r="AD1357" t="s">
        <v>716</v>
      </c>
      <c r="AE1357">
        <v>2</v>
      </c>
      <c r="AF1357" t="s">
        <v>3028</v>
      </c>
      <c r="AG1357" t="s">
        <v>2957</v>
      </c>
      <c r="AH1357" t="s">
        <v>3018</v>
      </c>
      <c r="AI1357">
        <v>11</v>
      </c>
      <c r="AJ1357" t="s">
        <v>3024</v>
      </c>
    </row>
    <row r="1358" spans="1:36" x14ac:dyDescent="0.3">
      <c r="A1358" t="s">
        <v>865</v>
      </c>
      <c r="B1358" s="9">
        <v>38</v>
      </c>
      <c r="C1358" t="s">
        <v>47</v>
      </c>
      <c r="D1358" s="29" t="s">
        <v>33</v>
      </c>
      <c r="E1358">
        <v>26907</v>
      </c>
      <c r="F1358" s="13" t="s">
        <v>2963</v>
      </c>
      <c r="G1358" s="4">
        <v>41506</v>
      </c>
      <c r="H1358">
        <v>10</v>
      </c>
      <c r="I1358">
        <v>9</v>
      </c>
      <c r="J1358">
        <v>1</v>
      </c>
      <c r="K1358">
        <v>7</v>
      </c>
      <c r="L1358">
        <v>0</v>
      </c>
      <c r="M1358">
        <v>3</v>
      </c>
      <c r="N1358">
        <v>2</v>
      </c>
      <c r="O1358">
        <v>20</v>
      </c>
      <c r="P1358">
        <v>22</v>
      </c>
      <c r="Q1358">
        <v>2</v>
      </c>
      <c r="R1358">
        <v>1</v>
      </c>
      <c r="S1358">
        <v>0</v>
      </c>
      <c r="T1358">
        <v>3</v>
      </c>
      <c r="U1358">
        <v>6</v>
      </c>
      <c r="V1358">
        <v>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716</v>
      </c>
      <c r="AD1358" t="s">
        <v>716</v>
      </c>
      <c r="AE1358">
        <v>2</v>
      </c>
      <c r="AF1358" t="s">
        <v>3031</v>
      </c>
      <c r="AG1358" t="s">
        <v>2957</v>
      </c>
      <c r="AH1358" t="s">
        <v>3014</v>
      </c>
      <c r="AI1358">
        <v>8</v>
      </c>
      <c r="AJ1358" t="s">
        <v>3026</v>
      </c>
    </row>
    <row r="1359" spans="1:36" x14ac:dyDescent="0.3">
      <c r="A1359" t="s">
        <v>1783</v>
      </c>
      <c r="B1359" s="9">
        <v>32</v>
      </c>
      <c r="C1359" t="s">
        <v>47</v>
      </c>
      <c r="D1359" s="29" t="s">
        <v>33</v>
      </c>
      <c r="E1359">
        <v>58582</v>
      </c>
      <c r="F1359" s="13" t="s">
        <v>715</v>
      </c>
      <c r="G1359" s="4">
        <v>41545</v>
      </c>
      <c r="H1359">
        <v>15</v>
      </c>
      <c r="I1359">
        <v>402</v>
      </c>
      <c r="J1359">
        <v>35</v>
      </c>
      <c r="K1359">
        <v>106</v>
      </c>
      <c r="L1359">
        <v>101</v>
      </c>
      <c r="M1359">
        <v>77</v>
      </c>
      <c r="N1359">
        <v>42</v>
      </c>
      <c r="O1359">
        <v>721</v>
      </c>
      <c r="P1359">
        <v>763</v>
      </c>
      <c r="Q1359">
        <v>2</v>
      </c>
      <c r="R1359">
        <v>9</v>
      </c>
      <c r="S1359">
        <v>2</v>
      </c>
      <c r="T1359">
        <v>9</v>
      </c>
      <c r="U1359">
        <v>22</v>
      </c>
      <c r="V1359">
        <v>5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 t="s">
        <v>715</v>
      </c>
      <c r="AD1359" t="s">
        <v>716</v>
      </c>
      <c r="AE1359">
        <v>2</v>
      </c>
      <c r="AF1359" t="s">
        <v>3031</v>
      </c>
      <c r="AG1359" t="s">
        <v>2957</v>
      </c>
      <c r="AH1359" t="s">
        <v>3014</v>
      </c>
      <c r="AI1359">
        <v>9</v>
      </c>
      <c r="AJ1359" t="s">
        <v>3025</v>
      </c>
    </row>
    <row r="1360" spans="1:36" x14ac:dyDescent="0.3">
      <c r="A1360" t="s">
        <v>2535</v>
      </c>
      <c r="B1360" s="9">
        <v>42</v>
      </c>
      <c r="C1360" t="s">
        <v>29</v>
      </c>
      <c r="D1360" s="29" t="s">
        <v>33</v>
      </c>
      <c r="E1360">
        <v>46053</v>
      </c>
      <c r="F1360" s="13" t="s">
        <v>715</v>
      </c>
      <c r="G1360" s="4">
        <v>41322</v>
      </c>
      <c r="H1360">
        <v>46</v>
      </c>
      <c r="I1360">
        <v>56</v>
      </c>
      <c r="J1360">
        <v>10</v>
      </c>
      <c r="K1360">
        <v>92</v>
      </c>
      <c r="L1360">
        <v>19</v>
      </c>
      <c r="M1360">
        <v>7</v>
      </c>
      <c r="N1360">
        <v>25</v>
      </c>
      <c r="O1360">
        <v>184</v>
      </c>
      <c r="P1360">
        <v>209</v>
      </c>
      <c r="Q1360">
        <v>3</v>
      </c>
      <c r="R1360">
        <v>3</v>
      </c>
      <c r="S1360">
        <v>2</v>
      </c>
      <c r="T1360">
        <v>4</v>
      </c>
      <c r="U1360">
        <v>12</v>
      </c>
      <c r="V1360">
        <v>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716</v>
      </c>
      <c r="AD1360" t="s">
        <v>716</v>
      </c>
      <c r="AE1360">
        <v>2</v>
      </c>
      <c r="AF1360" t="s">
        <v>3028</v>
      </c>
      <c r="AG1360" t="s">
        <v>2957</v>
      </c>
      <c r="AH1360" t="s">
        <v>3016</v>
      </c>
      <c r="AI1360">
        <v>2</v>
      </c>
      <c r="AJ1360" t="s">
        <v>3022</v>
      </c>
    </row>
    <row r="1361" spans="1:36" x14ac:dyDescent="0.3">
      <c r="A1361" t="s">
        <v>2841</v>
      </c>
      <c r="B1361" s="9">
        <v>29</v>
      </c>
      <c r="C1361" t="s">
        <v>29</v>
      </c>
      <c r="D1361" s="29" t="s">
        <v>37</v>
      </c>
      <c r="E1361">
        <v>31158</v>
      </c>
      <c r="F1361" s="13" t="s">
        <v>715</v>
      </c>
      <c r="G1361" s="4">
        <v>41301</v>
      </c>
      <c r="H1361">
        <v>62</v>
      </c>
      <c r="I1361">
        <v>25</v>
      </c>
      <c r="J1361">
        <v>6</v>
      </c>
      <c r="K1361">
        <v>16</v>
      </c>
      <c r="L1361">
        <v>20</v>
      </c>
      <c r="M1361">
        <v>0</v>
      </c>
      <c r="N1361">
        <v>5</v>
      </c>
      <c r="O1361">
        <v>67</v>
      </c>
      <c r="P1361">
        <v>72</v>
      </c>
      <c r="Q1361">
        <v>2</v>
      </c>
      <c r="R1361">
        <v>2</v>
      </c>
      <c r="S1361">
        <v>0</v>
      </c>
      <c r="T1361">
        <v>3</v>
      </c>
      <c r="U1361">
        <v>7</v>
      </c>
      <c r="V1361">
        <v>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716</v>
      </c>
      <c r="AD1361" t="s">
        <v>716</v>
      </c>
      <c r="AE1361">
        <v>2</v>
      </c>
      <c r="AF1361" t="s">
        <v>3032</v>
      </c>
      <c r="AG1361" t="s">
        <v>2957</v>
      </c>
      <c r="AH1361" t="s">
        <v>3016</v>
      </c>
      <c r="AI1361">
        <v>1</v>
      </c>
      <c r="AJ1361" t="s">
        <v>3023</v>
      </c>
    </row>
    <row r="1362" spans="1:36" x14ac:dyDescent="0.3">
      <c r="A1362" t="s">
        <v>2911</v>
      </c>
      <c r="B1362" s="9">
        <v>40</v>
      </c>
      <c r="C1362" t="s">
        <v>36</v>
      </c>
      <c r="D1362" s="29" t="s">
        <v>37</v>
      </c>
      <c r="E1362">
        <v>46374</v>
      </c>
      <c r="F1362" s="13" t="s">
        <v>715</v>
      </c>
      <c r="G1362" s="4">
        <v>41715</v>
      </c>
      <c r="H1362">
        <v>1</v>
      </c>
      <c r="I1362">
        <v>408</v>
      </c>
      <c r="J1362">
        <v>0</v>
      </c>
      <c r="K1362">
        <v>21</v>
      </c>
      <c r="L1362">
        <v>0</v>
      </c>
      <c r="M1362">
        <v>0</v>
      </c>
      <c r="N1362">
        <v>17</v>
      </c>
      <c r="O1362">
        <v>429</v>
      </c>
      <c r="P1362">
        <v>446</v>
      </c>
      <c r="Q1362">
        <v>3</v>
      </c>
      <c r="R1362">
        <v>7</v>
      </c>
      <c r="S1362">
        <v>1</v>
      </c>
      <c r="T1362">
        <v>7</v>
      </c>
      <c r="U1362">
        <v>18</v>
      </c>
      <c r="V1362">
        <v>8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0</v>
      </c>
      <c r="AC1362" t="s">
        <v>2963</v>
      </c>
      <c r="AD1362" t="s">
        <v>715</v>
      </c>
      <c r="AE1362">
        <v>1</v>
      </c>
      <c r="AF1362" t="s">
        <v>3031</v>
      </c>
      <c r="AG1362" t="s">
        <v>2956</v>
      </c>
      <c r="AH1362" t="s">
        <v>3016</v>
      </c>
      <c r="AI1362">
        <v>3</v>
      </c>
      <c r="AJ1362" t="s">
        <v>3017</v>
      </c>
    </row>
    <row r="1363" spans="1:36" x14ac:dyDescent="0.3">
      <c r="A1363" t="s">
        <v>1756</v>
      </c>
      <c r="B1363" s="9">
        <v>51</v>
      </c>
      <c r="C1363" t="s">
        <v>29</v>
      </c>
      <c r="D1363" s="29" t="s">
        <v>37</v>
      </c>
      <c r="E1363">
        <v>77437</v>
      </c>
      <c r="F1363" s="13" t="s">
        <v>716</v>
      </c>
      <c r="G1363" s="4">
        <v>41604</v>
      </c>
      <c r="H1363">
        <v>70</v>
      </c>
      <c r="I1363">
        <v>560</v>
      </c>
      <c r="J1363">
        <v>21</v>
      </c>
      <c r="K1363">
        <v>442</v>
      </c>
      <c r="L1363">
        <v>29</v>
      </c>
      <c r="M1363">
        <v>44</v>
      </c>
      <c r="N1363">
        <v>29</v>
      </c>
      <c r="O1363">
        <v>1096</v>
      </c>
      <c r="P1363">
        <v>1125</v>
      </c>
      <c r="Q1363">
        <v>1</v>
      </c>
      <c r="R1363">
        <v>4</v>
      </c>
      <c r="S1363">
        <v>5</v>
      </c>
      <c r="T1363">
        <v>13</v>
      </c>
      <c r="U1363">
        <v>23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 t="s">
        <v>715</v>
      </c>
      <c r="AD1363" t="s">
        <v>716</v>
      </c>
      <c r="AE1363">
        <v>2</v>
      </c>
      <c r="AF1363" t="s">
        <v>3030</v>
      </c>
      <c r="AG1363" t="s">
        <v>2957</v>
      </c>
      <c r="AH1363" t="s">
        <v>3018</v>
      </c>
      <c r="AI1363">
        <v>11</v>
      </c>
      <c r="AJ1363" t="s">
        <v>3024</v>
      </c>
    </row>
    <row r="1364" spans="1:36" x14ac:dyDescent="0.3">
      <c r="A1364" t="s">
        <v>1147</v>
      </c>
      <c r="B1364" s="9">
        <v>41</v>
      </c>
      <c r="C1364" t="s">
        <v>39</v>
      </c>
      <c r="D1364" s="29" t="s">
        <v>33</v>
      </c>
      <c r="E1364">
        <v>52247</v>
      </c>
      <c r="F1364" s="13" t="s">
        <v>716</v>
      </c>
      <c r="G1364" s="4">
        <v>41601</v>
      </c>
      <c r="H1364">
        <v>87</v>
      </c>
      <c r="I1364">
        <v>445</v>
      </c>
      <c r="J1364">
        <v>37</v>
      </c>
      <c r="K1364">
        <v>359</v>
      </c>
      <c r="L1364">
        <v>98</v>
      </c>
      <c r="M1364">
        <v>28</v>
      </c>
      <c r="N1364">
        <v>18</v>
      </c>
      <c r="O1364">
        <v>967</v>
      </c>
      <c r="P1364">
        <v>985</v>
      </c>
      <c r="Q1364">
        <v>1</v>
      </c>
      <c r="R1364">
        <v>2</v>
      </c>
      <c r="S1364">
        <v>4</v>
      </c>
      <c r="T1364">
        <v>8</v>
      </c>
      <c r="U1364">
        <v>15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716</v>
      </c>
      <c r="AD1364" t="s">
        <v>716</v>
      </c>
      <c r="AE1364">
        <v>2</v>
      </c>
      <c r="AF1364" t="s">
        <v>3028</v>
      </c>
      <c r="AG1364" t="s">
        <v>2957</v>
      </c>
      <c r="AH1364" t="s">
        <v>3018</v>
      </c>
      <c r="AI1364">
        <v>11</v>
      </c>
      <c r="AJ1364" t="s">
        <v>3024</v>
      </c>
    </row>
    <row r="1365" spans="1:36" x14ac:dyDescent="0.3">
      <c r="A1365" t="s">
        <v>1135</v>
      </c>
      <c r="B1365" s="9">
        <v>42</v>
      </c>
      <c r="C1365" t="s">
        <v>47</v>
      </c>
      <c r="D1365" s="29" t="s">
        <v>37</v>
      </c>
      <c r="E1365">
        <v>14188</v>
      </c>
      <c r="F1365" s="13" t="s">
        <v>716</v>
      </c>
      <c r="G1365" s="4">
        <v>41333</v>
      </c>
      <c r="H1365">
        <v>40</v>
      </c>
      <c r="I1365">
        <v>2</v>
      </c>
      <c r="J1365">
        <v>7</v>
      </c>
      <c r="K1365">
        <v>11</v>
      </c>
      <c r="L1365">
        <v>16</v>
      </c>
      <c r="M1365">
        <v>12</v>
      </c>
      <c r="N1365">
        <v>27</v>
      </c>
      <c r="O1365">
        <v>48</v>
      </c>
      <c r="P1365">
        <v>75</v>
      </c>
      <c r="Q1365">
        <v>1</v>
      </c>
      <c r="R1365">
        <v>2</v>
      </c>
      <c r="S1365">
        <v>0</v>
      </c>
      <c r="T1365">
        <v>4</v>
      </c>
      <c r="U1365">
        <v>7</v>
      </c>
      <c r="V1365">
        <v>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716</v>
      </c>
      <c r="AD1365" t="s">
        <v>716</v>
      </c>
      <c r="AE1365">
        <v>2</v>
      </c>
      <c r="AF1365" t="s">
        <v>3028</v>
      </c>
      <c r="AG1365" t="s">
        <v>2957</v>
      </c>
      <c r="AH1365" t="s">
        <v>3016</v>
      </c>
      <c r="AI1365">
        <v>2</v>
      </c>
      <c r="AJ1365" t="s">
        <v>3022</v>
      </c>
    </row>
    <row r="1366" spans="1:36" x14ac:dyDescent="0.3">
      <c r="A1366" t="s">
        <v>2889</v>
      </c>
      <c r="B1366" s="9">
        <v>44</v>
      </c>
      <c r="C1366" t="s">
        <v>36</v>
      </c>
      <c r="D1366" s="29" t="s">
        <v>30</v>
      </c>
      <c r="E1366">
        <v>32303</v>
      </c>
      <c r="F1366" s="13" t="s">
        <v>715</v>
      </c>
      <c r="G1366" s="4">
        <v>41706</v>
      </c>
      <c r="H1366">
        <v>63</v>
      </c>
      <c r="I1366">
        <v>35</v>
      </c>
      <c r="J1366">
        <v>0</v>
      </c>
      <c r="K1366">
        <v>2</v>
      </c>
      <c r="L1366">
        <v>0</v>
      </c>
      <c r="M1366">
        <v>0</v>
      </c>
      <c r="N1366">
        <v>2</v>
      </c>
      <c r="O1366">
        <v>37</v>
      </c>
      <c r="P1366">
        <v>39</v>
      </c>
      <c r="Q1366">
        <v>2</v>
      </c>
      <c r="R1366">
        <v>1</v>
      </c>
      <c r="S1366">
        <v>0</v>
      </c>
      <c r="T1366">
        <v>4</v>
      </c>
      <c r="U1366">
        <v>7</v>
      </c>
      <c r="V1366">
        <v>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716</v>
      </c>
      <c r="AD1366" t="s">
        <v>716</v>
      </c>
      <c r="AE1366">
        <v>1</v>
      </c>
      <c r="AF1366" t="s">
        <v>3028</v>
      </c>
      <c r="AG1366" t="s">
        <v>2956</v>
      </c>
      <c r="AH1366" t="s">
        <v>3016</v>
      </c>
      <c r="AI1366">
        <v>3</v>
      </c>
      <c r="AJ1366" t="s">
        <v>3017</v>
      </c>
    </row>
    <row r="1367" spans="1:36" x14ac:dyDescent="0.3">
      <c r="A1367" t="s">
        <v>778</v>
      </c>
      <c r="B1367" s="9">
        <v>42</v>
      </c>
      <c r="C1367" t="s">
        <v>36</v>
      </c>
      <c r="D1367" s="29" t="s">
        <v>33</v>
      </c>
      <c r="E1367">
        <v>34578</v>
      </c>
      <c r="F1367" s="13" t="s">
        <v>2964</v>
      </c>
      <c r="G1367" s="4">
        <v>41740</v>
      </c>
      <c r="H1367">
        <v>1</v>
      </c>
      <c r="I1367">
        <v>7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8</v>
      </c>
      <c r="P1367">
        <v>8</v>
      </c>
      <c r="Q1367">
        <v>1</v>
      </c>
      <c r="R1367">
        <v>1</v>
      </c>
      <c r="S1367">
        <v>0</v>
      </c>
      <c r="T1367">
        <v>2</v>
      </c>
      <c r="U1367">
        <v>4</v>
      </c>
      <c r="V1367">
        <v>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716</v>
      </c>
      <c r="AD1367" t="s">
        <v>716</v>
      </c>
      <c r="AE1367">
        <v>1</v>
      </c>
      <c r="AF1367" t="s">
        <v>3028</v>
      </c>
      <c r="AG1367" t="s">
        <v>2956</v>
      </c>
      <c r="AH1367" t="s">
        <v>3011</v>
      </c>
      <c r="AI1367">
        <v>4</v>
      </c>
      <c r="AJ1367" t="s">
        <v>3021</v>
      </c>
    </row>
    <row r="1368" spans="1:36" x14ac:dyDescent="0.3">
      <c r="A1368" t="s">
        <v>2383</v>
      </c>
      <c r="B1368" s="9">
        <v>56</v>
      </c>
      <c r="C1368" t="s">
        <v>29</v>
      </c>
      <c r="D1368" s="29" t="s">
        <v>41</v>
      </c>
      <c r="E1368">
        <v>35246</v>
      </c>
      <c r="F1368" s="13" t="s">
        <v>2963</v>
      </c>
      <c r="G1368" s="4">
        <v>41745</v>
      </c>
      <c r="H1368">
        <v>53</v>
      </c>
      <c r="I1368">
        <v>36</v>
      </c>
      <c r="J1368">
        <v>0</v>
      </c>
      <c r="K1368">
        <v>12</v>
      </c>
      <c r="L1368">
        <v>2</v>
      </c>
      <c r="M1368">
        <v>2</v>
      </c>
      <c r="N1368">
        <v>10</v>
      </c>
      <c r="O1368">
        <v>52</v>
      </c>
      <c r="P1368">
        <v>62</v>
      </c>
      <c r="Q1368">
        <v>4</v>
      </c>
      <c r="R1368">
        <v>3</v>
      </c>
      <c r="S1368">
        <v>1</v>
      </c>
      <c r="T1368">
        <v>3</v>
      </c>
      <c r="U1368">
        <v>11</v>
      </c>
      <c r="V1368">
        <v>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716</v>
      </c>
      <c r="AD1368" t="s">
        <v>716</v>
      </c>
      <c r="AE1368">
        <v>1</v>
      </c>
      <c r="AF1368" t="s">
        <v>3030</v>
      </c>
      <c r="AG1368" t="s">
        <v>2956</v>
      </c>
      <c r="AH1368" t="s">
        <v>3011</v>
      </c>
      <c r="AI1368">
        <v>4</v>
      </c>
      <c r="AJ1368" t="s">
        <v>3021</v>
      </c>
    </row>
    <row r="1369" spans="1:36" x14ac:dyDescent="0.3">
      <c r="A1369" t="s">
        <v>1272</v>
      </c>
      <c r="B1369" s="9">
        <v>42</v>
      </c>
      <c r="C1369" t="s">
        <v>36</v>
      </c>
      <c r="D1369" s="29" t="s">
        <v>30</v>
      </c>
      <c r="E1369">
        <v>86857</v>
      </c>
      <c r="F1369" s="13" t="s">
        <v>716</v>
      </c>
      <c r="G1369" s="4">
        <v>41164</v>
      </c>
      <c r="H1369">
        <v>96</v>
      </c>
      <c r="I1369">
        <v>899</v>
      </c>
      <c r="J1369">
        <v>102</v>
      </c>
      <c r="K1369">
        <v>838</v>
      </c>
      <c r="L1369">
        <v>133</v>
      </c>
      <c r="M1369">
        <v>102</v>
      </c>
      <c r="N1369">
        <v>40</v>
      </c>
      <c r="O1369">
        <v>2074</v>
      </c>
      <c r="P1369">
        <v>2114</v>
      </c>
      <c r="Q1369">
        <v>1</v>
      </c>
      <c r="R1369">
        <v>5</v>
      </c>
      <c r="S1369">
        <v>6</v>
      </c>
      <c r="T1369">
        <v>10</v>
      </c>
      <c r="U1369">
        <v>22</v>
      </c>
      <c r="V1369">
        <v>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t="s">
        <v>716</v>
      </c>
      <c r="AD1369" t="s">
        <v>715</v>
      </c>
      <c r="AE1369">
        <v>3</v>
      </c>
      <c r="AF1369" t="s">
        <v>3028</v>
      </c>
      <c r="AG1369" t="s">
        <v>2958</v>
      </c>
      <c r="AH1369" t="s">
        <v>3014</v>
      </c>
      <c r="AI1369">
        <v>9</v>
      </c>
      <c r="AJ1369" t="s">
        <v>3025</v>
      </c>
    </row>
    <row r="1370" spans="1:36" x14ac:dyDescent="0.3">
      <c r="A1370" t="s">
        <v>2495</v>
      </c>
      <c r="B1370" s="9">
        <v>47</v>
      </c>
      <c r="C1370" t="s">
        <v>29</v>
      </c>
      <c r="D1370" s="29" t="s">
        <v>37</v>
      </c>
      <c r="E1370">
        <v>77870</v>
      </c>
      <c r="F1370" s="13" t="s">
        <v>715</v>
      </c>
      <c r="G1370" s="4">
        <v>41143</v>
      </c>
      <c r="H1370">
        <v>93</v>
      </c>
      <c r="I1370">
        <v>1017</v>
      </c>
      <c r="J1370">
        <v>50</v>
      </c>
      <c r="K1370">
        <v>500</v>
      </c>
      <c r="L1370">
        <v>65</v>
      </c>
      <c r="M1370">
        <v>50</v>
      </c>
      <c r="N1370">
        <v>133</v>
      </c>
      <c r="O1370">
        <v>1682</v>
      </c>
      <c r="P1370">
        <v>1815</v>
      </c>
      <c r="Q1370">
        <v>3</v>
      </c>
      <c r="R1370">
        <v>5</v>
      </c>
      <c r="S1370">
        <v>5</v>
      </c>
      <c r="T1370">
        <v>5</v>
      </c>
      <c r="U1370">
        <v>18</v>
      </c>
      <c r="V1370">
        <v>8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 t="s">
        <v>2963</v>
      </c>
      <c r="AD1370" t="s">
        <v>715</v>
      </c>
      <c r="AE1370">
        <v>3</v>
      </c>
      <c r="AF1370" t="s">
        <v>3028</v>
      </c>
      <c r="AG1370" t="s">
        <v>2958</v>
      </c>
      <c r="AH1370" t="s">
        <v>3014</v>
      </c>
      <c r="AI1370">
        <v>8</v>
      </c>
      <c r="AJ1370" t="s">
        <v>3026</v>
      </c>
    </row>
    <row r="1371" spans="1:36" x14ac:dyDescent="0.3">
      <c r="A1371" t="s">
        <v>2239</v>
      </c>
      <c r="B1371" s="9">
        <v>54</v>
      </c>
      <c r="C1371" t="s">
        <v>47</v>
      </c>
      <c r="D1371" s="29" t="s">
        <v>33</v>
      </c>
      <c r="E1371">
        <v>92556</v>
      </c>
      <c r="F1371" s="13" t="s">
        <v>716</v>
      </c>
      <c r="G1371" s="4">
        <v>41749</v>
      </c>
      <c r="H1371">
        <v>32</v>
      </c>
      <c r="I1371">
        <v>493</v>
      </c>
      <c r="J1371">
        <v>183</v>
      </c>
      <c r="K1371">
        <v>352</v>
      </c>
      <c r="L1371">
        <v>184</v>
      </c>
      <c r="M1371">
        <v>23</v>
      </c>
      <c r="N1371">
        <v>28</v>
      </c>
      <c r="O1371">
        <v>1235</v>
      </c>
      <c r="P1371">
        <v>1263</v>
      </c>
      <c r="Q1371">
        <v>0</v>
      </c>
      <c r="R1371">
        <v>3</v>
      </c>
      <c r="S1371">
        <v>5</v>
      </c>
      <c r="T1371">
        <v>13</v>
      </c>
      <c r="U1371">
        <v>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716</v>
      </c>
      <c r="AD1371" t="s">
        <v>716</v>
      </c>
      <c r="AE1371">
        <v>1</v>
      </c>
      <c r="AF1371" t="s">
        <v>3030</v>
      </c>
      <c r="AG1371" t="s">
        <v>2956</v>
      </c>
      <c r="AH1371" t="s">
        <v>3011</v>
      </c>
      <c r="AI1371">
        <v>4</v>
      </c>
      <c r="AJ1371" t="s">
        <v>3021</v>
      </c>
    </row>
    <row r="1372" spans="1:36" x14ac:dyDescent="0.3">
      <c r="A1372" t="s">
        <v>1981</v>
      </c>
      <c r="B1372" s="9">
        <v>38</v>
      </c>
      <c r="C1372" t="s">
        <v>36</v>
      </c>
      <c r="D1372" s="29" t="s">
        <v>41</v>
      </c>
      <c r="E1372">
        <v>14849</v>
      </c>
      <c r="F1372" s="13" t="s">
        <v>715</v>
      </c>
      <c r="G1372" s="4">
        <v>41457</v>
      </c>
      <c r="H1372">
        <v>39</v>
      </c>
      <c r="I1372">
        <v>21</v>
      </c>
      <c r="J1372">
        <v>2</v>
      </c>
      <c r="K1372">
        <v>28</v>
      </c>
      <c r="L1372">
        <v>3</v>
      </c>
      <c r="M1372">
        <v>2</v>
      </c>
      <c r="N1372">
        <v>9</v>
      </c>
      <c r="O1372">
        <v>56</v>
      </c>
      <c r="P1372">
        <v>65</v>
      </c>
      <c r="Q1372">
        <v>3</v>
      </c>
      <c r="R1372">
        <v>2</v>
      </c>
      <c r="S1372">
        <v>0</v>
      </c>
      <c r="T1372">
        <v>4</v>
      </c>
      <c r="U1372">
        <v>9</v>
      </c>
      <c r="V1372">
        <v>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716</v>
      </c>
      <c r="AD1372" t="s">
        <v>716</v>
      </c>
      <c r="AE1372">
        <v>2</v>
      </c>
      <c r="AF1372" t="s">
        <v>3031</v>
      </c>
      <c r="AG1372" t="s">
        <v>2957</v>
      </c>
      <c r="AH1372" t="s">
        <v>3014</v>
      </c>
      <c r="AI1372">
        <v>7</v>
      </c>
      <c r="AJ1372" t="s">
        <v>3015</v>
      </c>
    </row>
    <row r="1373" spans="1:36" x14ac:dyDescent="0.3">
      <c r="A1373" t="s">
        <v>2268</v>
      </c>
      <c r="B1373" s="9">
        <v>47</v>
      </c>
      <c r="C1373" t="s">
        <v>29</v>
      </c>
      <c r="D1373" s="29" t="s">
        <v>37</v>
      </c>
      <c r="E1373">
        <v>51479</v>
      </c>
      <c r="F1373" s="13" t="s">
        <v>2963</v>
      </c>
      <c r="G1373" s="4">
        <v>41271</v>
      </c>
      <c r="H1373">
        <v>67</v>
      </c>
      <c r="I1373">
        <v>247</v>
      </c>
      <c r="J1373">
        <v>8</v>
      </c>
      <c r="K1373">
        <v>160</v>
      </c>
      <c r="L1373">
        <v>6</v>
      </c>
      <c r="M1373">
        <v>8</v>
      </c>
      <c r="N1373">
        <v>65</v>
      </c>
      <c r="O1373">
        <v>429</v>
      </c>
      <c r="P1373">
        <v>494</v>
      </c>
      <c r="Q1373">
        <v>7</v>
      </c>
      <c r="R1373">
        <v>6</v>
      </c>
      <c r="S1373">
        <v>3</v>
      </c>
      <c r="T1373">
        <v>6</v>
      </c>
      <c r="U1373">
        <v>22</v>
      </c>
      <c r="V1373">
        <v>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716</v>
      </c>
      <c r="AD1373" t="s">
        <v>716</v>
      </c>
      <c r="AE1373">
        <v>3</v>
      </c>
      <c r="AF1373" t="s">
        <v>3028</v>
      </c>
      <c r="AG1373" t="s">
        <v>2958</v>
      </c>
      <c r="AH1373" t="s">
        <v>3018</v>
      </c>
      <c r="AI1373">
        <v>12</v>
      </c>
      <c r="AJ1373" t="s">
        <v>3019</v>
      </c>
    </row>
    <row r="1374" spans="1:36" x14ac:dyDescent="0.3">
      <c r="A1374" t="s">
        <v>2813</v>
      </c>
      <c r="B1374" s="9">
        <v>48</v>
      </c>
      <c r="C1374" t="s">
        <v>29</v>
      </c>
      <c r="D1374" s="29" t="s">
        <v>33</v>
      </c>
      <c r="E1374">
        <v>60894</v>
      </c>
      <c r="F1374" s="13" t="s">
        <v>715</v>
      </c>
      <c r="G1374" s="4">
        <v>41453</v>
      </c>
      <c r="H1374">
        <v>61</v>
      </c>
      <c r="I1374">
        <v>606</v>
      </c>
      <c r="J1374">
        <v>7</v>
      </c>
      <c r="K1374">
        <v>155</v>
      </c>
      <c r="L1374">
        <v>10</v>
      </c>
      <c r="M1374">
        <v>0</v>
      </c>
      <c r="N1374">
        <v>54</v>
      </c>
      <c r="O1374">
        <v>778</v>
      </c>
      <c r="P1374">
        <v>832</v>
      </c>
      <c r="Q1374">
        <v>5</v>
      </c>
      <c r="R1374">
        <v>10</v>
      </c>
      <c r="S1374">
        <v>3</v>
      </c>
      <c r="T1374">
        <v>8</v>
      </c>
      <c r="U1374">
        <v>26</v>
      </c>
      <c r="V1374">
        <v>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716</v>
      </c>
      <c r="AD1374" t="s">
        <v>716</v>
      </c>
      <c r="AE1374">
        <v>2</v>
      </c>
      <c r="AF1374" t="s">
        <v>3028</v>
      </c>
      <c r="AG1374" t="s">
        <v>2957</v>
      </c>
      <c r="AH1374" t="s">
        <v>3011</v>
      </c>
      <c r="AI1374">
        <v>6</v>
      </c>
      <c r="AJ1374" t="s">
        <v>3013</v>
      </c>
    </row>
    <row r="1375" spans="1:36" x14ac:dyDescent="0.3">
      <c r="A1375" t="s">
        <v>1429</v>
      </c>
      <c r="B1375" s="9">
        <v>37</v>
      </c>
      <c r="C1375" t="s">
        <v>29</v>
      </c>
      <c r="D1375" s="29" t="s">
        <v>41</v>
      </c>
      <c r="E1375">
        <v>40246</v>
      </c>
      <c r="F1375" s="13" t="s">
        <v>715</v>
      </c>
      <c r="G1375" s="4">
        <v>41262</v>
      </c>
      <c r="H1375">
        <v>68</v>
      </c>
      <c r="I1375">
        <v>2</v>
      </c>
      <c r="J1375">
        <v>1</v>
      </c>
      <c r="K1375">
        <v>6</v>
      </c>
      <c r="L1375">
        <v>2</v>
      </c>
      <c r="M1375">
        <v>1</v>
      </c>
      <c r="N1375">
        <v>1</v>
      </c>
      <c r="O1375">
        <v>12</v>
      </c>
      <c r="P1375">
        <v>13</v>
      </c>
      <c r="Q1375">
        <v>1</v>
      </c>
      <c r="R1375">
        <v>1</v>
      </c>
      <c r="S1375">
        <v>0</v>
      </c>
      <c r="T1375">
        <v>2</v>
      </c>
      <c r="U1375">
        <v>4</v>
      </c>
      <c r="V1375">
        <v>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t="s">
        <v>716</v>
      </c>
      <c r="AD1375" t="s">
        <v>716</v>
      </c>
      <c r="AE1375">
        <v>3</v>
      </c>
      <c r="AF1375" t="s">
        <v>3031</v>
      </c>
      <c r="AG1375" t="s">
        <v>2958</v>
      </c>
      <c r="AH1375" t="s">
        <v>3018</v>
      </c>
      <c r="AI1375">
        <v>12</v>
      </c>
      <c r="AJ1375" t="s">
        <v>3019</v>
      </c>
    </row>
    <row r="1376" spans="1:36" x14ac:dyDescent="0.3">
      <c r="A1376" t="s">
        <v>2547</v>
      </c>
      <c r="B1376" s="9">
        <v>45</v>
      </c>
      <c r="C1376" t="s">
        <v>29</v>
      </c>
      <c r="D1376" s="29" t="s">
        <v>41</v>
      </c>
      <c r="E1376">
        <v>69901</v>
      </c>
      <c r="F1376" s="13" t="s">
        <v>715</v>
      </c>
      <c r="G1376" s="4">
        <v>41423</v>
      </c>
      <c r="H1376">
        <v>95</v>
      </c>
      <c r="I1376">
        <v>312</v>
      </c>
      <c r="J1376">
        <v>21</v>
      </c>
      <c r="K1376">
        <v>206</v>
      </c>
      <c r="L1376">
        <v>102</v>
      </c>
      <c r="M1376">
        <v>92</v>
      </c>
      <c r="N1376">
        <v>149</v>
      </c>
      <c r="O1376">
        <v>733</v>
      </c>
      <c r="P1376">
        <v>882</v>
      </c>
      <c r="Q1376">
        <v>3</v>
      </c>
      <c r="R1376">
        <v>7</v>
      </c>
      <c r="S1376">
        <v>3</v>
      </c>
      <c r="T1376">
        <v>10</v>
      </c>
      <c r="U1376">
        <v>23</v>
      </c>
      <c r="V1376">
        <v>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716</v>
      </c>
      <c r="AD1376" t="s">
        <v>716</v>
      </c>
      <c r="AE1376">
        <v>2</v>
      </c>
      <c r="AF1376" t="s">
        <v>3028</v>
      </c>
      <c r="AG1376" t="s">
        <v>2957</v>
      </c>
      <c r="AH1376" t="s">
        <v>3011</v>
      </c>
      <c r="AI1376">
        <v>5</v>
      </c>
      <c r="AJ1376" t="s">
        <v>3012</v>
      </c>
    </row>
    <row r="1377" spans="1:36" x14ac:dyDescent="0.3">
      <c r="A1377" t="s">
        <v>1622</v>
      </c>
      <c r="B1377" s="9">
        <v>44</v>
      </c>
      <c r="C1377" t="s">
        <v>29</v>
      </c>
      <c r="D1377" s="29" t="s">
        <v>33</v>
      </c>
      <c r="E1377">
        <v>81205</v>
      </c>
      <c r="F1377" s="13" t="s">
        <v>716</v>
      </c>
      <c r="G1377" s="4">
        <v>41652</v>
      </c>
      <c r="H1377">
        <v>43</v>
      </c>
      <c r="I1377">
        <v>724</v>
      </c>
      <c r="J1377">
        <v>74</v>
      </c>
      <c r="K1377">
        <v>929</v>
      </c>
      <c r="L1377">
        <v>97</v>
      </c>
      <c r="M1377">
        <v>55</v>
      </c>
      <c r="N1377">
        <v>130</v>
      </c>
      <c r="O1377">
        <v>1879</v>
      </c>
      <c r="P1377">
        <v>2009</v>
      </c>
      <c r="Q1377">
        <v>1</v>
      </c>
      <c r="R1377">
        <v>5</v>
      </c>
      <c r="S1377">
        <v>6</v>
      </c>
      <c r="T1377">
        <v>7</v>
      </c>
      <c r="U1377">
        <v>19</v>
      </c>
      <c r="V1377">
        <v>2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 t="s">
        <v>2964</v>
      </c>
      <c r="AD1377" t="s">
        <v>715</v>
      </c>
      <c r="AE1377">
        <v>1</v>
      </c>
      <c r="AF1377" t="s">
        <v>3028</v>
      </c>
      <c r="AG1377" t="s">
        <v>2956</v>
      </c>
      <c r="AH1377" t="s">
        <v>3016</v>
      </c>
      <c r="AI1377">
        <v>1</v>
      </c>
      <c r="AJ1377" t="s">
        <v>3023</v>
      </c>
    </row>
    <row r="1378" spans="1:36" x14ac:dyDescent="0.3">
      <c r="A1378" t="s">
        <v>2408</v>
      </c>
      <c r="B1378" s="9">
        <v>61</v>
      </c>
      <c r="C1378" t="s">
        <v>29</v>
      </c>
      <c r="D1378" s="29" t="s">
        <v>37</v>
      </c>
      <c r="E1378">
        <v>47703</v>
      </c>
      <c r="F1378" s="13" t="s">
        <v>715</v>
      </c>
      <c r="G1378" s="4">
        <v>41423</v>
      </c>
      <c r="H1378">
        <v>95</v>
      </c>
      <c r="I1378">
        <v>359</v>
      </c>
      <c r="J1378">
        <v>0</v>
      </c>
      <c r="K1378">
        <v>134</v>
      </c>
      <c r="L1378">
        <v>13</v>
      </c>
      <c r="M1378">
        <v>26</v>
      </c>
      <c r="N1378">
        <v>123</v>
      </c>
      <c r="O1378">
        <v>532</v>
      </c>
      <c r="P1378">
        <v>655</v>
      </c>
      <c r="Q1378">
        <v>4</v>
      </c>
      <c r="R1378">
        <v>6</v>
      </c>
      <c r="S1378">
        <v>3</v>
      </c>
      <c r="T1378">
        <v>8</v>
      </c>
      <c r="U1378">
        <v>21</v>
      </c>
      <c r="V1378">
        <v>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716</v>
      </c>
      <c r="AD1378" t="s">
        <v>716</v>
      </c>
      <c r="AE1378">
        <v>2</v>
      </c>
      <c r="AF1378" t="s">
        <v>3029</v>
      </c>
      <c r="AG1378" t="s">
        <v>2957</v>
      </c>
      <c r="AH1378" t="s">
        <v>3011</v>
      </c>
      <c r="AI1378">
        <v>5</v>
      </c>
      <c r="AJ1378" t="s">
        <v>3012</v>
      </c>
    </row>
    <row r="1379" spans="1:36" x14ac:dyDescent="0.3">
      <c r="A1379" t="s">
        <v>2553</v>
      </c>
      <c r="B1379" s="9">
        <v>40</v>
      </c>
      <c r="C1379" t="s">
        <v>29</v>
      </c>
      <c r="D1379" s="29" t="s">
        <v>33</v>
      </c>
      <c r="E1379">
        <v>48186</v>
      </c>
      <c r="F1379" s="13" t="s">
        <v>715</v>
      </c>
      <c r="G1379" s="4">
        <v>41718</v>
      </c>
      <c r="H1379">
        <v>39</v>
      </c>
      <c r="I1379">
        <v>97</v>
      </c>
      <c r="J1379">
        <v>3</v>
      </c>
      <c r="K1379">
        <v>66</v>
      </c>
      <c r="L1379">
        <v>12</v>
      </c>
      <c r="M1379">
        <v>7</v>
      </c>
      <c r="N1379">
        <v>34</v>
      </c>
      <c r="O1379">
        <v>185</v>
      </c>
      <c r="P1379">
        <v>219</v>
      </c>
      <c r="Q1379">
        <v>3</v>
      </c>
      <c r="R1379">
        <v>4</v>
      </c>
      <c r="S1379">
        <v>1</v>
      </c>
      <c r="T1379">
        <v>4</v>
      </c>
      <c r="U1379">
        <v>12</v>
      </c>
      <c r="V1379">
        <v>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716</v>
      </c>
      <c r="AD1379" t="s">
        <v>716</v>
      </c>
      <c r="AE1379">
        <v>1</v>
      </c>
      <c r="AF1379" t="s">
        <v>3031</v>
      </c>
      <c r="AG1379" t="s">
        <v>2956</v>
      </c>
      <c r="AH1379" t="s">
        <v>3016</v>
      </c>
      <c r="AI1379">
        <v>3</v>
      </c>
      <c r="AJ1379" t="s">
        <v>3017</v>
      </c>
    </row>
    <row r="1380" spans="1:36" x14ac:dyDescent="0.3">
      <c r="A1380" t="s">
        <v>2717</v>
      </c>
      <c r="B1380" s="9">
        <v>34</v>
      </c>
      <c r="C1380" t="s">
        <v>29</v>
      </c>
      <c r="D1380" s="29" t="s">
        <v>37</v>
      </c>
      <c r="E1380">
        <v>19107</v>
      </c>
      <c r="F1380" s="13" t="s">
        <v>715</v>
      </c>
      <c r="G1380" s="4">
        <v>41508</v>
      </c>
      <c r="H1380">
        <v>49</v>
      </c>
      <c r="I1380">
        <v>2</v>
      </c>
      <c r="J1380">
        <v>4</v>
      </c>
      <c r="K1380">
        <v>9</v>
      </c>
      <c r="L1380">
        <v>10</v>
      </c>
      <c r="M1380">
        <v>5</v>
      </c>
      <c r="N1380">
        <v>16</v>
      </c>
      <c r="O1380">
        <v>30</v>
      </c>
      <c r="P1380">
        <v>46</v>
      </c>
      <c r="Q1380">
        <v>2</v>
      </c>
      <c r="R1380">
        <v>1</v>
      </c>
      <c r="S1380">
        <v>0</v>
      </c>
      <c r="T1380">
        <v>3</v>
      </c>
      <c r="U1380">
        <v>6</v>
      </c>
      <c r="V1380">
        <v>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716</v>
      </c>
      <c r="AD1380" t="s">
        <v>716</v>
      </c>
      <c r="AE1380">
        <v>2</v>
      </c>
      <c r="AF1380" t="s">
        <v>3031</v>
      </c>
      <c r="AG1380" t="s">
        <v>2957</v>
      </c>
      <c r="AH1380" t="s">
        <v>3014</v>
      </c>
      <c r="AI1380">
        <v>8</v>
      </c>
      <c r="AJ1380" t="s">
        <v>3026</v>
      </c>
    </row>
    <row r="1381" spans="1:36" x14ac:dyDescent="0.3">
      <c r="A1381" t="s">
        <v>2019</v>
      </c>
      <c r="B1381" s="9">
        <v>35</v>
      </c>
      <c r="C1381" t="s">
        <v>39</v>
      </c>
      <c r="D1381" s="29" t="s">
        <v>33</v>
      </c>
      <c r="E1381">
        <v>24401</v>
      </c>
      <c r="F1381" s="13" t="s">
        <v>716</v>
      </c>
      <c r="G1381" s="4">
        <v>41152</v>
      </c>
      <c r="H1381">
        <v>98</v>
      </c>
      <c r="I1381">
        <v>73</v>
      </c>
      <c r="J1381">
        <v>28</v>
      </c>
      <c r="K1381">
        <v>217</v>
      </c>
      <c r="L1381">
        <v>10</v>
      </c>
      <c r="M1381">
        <v>24</v>
      </c>
      <c r="N1381">
        <v>115</v>
      </c>
      <c r="O1381">
        <v>352</v>
      </c>
      <c r="P1381">
        <v>467</v>
      </c>
      <c r="Q1381">
        <v>3</v>
      </c>
      <c r="R1381">
        <v>6</v>
      </c>
      <c r="S1381">
        <v>1</v>
      </c>
      <c r="T1381">
        <v>6</v>
      </c>
      <c r="U1381">
        <v>16</v>
      </c>
      <c r="V1381">
        <v>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716</v>
      </c>
      <c r="AD1381" t="s">
        <v>716</v>
      </c>
      <c r="AE1381">
        <v>3</v>
      </c>
      <c r="AF1381" t="s">
        <v>3031</v>
      </c>
      <c r="AG1381" t="s">
        <v>2958</v>
      </c>
      <c r="AH1381" t="s">
        <v>3014</v>
      </c>
      <c r="AI1381">
        <v>8</v>
      </c>
      <c r="AJ1381" t="s">
        <v>3026</v>
      </c>
    </row>
    <row r="1382" spans="1:36" x14ac:dyDescent="0.3">
      <c r="A1382" t="s">
        <v>2447</v>
      </c>
      <c r="B1382" s="9">
        <v>63</v>
      </c>
      <c r="C1382" t="s">
        <v>29</v>
      </c>
      <c r="D1382" s="29" t="s">
        <v>30</v>
      </c>
      <c r="E1382">
        <v>60689</v>
      </c>
      <c r="F1382" s="13" t="s">
        <v>715</v>
      </c>
      <c r="G1382" s="4">
        <v>41426</v>
      </c>
      <c r="H1382">
        <v>23</v>
      </c>
      <c r="I1382">
        <v>240</v>
      </c>
      <c r="J1382">
        <v>90</v>
      </c>
      <c r="K1382">
        <v>216</v>
      </c>
      <c r="L1382">
        <v>63</v>
      </c>
      <c r="M1382">
        <v>6</v>
      </c>
      <c r="N1382">
        <v>24</v>
      </c>
      <c r="O1382">
        <v>615</v>
      </c>
      <c r="P1382">
        <v>639</v>
      </c>
      <c r="Q1382">
        <v>4</v>
      </c>
      <c r="R1382">
        <v>4</v>
      </c>
      <c r="S1382">
        <v>4</v>
      </c>
      <c r="T1382">
        <v>10</v>
      </c>
      <c r="U1382">
        <v>22</v>
      </c>
      <c r="V1382">
        <v>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716</v>
      </c>
      <c r="AD1382" t="s">
        <v>716</v>
      </c>
      <c r="AE1382">
        <v>2</v>
      </c>
      <c r="AF1382" t="s">
        <v>3029</v>
      </c>
      <c r="AG1382" t="s">
        <v>2957</v>
      </c>
      <c r="AH1382" t="s">
        <v>3011</v>
      </c>
      <c r="AI1382">
        <v>6</v>
      </c>
      <c r="AJ1382" t="s">
        <v>3013</v>
      </c>
    </row>
    <row r="1383" spans="1:36" x14ac:dyDescent="0.3">
      <c r="A1383" t="s">
        <v>2548</v>
      </c>
      <c r="B1383" s="9">
        <v>42</v>
      </c>
      <c r="C1383" t="s">
        <v>29</v>
      </c>
      <c r="D1383" s="29" t="s">
        <v>37</v>
      </c>
      <c r="E1383">
        <v>77981</v>
      </c>
      <c r="F1383" s="13" t="s">
        <v>715</v>
      </c>
      <c r="G1383" s="4">
        <v>41420</v>
      </c>
      <c r="H1383">
        <v>78</v>
      </c>
      <c r="I1383">
        <v>138</v>
      </c>
      <c r="J1383">
        <v>120</v>
      </c>
      <c r="K1383">
        <v>204</v>
      </c>
      <c r="L1383">
        <v>16</v>
      </c>
      <c r="M1383">
        <v>126</v>
      </c>
      <c r="N1383">
        <v>60</v>
      </c>
      <c r="O1383">
        <v>604</v>
      </c>
      <c r="P1383">
        <v>664</v>
      </c>
      <c r="Q1383">
        <v>3</v>
      </c>
      <c r="R1383">
        <v>7</v>
      </c>
      <c r="S1383">
        <v>4</v>
      </c>
      <c r="T1383">
        <v>7</v>
      </c>
      <c r="U1383">
        <v>21</v>
      </c>
      <c r="V1383">
        <v>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716</v>
      </c>
      <c r="AD1383" t="s">
        <v>716</v>
      </c>
      <c r="AE1383">
        <v>2</v>
      </c>
      <c r="AF1383" t="s">
        <v>3028</v>
      </c>
      <c r="AG1383" t="s">
        <v>2957</v>
      </c>
      <c r="AH1383" t="s">
        <v>3011</v>
      </c>
      <c r="AI1383">
        <v>5</v>
      </c>
      <c r="AJ1383" t="s">
        <v>3012</v>
      </c>
    </row>
    <row r="1384" spans="1:36" x14ac:dyDescent="0.3">
      <c r="A1384" t="s">
        <v>2173</v>
      </c>
      <c r="B1384" s="9">
        <v>41</v>
      </c>
      <c r="C1384" t="s">
        <v>47</v>
      </c>
      <c r="D1384" s="29" t="s">
        <v>37</v>
      </c>
      <c r="E1384">
        <v>35688</v>
      </c>
      <c r="F1384" s="13" t="s">
        <v>2964</v>
      </c>
      <c r="G1384" s="4">
        <v>41143</v>
      </c>
      <c r="H1384">
        <v>94</v>
      </c>
      <c r="I1384">
        <v>73</v>
      </c>
      <c r="J1384">
        <v>3</v>
      </c>
      <c r="K1384">
        <v>90</v>
      </c>
      <c r="L1384">
        <v>12</v>
      </c>
      <c r="M1384">
        <v>1</v>
      </c>
      <c r="N1384">
        <v>32</v>
      </c>
      <c r="O1384">
        <v>179</v>
      </c>
      <c r="P1384">
        <v>211</v>
      </c>
      <c r="Q1384">
        <v>7</v>
      </c>
      <c r="R1384">
        <v>4</v>
      </c>
      <c r="S1384">
        <v>1</v>
      </c>
      <c r="T1384">
        <v>4</v>
      </c>
      <c r="U1384">
        <v>16</v>
      </c>
      <c r="V1384">
        <v>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t="s">
        <v>716</v>
      </c>
      <c r="AD1384" t="s">
        <v>716</v>
      </c>
      <c r="AE1384">
        <v>3</v>
      </c>
      <c r="AF1384" t="s">
        <v>3028</v>
      </c>
      <c r="AG1384" t="s">
        <v>2958</v>
      </c>
      <c r="AH1384" t="s">
        <v>3014</v>
      </c>
      <c r="AI1384">
        <v>8</v>
      </c>
      <c r="AJ1384" t="s">
        <v>3026</v>
      </c>
    </row>
    <row r="1385" spans="1:36" x14ac:dyDescent="0.3">
      <c r="A1385" t="s">
        <v>2335</v>
      </c>
      <c r="B1385" s="9">
        <v>34</v>
      </c>
      <c r="C1385" t="s">
        <v>29</v>
      </c>
      <c r="D1385" s="29" t="s">
        <v>37</v>
      </c>
      <c r="E1385">
        <v>34968</v>
      </c>
      <c r="F1385" s="13" t="s">
        <v>715</v>
      </c>
      <c r="G1385" s="4">
        <v>41374</v>
      </c>
      <c r="H1385">
        <v>11</v>
      </c>
      <c r="I1385">
        <v>158</v>
      </c>
      <c r="J1385">
        <v>6</v>
      </c>
      <c r="K1385">
        <v>45</v>
      </c>
      <c r="L1385">
        <v>8</v>
      </c>
      <c r="M1385">
        <v>2</v>
      </c>
      <c r="N1385">
        <v>2</v>
      </c>
      <c r="O1385">
        <v>219</v>
      </c>
      <c r="P1385">
        <v>221</v>
      </c>
      <c r="Q1385">
        <v>7</v>
      </c>
      <c r="R1385">
        <v>3</v>
      </c>
      <c r="S1385">
        <v>2</v>
      </c>
      <c r="T1385">
        <v>5</v>
      </c>
      <c r="U1385">
        <v>17</v>
      </c>
      <c r="V1385">
        <v>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716</v>
      </c>
      <c r="AD1385" t="s">
        <v>716</v>
      </c>
      <c r="AE1385">
        <v>2</v>
      </c>
      <c r="AF1385" t="s">
        <v>3031</v>
      </c>
      <c r="AG1385" t="s">
        <v>2957</v>
      </c>
      <c r="AH1385" t="s">
        <v>3011</v>
      </c>
      <c r="AI1385">
        <v>4</v>
      </c>
      <c r="AJ1385" t="s">
        <v>3021</v>
      </c>
    </row>
    <row r="1386" spans="1:36" x14ac:dyDescent="0.3">
      <c r="A1386" t="s">
        <v>1220</v>
      </c>
      <c r="B1386" s="9">
        <v>27</v>
      </c>
      <c r="C1386" t="s">
        <v>39</v>
      </c>
      <c r="D1386" s="29" t="s">
        <v>37</v>
      </c>
      <c r="E1386">
        <v>73395</v>
      </c>
      <c r="F1386" s="13" t="s">
        <v>716</v>
      </c>
      <c r="G1386" s="4">
        <v>41716</v>
      </c>
      <c r="H1386">
        <v>94</v>
      </c>
      <c r="I1386">
        <v>272</v>
      </c>
      <c r="J1386">
        <v>7</v>
      </c>
      <c r="K1386">
        <v>80</v>
      </c>
      <c r="L1386">
        <v>20</v>
      </c>
      <c r="M1386">
        <v>7</v>
      </c>
      <c r="N1386">
        <v>11</v>
      </c>
      <c r="O1386">
        <v>386</v>
      </c>
      <c r="P1386">
        <v>397</v>
      </c>
      <c r="Q1386">
        <v>1</v>
      </c>
      <c r="R1386">
        <v>4</v>
      </c>
      <c r="S1386">
        <v>4</v>
      </c>
      <c r="T1386">
        <v>6</v>
      </c>
      <c r="U1386">
        <v>15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716</v>
      </c>
      <c r="AD1386" t="s">
        <v>716</v>
      </c>
      <c r="AE1386">
        <v>1</v>
      </c>
      <c r="AF1386" t="s">
        <v>3032</v>
      </c>
      <c r="AG1386" t="s">
        <v>2956</v>
      </c>
      <c r="AH1386" t="s">
        <v>3016</v>
      </c>
      <c r="AI1386">
        <v>3</v>
      </c>
      <c r="AJ1386" t="s">
        <v>3017</v>
      </c>
    </row>
    <row r="1387" spans="1:36" x14ac:dyDescent="0.3">
      <c r="A1387" t="s">
        <v>1007</v>
      </c>
      <c r="B1387" s="9">
        <v>64</v>
      </c>
      <c r="C1387" t="s">
        <v>36</v>
      </c>
      <c r="D1387" s="29" t="s">
        <v>33</v>
      </c>
      <c r="E1387">
        <v>5648</v>
      </c>
      <c r="F1387" s="13" t="s">
        <v>2963</v>
      </c>
      <c r="G1387" s="4">
        <v>41711</v>
      </c>
      <c r="H1387">
        <v>68</v>
      </c>
      <c r="I1387">
        <v>28</v>
      </c>
      <c r="J1387">
        <v>0</v>
      </c>
      <c r="K1387">
        <v>6</v>
      </c>
      <c r="L1387">
        <v>1</v>
      </c>
      <c r="M1387">
        <v>1</v>
      </c>
      <c r="N1387">
        <v>13</v>
      </c>
      <c r="O1387">
        <v>36</v>
      </c>
      <c r="P1387">
        <v>49</v>
      </c>
      <c r="Q1387">
        <v>1</v>
      </c>
      <c r="R1387">
        <v>1</v>
      </c>
      <c r="S1387">
        <v>0</v>
      </c>
      <c r="T1387">
        <v>0</v>
      </c>
      <c r="U1387">
        <v>2</v>
      </c>
      <c r="V1387">
        <v>20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 t="s">
        <v>715</v>
      </c>
      <c r="AD1387" t="s">
        <v>716</v>
      </c>
      <c r="AE1387">
        <v>1</v>
      </c>
      <c r="AF1387" t="s">
        <v>3029</v>
      </c>
      <c r="AG1387" t="s">
        <v>2956</v>
      </c>
      <c r="AH1387" t="s">
        <v>3016</v>
      </c>
      <c r="AI1387">
        <v>3</v>
      </c>
      <c r="AJ1387" t="s">
        <v>3017</v>
      </c>
    </row>
    <row r="1388" spans="1:36" x14ac:dyDescent="0.3">
      <c r="A1388" t="s">
        <v>1194</v>
      </c>
      <c r="B1388" s="9">
        <v>44</v>
      </c>
      <c r="C1388" t="s">
        <v>39</v>
      </c>
      <c r="D1388" s="29" t="s">
        <v>41</v>
      </c>
      <c r="E1388">
        <v>78579</v>
      </c>
      <c r="F1388" s="13" t="s">
        <v>716</v>
      </c>
      <c r="G1388" s="4">
        <v>41265</v>
      </c>
      <c r="H1388">
        <v>35</v>
      </c>
      <c r="I1388">
        <v>816</v>
      </c>
      <c r="J1388">
        <v>66</v>
      </c>
      <c r="K1388">
        <v>549</v>
      </c>
      <c r="L1388">
        <v>216</v>
      </c>
      <c r="M1388">
        <v>66</v>
      </c>
      <c r="N1388">
        <v>99</v>
      </c>
      <c r="O1388">
        <v>1713</v>
      </c>
      <c r="P1388">
        <v>1812</v>
      </c>
      <c r="Q1388">
        <v>1</v>
      </c>
      <c r="R1388">
        <v>5</v>
      </c>
      <c r="S1388">
        <v>6</v>
      </c>
      <c r="T1388">
        <v>4</v>
      </c>
      <c r="U1388">
        <v>16</v>
      </c>
      <c r="V1388">
        <v>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716</v>
      </c>
      <c r="AD1388" t="s">
        <v>715</v>
      </c>
      <c r="AE1388">
        <v>3</v>
      </c>
      <c r="AF1388" t="s">
        <v>3028</v>
      </c>
      <c r="AG1388" t="s">
        <v>2958</v>
      </c>
      <c r="AH1388" t="s">
        <v>3018</v>
      </c>
      <c r="AI1388">
        <v>12</v>
      </c>
      <c r="AJ1388" t="s">
        <v>3019</v>
      </c>
    </row>
    <row r="1389" spans="1:36" x14ac:dyDescent="0.3">
      <c r="A1389" t="s">
        <v>767</v>
      </c>
      <c r="B1389" s="9">
        <v>62</v>
      </c>
      <c r="C1389" t="s">
        <v>39</v>
      </c>
      <c r="D1389" s="29" t="s">
        <v>37</v>
      </c>
      <c r="E1389">
        <v>33444</v>
      </c>
      <c r="F1389" s="13" t="s">
        <v>2963</v>
      </c>
      <c r="G1389" s="4">
        <v>41216</v>
      </c>
      <c r="H1389">
        <v>24</v>
      </c>
      <c r="I1389">
        <v>8</v>
      </c>
      <c r="J1389">
        <v>0</v>
      </c>
      <c r="K1389">
        <v>8</v>
      </c>
      <c r="L1389">
        <v>0</v>
      </c>
      <c r="M1389">
        <v>0</v>
      </c>
      <c r="N1389">
        <v>2</v>
      </c>
      <c r="O1389">
        <v>16</v>
      </c>
      <c r="P1389">
        <v>18</v>
      </c>
      <c r="Q1389">
        <v>1</v>
      </c>
      <c r="R1389">
        <v>1</v>
      </c>
      <c r="S1389">
        <v>0</v>
      </c>
      <c r="T1389">
        <v>2</v>
      </c>
      <c r="U1389">
        <v>4</v>
      </c>
      <c r="V1389">
        <v>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716</v>
      </c>
      <c r="AD1389" t="s">
        <v>716</v>
      </c>
      <c r="AE1389">
        <v>3</v>
      </c>
      <c r="AF1389" t="s">
        <v>3029</v>
      </c>
      <c r="AG1389" t="s">
        <v>2958</v>
      </c>
      <c r="AH1389" t="s">
        <v>3018</v>
      </c>
      <c r="AI1389">
        <v>11</v>
      </c>
      <c r="AJ1389" t="s">
        <v>3024</v>
      </c>
    </row>
    <row r="1390" spans="1:36" x14ac:dyDescent="0.3">
      <c r="A1390" t="s">
        <v>2791</v>
      </c>
      <c r="B1390" s="9">
        <v>50</v>
      </c>
      <c r="C1390" t="s">
        <v>29</v>
      </c>
      <c r="D1390" s="29" t="s">
        <v>37</v>
      </c>
      <c r="E1390">
        <v>58512</v>
      </c>
      <c r="F1390" s="13" t="s">
        <v>715</v>
      </c>
      <c r="G1390" s="4">
        <v>41536</v>
      </c>
      <c r="H1390">
        <v>25</v>
      </c>
      <c r="I1390">
        <v>895</v>
      </c>
      <c r="J1390">
        <v>10</v>
      </c>
      <c r="K1390">
        <v>101</v>
      </c>
      <c r="L1390">
        <v>13</v>
      </c>
      <c r="M1390">
        <v>0</v>
      </c>
      <c r="N1390">
        <v>152</v>
      </c>
      <c r="O1390">
        <v>1019</v>
      </c>
      <c r="P1390">
        <v>1171</v>
      </c>
      <c r="Q1390">
        <v>5</v>
      </c>
      <c r="R1390">
        <v>3</v>
      </c>
      <c r="S1390">
        <v>4</v>
      </c>
      <c r="T1390">
        <v>8</v>
      </c>
      <c r="U1390">
        <v>20</v>
      </c>
      <c r="V1390">
        <v>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716</v>
      </c>
      <c r="AD1390" t="s">
        <v>716</v>
      </c>
      <c r="AE1390">
        <v>2</v>
      </c>
      <c r="AF1390" t="s">
        <v>3028</v>
      </c>
      <c r="AG1390" t="s">
        <v>2957</v>
      </c>
      <c r="AH1390" t="s">
        <v>3014</v>
      </c>
      <c r="AI1390">
        <v>9</v>
      </c>
      <c r="AJ1390" t="s">
        <v>3025</v>
      </c>
    </row>
    <row r="1391" spans="1:36" x14ac:dyDescent="0.3">
      <c r="A1391" t="s">
        <v>2172</v>
      </c>
      <c r="B1391" s="9">
        <v>57</v>
      </c>
      <c r="C1391" t="s">
        <v>29</v>
      </c>
      <c r="D1391" s="29" t="s">
        <v>71</v>
      </c>
      <c r="E1391">
        <v>66033</v>
      </c>
      <c r="F1391" s="13" t="s">
        <v>715</v>
      </c>
      <c r="G1391" s="4">
        <v>41294</v>
      </c>
      <c r="H1391">
        <v>76</v>
      </c>
      <c r="I1391">
        <v>293</v>
      </c>
      <c r="J1391">
        <v>35</v>
      </c>
      <c r="K1391">
        <v>179</v>
      </c>
      <c r="L1391">
        <v>46</v>
      </c>
      <c r="M1391">
        <v>59</v>
      </c>
      <c r="N1391">
        <v>65</v>
      </c>
      <c r="O1391">
        <v>612</v>
      </c>
      <c r="P1391">
        <v>677</v>
      </c>
      <c r="Q1391">
        <v>2</v>
      </c>
      <c r="R1391">
        <v>8</v>
      </c>
      <c r="S1391">
        <v>3</v>
      </c>
      <c r="T1391">
        <v>7</v>
      </c>
      <c r="U1391">
        <v>20</v>
      </c>
      <c r="V1391">
        <v>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716</v>
      </c>
      <c r="AD1391" t="s">
        <v>716</v>
      </c>
      <c r="AE1391">
        <v>2</v>
      </c>
      <c r="AF1391" t="s">
        <v>3030</v>
      </c>
      <c r="AG1391" t="s">
        <v>2957</v>
      </c>
      <c r="AH1391" t="s">
        <v>3016</v>
      </c>
      <c r="AI1391">
        <v>1</v>
      </c>
      <c r="AJ1391" t="s">
        <v>3023</v>
      </c>
    </row>
    <row r="1392" spans="1:36" x14ac:dyDescent="0.3">
      <c r="A1392" t="s">
        <v>2918</v>
      </c>
      <c r="B1392" s="9">
        <v>40</v>
      </c>
      <c r="C1392" t="s">
        <v>36</v>
      </c>
      <c r="D1392" s="29" t="s">
        <v>37</v>
      </c>
      <c r="E1392">
        <v>40344</v>
      </c>
      <c r="F1392" s="13" t="s">
        <v>715</v>
      </c>
      <c r="G1392" s="4">
        <v>41560</v>
      </c>
      <c r="H1392">
        <v>48</v>
      </c>
      <c r="I1392">
        <v>210</v>
      </c>
      <c r="J1392">
        <v>0</v>
      </c>
      <c r="K1392">
        <v>6</v>
      </c>
      <c r="L1392">
        <v>0</v>
      </c>
      <c r="M1392">
        <v>0</v>
      </c>
      <c r="N1392">
        <v>2</v>
      </c>
      <c r="O1392">
        <v>216</v>
      </c>
      <c r="P1392">
        <v>218</v>
      </c>
      <c r="Q1392">
        <v>2</v>
      </c>
      <c r="R1392">
        <v>4</v>
      </c>
      <c r="S1392">
        <v>1</v>
      </c>
      <c r="T1392">
        <v>5</v>
      </c>
      <c r="U1392">
        <v>12</v>
      </c>
      <c r="V1392">
        <v>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716</v>
      </c>
      <c r="AD1392" t="s">
        <v>716</v>
      </c>
      <c r="AE1392">
        <v>2</v>
      </c>
      <c r="AF1392" t="s">
        <v>3031</v>
      </c>
      <c r="AG1392" t="s">
        <v>2957</v>
      </c>
      <c r="AH1392" t="s">
        <v>3018</v>
      </c>
      <c r="AI1392">
        <v>10</v>
      </c>
      <c r="AJ1392" t="s">
        <v>3020</v>
      </c>
    </row>
    <row r="1393" spans="1:36" x14ac:dyDescent="0.3">
      <c r="A1393" t="s">
        <v>1810</v>
      </c>
      <c r="B1393" s="9">
        <v>41</v>
      </c>
      <c r="C1393" t="s">
        <v>36</v>
      </c>
      <c r="D1393" s="29" t="s">
        <v>37</v>
      </c>
      <c r="E1393">
        <v>37401</v>
      </c>
      <c r="F1393" s="13" t="s">
        <v>715</v>
      </c>
      <c r="G1393" s="4">
        <v>41765</v>
      </c>
      <c r="H1393">
        <v>14</v>
      </c>
      <c r="I1393">
        <v>19</v>
      </c>
      <c r="J1393">
        <v>3</v>
      </c>
      <c r="K1393">
        <v>19</v>
      </c>
      <c r="L1393">
        <v>3</v>
      </c>
      <c r="M1393">
        <v>1</v>
      </c>
      <c r="N1393">
        <v>3</v>
      </c>
      <c r="O1393">
        <v>45</v>
      </c>
      <c r="P1393">
        <v>48</v>
      </c>
      <c r="Q1393">
        <v>2</v>
      </c>
      <c r="R1393">
        <v>2</v>
      </c>
      <c r="S1393">
        <v>0</v>
      </c>
      <c r="T1393">
        <v>3</v>
      </c>
      <c r="U1393">
        <v>7</v>
      </c>
      <c r="V1393">
        <v>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716</v>
      </c>
      <c r="AD1393" t="s">
        <v>716</v>
      </c>
      <c r="AE1393">
        <v>1</v>
      </c>
      <c r="AF1393" t="s">
        <v>3028</v>
      </c>
      <c r="AG1393" t="s">
        <v>2956</v>
      </c>
      <c r="AH1393" t="s">
        <v>3011</v>
      </c>
      <c r="AI1393">
        <v>5</v>
      </c>
      <c r="AJ1393" t="s">
        <v>3012</v>
      </c>
    </row>
    <row r="1394" spans="1:36" x14ac:dyDescent="0.3">
      <c r="A1394" t="s">
        <v>2015</v>
      </c>
      <c r="B1394" s="9">
        <v>58</v>
      </c>
      <c r="C1394" t="s">
        <v>39</v>
      </c>
      <c r="D1394" s="29" t="s">
        <v>30</v>
      </c>
      <c r="E1394">
        <v>55284</v>
      </c>
      <c r="F1394" s="13" t="s">
        <v>715</v>
      </c>
      <c r="G1394" s="4">
        <v>41267</v>
      </c>
      <c r="H1394">
        <v>60</v>
      </c>
      <c r="I1394">
        <v>547</v>
      </c>
      <c r="J1394">
        <v>7</v>
      </c>
      <c r="K1394">
        <v>140</v>
      </c>
      <c r="L1394">
        <v>0</v>
      </c>
      <c r="M1394">
        <v>7</v>
      </c>
      <c r="N1394">
        <v>63</v>
      </c>
      <c r="O1394">
        <v>701</v>
      </c>
      <c r="P1394">
        <v>764</v>
      </c>
      <c r="Q1394">
        <v>3</v>
      </c>
      <c r="R1394">
        <v>7</v>
      </c>
      <c r="S1394">
        <v>5</v>
      </c>
      <c r="T1394">
        <v>8</v>
      </c>
      <c r="U1394">
        <v>23</v>
      </c>
      <c r="V1394">
        <v>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716</v>
      </c>
      <c r="AD1394" t="s">
        <v>716</v>
      </c>
      <c r="AE1394">
        <v>3</v>
      </c>
      <c r="AF1394" t="s">
        <v>3030</v>
      </c>
      <c r="AG1394" t="s">
        <v>2958</v>
      </c>
      <c r="AH1394" t="s">
        <v>3018</v>
      </c>
      <c r="AI1394">
        <v>12</v>
      </c>
      <c r="AJ1394" t="s">
        <v>3019</v>
      </c>
    </row>
    <row r="1395" spans="1:36" x14ac:dyDescent="0.3">
      <c r="A1395" t="s">
        <v>2436</v>
      </c>
      <c r="B1395" s="9">
        <v>43</v>
      </c>
      <c r="C1395" t="s">
        <v>29</v>
      </c>
      <c r="D1395" s="29" t="s">
        <v>33</v>
      </c>
      <c r="E1395">
        <v>38232</v>
      </c>
      <c r="F1395" s="13" t="s">
        <v>2963</v>
      </c>
      <c r="G1395" s="4">
        <v>41656</v>
      </c>
      <c r="H1395">
        <v>84</v>
      </c>
      <c r="I1395">
        <v>43</v>
      </c>
      <c r="J1395">
        <v>5</v>
      </c>
      <c r="K1395">
        <v>28</v>
      </c>
      <c r="L1395">
        <v>7</v>
      </c>
      <c r="M1395">
        <v>6</v>
      </c>
      <c r="N1395">
        <v>33</v>
      </c>
      <c r="O1395">
        <v>89</v>
      </c>
      <c r="P1395">
        <v>122</v>
      </c>
      <c r="Q1395">
        <v>4</v>
      </c>
      <c r="R1395">
        <v>3</v>
      </c>
      <c r="S1395">
        <v>1</v>
      </c>
      <c r="T1395">
        <v>3</v>
      </c>
      <c r="U1395">
        <v>11</v>
      </c>
      <c r="V1395">
        <v>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716</v>
      </c>
      <c r="AD1395" t="s">
        <v>716</v>
      </c>
      <c r="AE1395">
        <v>1</v>
      </c>
      <c r="AF1395" t="s">
        <v>3028</v>
      </c>
      <c r="AG1395" t="s">
        <v>2956</v>
      </c>
      <c r="AH1395" t="s">
        <v>3016</v>
      </c>
      <c r="AI1395">
        <v>1</v>
      </c>
      <c r="AJ1395" t="s">
        <v>3023</v>
      </c>
    </row>
    <row r="1396" spans="1:36" x14ac:dyDescent="0.3">
      <c r="A1396" t="s">
        <v>2712</v>
      </c>
      <c r="B1396" s="9">
        <v>39</v>
      </c>
      <c r="C1396" t="s">
        <v>29</v>
      </c>
      <c r="D1396" s="29" t="s">
        <v>30</v>
      </c>
      <c r="E1396">
        <v>57338</v>
      </c>
      <c r="F1396" s="13" t="s">
        <v>715</v>
      </c>
      <c r="G1396" s="4">
        <v>41758</v>
      </c>
      <c r="H1396">
        <v>96</v>
      </c>
      <c r="I1396">
        <v>143</v>
      </c>
      <c r="J1396">
        <v>6</v>
      </c>
      <c r="K1396">
        <v>52</v>
      </c>
      <c r="L1396">
        <v>11</v>
      </c>
      <c r="M1396">
        <v>8</v>
      </c>
      <c r="N1396">
        <v>17</v>
      </c>
      <c r="O1396">
        <v>220</v>
      </c>
      <c r="P1396">
        <v>237</v>
      </c>
      <c r="Q1396">
        <v>2</v>
      </c>
      <c r="R1396">
        <v>4</v>
      </c>
      <c r="S1396">
        <v>1</v>
      </c>
      <c r="T1396">
        <v>5</v>
      </c>
      <c r="U1396">
        <v>12</v>
      </c>
      <c r="V1396">
        <v>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716</v>
      </c>
      <c r="AD1396" t="s">
        <v>716</v>
      </c>
      <c r="AE1396">
        <v>1</v>
      </c>
      <c r="AF1396" t="s">
        <v>3031</v>
      </c>
      <c r="AG1396" t="s">
        <v>2956</v>
      </c>
      <c r="AH1396" t="s">
        <v>3011</v>
      </c>
      <c r="AI1396">
        <v>4</v>
      </c>
      <c r="AJ1396" t="s">
        <v>3021</v>
      </c>
    </row>
    <row r="1397" spans="1:36" x14ac:dyDescent="0.3">
      <c r="A1397" t="s">
        <v>1813</v>
      </c>
      <c r="B1397" s="9">
        <v>42</v>
      </c>
      <c r="C1397" t="s">
        <v>39</v>
      </c>
      <c r="D1397" s="29" t="s">
        <v>41</v>
      </c>
      <c r="E1397">
        <v>42618</v>
      </c>
      <c r="F1397" s="13" t="s">
        <v>715</v>
      </c>
      <c r="G1397" s="4">
        <v>41556</v>
      </c>
      <c r="H1397">
        <v>92</v>
      </c>
      <c r="I1397">
        <v>76</v>
      </c>
      <c r="J1397">
        <v>14</v>
      </c>
      <c r="K1397">
        <v>74</v>
      </c>
      <c r="L1397">
        <v>13</v>
      </c>
      <c r="M1397">
        <v>5</v>
      </c>
      <c r="N1397">
        <v>10</v>
      </c>
      <c r="O1397">
        <v>182</v>
      </c>
      <c r="P1397">
        <v>192</v>
      </c>
      <c r="Q1397">
        <v>2</v>
      </c>
      <c r="R1397">
        <v>5</v>
      </c>
      <c r="S1397">
        <v>0</v>
      </c>
      <c r="T1397">
        <v>4</v>
      </c>
      <c r="U1397">
        <v>11</v>
      </c>
      <c r="V1397">
        <v>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716</v>
      </c>
      <c r="AD1397" t="s">
        <v>716</v>
      </c>
      <c r="AE1397">
        <v>2</v>
      </c>
      <c r="AF1397" t="s">
        <v>3028</v>
      </c>
      <c r="AG1397" t="s">
        <v>2957</v>
      </c>
      <c r="AH1397" t="s">
        <v>3018</v>
      </c>
      <c r="AI1397">
        <v>10</v>
      </c>
      <c r="AJ1397" t="s">
        <v>3020</v>
      </c>
    </row>
    <row r="1398" spans="1:36" x14ac:dyDescent="0.3">
      <c r="A1398" t="s">
        <v>1605</v>
      </c>
      <c r="B1398" s="9">
        <v>52</v>
      </c>
      <c r="C1398" t="s">
        <v>29</v>
      </c>
      <c r="D1398" s="29" t="s">
        <v>33</v>
      </c>
      <c r="E1398">
        <v>72025</v>
      </c>
      <c r="F1398" s="13" t="s">
        <v>716</v>
      </c>
      <c r="G1398" s="4">
        <v>41230</v>
      </c>
      <c r="H1398">
        <v>27</v>
      </c>
      <c r="I1398">
        <v>833</v>
      </c>
      <c r="J1398">
        <v>33</v>
      </c>
      <c r="K1398">
        <v>549</v>
      </c>
      <c r="L1398">
        <v>151</v>
      </c>
      <c r="M1398">
        <v>133</v>
      </c>
      <c r="N1398">
        <v>233</v>
      </c>
      <c r="O1398">
        <v>1699</v>
      </c>
      <c r="P1398">
        <v>1932</v>
      </c>
      <c r="Q1398">
        <v>1</v>
      </c>
      <c r="R1398">
        <v>4</v>
      </c>
      <c r="S1398">
        <v>3</v>
      </c>
      <c r="T1398">
        <v>8</v>
      </c>
      <c r="U1398">
        <v>16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716</v>
      </c>
      <c r="AD1398" t="s">
        <v>716</v>
      </c>
      <c r="AE1398">
        <v>3</v>
      </c>
      <c r="AF1398" t="s">
        <v>3030</v>
      </c>
      <c r="AG1398" t="s">
        <v>2958</v>
      </c>
      <c r="AH1398" t="s">
        <v>3018</v>
      </c>
      <c r="AI1398">
        <v>11</v>
      </c>
      <c r="AJ1398" t="s">
        <v>3024</v>
      </c>
    </row>
    <row r="1399" spans="1:36" x14ac:dyDescent="0.3">
      <c r="A1399" t="s">
        <v>2193</v>
      </c>
      <c r="B1399" s="9">
        <v>66</v>
      </c>
      <c r="C1399" t="s">
        <v>36</v>
      </c>
      <c r="D1399" s="29" t="s">
        <v>41</v>
      </c>
      <c r="E1399">
        <v>45072</v>
      </c>
      <c r="F1399" s="13" t="s">
        <v>2964</v>
      </c>
      <c r="G1399" s="4">
        <v>41563</v>
      </c>
      <c r="H1399">
        <v>74</v>
      </c>
      <c r="I1399">
        <v>144</v>
      </c>
      <c r="J1399">
        <v>2</v>
      </c>
      <c r="K1399">
        <v>99</v>
      </c>
      <c r="L1399">
        <v>7</v>
      </c>
      <c r="M1399">
        <v>2</v>
      </c>
      <c r="N1399">
        <v>30</v>
      </c>
      <c r="O1399">
        <v>254</v>
      </c>
      <c r="P1399">
        <v>284</v>
      </c>
      <c r="Q1399">
        <v>5</v>
      </c>
      <c r="R1399">
        <v>6</v>
      </c>
      <c r="S1399">
        <v>1</v>
      </c>
      <c r="T1399">
        <v>4</v>
      </c>
      <c r="U1399">
        <v>16</v>
      </c>
      <c r="V1399">
        <v>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716</v>
      </c>
      <c r="AD1399" t="s">
        <v>716</v>
      </c>
      <c r="AE1399">
        <v>2</v>
      </c>
      <c r="AF1399" t="s">
        <v>3029</v>
      </c>
      <c r="AG1399" t="s">
        <v>2957</v>
      </c>
      <c r="AH1399" t="s">
        <v>3018</v>
      </c>
      <c r="AI1399">
        <v>10</v>
      </c>
      <c r="AJ1399" t="s">
        <v>3020</v>
      </c>
    </row>
    <row r="1400" spans="1:36" x14ac:dyDescent="0.3">
      <c r="A1400" t="s">
        <v>2947</v>
      </c>
      <c r="B1400" s="9">
        <v>46</v>
      </c>
      <c r="C1400" t="s">
        <v>29</v>
      </c>
      <c r="D1400" s="29" t="s">
        <v>30</v>
      </c>
      <c r="E1400">
        <v>35893</v>
      </c>
      <c r="F1400" s="13" t="s">
        <v>2963</v>
      </c>
      <c r="G1400" s="4">
        <v>41197</v>
      </c>
      <c r="H1400">
        <v>80</v>
      </c>
      <c r="I1400">
        <v>158</v>
      </c>
      <c r="J1400">
        <v>0</v>
      </c>
      <c r="K1400">
        <v>23</v>
      </c>
      <c r="L1400">
        <v>0</v>
      </c>
      <c r="M1400">
        <v>0</v>
      </c>
      <c r="N1400">
        <v>18</v>
      </c>
      <c r="O1400">
        <v>181</v>
      </c>
      <c r="P1400">
        <v>199</v>
      </c>
      <c r="Q1400">
        <v>6</v>
      </c>
      <c r="R1400">
        <v>3</v>
      </c>
      <c r="S1400">
        <v>1</v>
      </c>
      <c r="T1400">
        <v>5</v>
      </c>
      <c r="U1400">
        <v>15</v>
      </c>
      <c r="V1400">
        <v>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716</v>
      </c>
      <c r="AD1400" t="s">
        <v>716</v>
      </c>
      <c r="AE1400">
        <v>3</v>
      </c>
      <c r="AF1400" t="s">
        <v>3028</v>
      </c>
      <c r="AG1400" t="s">
        <v>2958</v>
      </c>
      <c r="AH1400" t="s">
        <v>3018</v>
      </c>
      <c r="AI1400">
        <v>10</v>
      </c>
      <c r="AJ1400" t="s">
        <v>3020</v>
      </c>
    </row>
    <row r="1401" spans="1:36" x14ac:dyDescent="0.3">
      <c r="A1401" t="s">
        <v>1463</v>
      </c>
      <c r="B1401" s="9">
        <v>36</v>
      </c>
      <c r="C1401" t="s">
        <v>29</v>
      </c>
      <c r="D1401" s="29" t="s">
        <v>37</v>
      </c>
      <c r="E1401">
        <v>42693</v>
      </c>
      <c r="F1401" s="13" t="s">
        <v>715</v>
      </c>
      <c r="G1401" s="4">
        <v>41797</v>
      </c>
      <c r="H1401">
        <v>29</v>
      </c>
      <c r="I1401">
        <v>8</v>
      </c>
      <c r="J1401">
        <v>4</v>
      </c>
      <c r="K1401">
        <v>20</v>
      </c>
      <c r="L1401">
        <v>6</v>
      </c>
      <c r="M1401">
        <v>3</v>
      </c>
      <c r="N1401">
        <v>16</v>
      </c>
      <c r="O1401">
        <v>41</v>
      </c>
      <c r="P1401">
        <v>57</v>
      </c>
      <c r="Q1401">
        <v>1</v>
      </c>
      <c r="R1401">
        <v>1</v>
      </c>
      <c r="S1401">
        <v>0</v>
      </c>
      <c r="T1401">
        <v>3</v>
      </c>
      <c r="U1401">
        <v>5</v>
      </c>
      <c r="V1401">
        <v>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716</v>
      </c>
      <c r="AD1401" t="s">
        <v>716</v>
      </c>
      <c r="AE1401">
        <v>1</v>
      </c>
      <c r="AF1401" t="s">
        <v>3031</v>
      </c>
      <c r="AG1401" t="s">
        <v>2956</v>
      </c>
      <c r="AH1401" t="s">
        <v>3011</v>
      </c>
      <c r="AI1401">
        <v>6</v>
      </c>
      <c r="AJ1401" t="s">
        <v>3013</v>
      </c>
    </row>
    <row r="1402" spans="1:36" x14ac:dyDescent="0.3">
      <c r="A1402" t="s">
        <v>2904</v>
      </c>
      <c r="B1402" s="9">
        <v>40</v>
      </c>
      <c r="C1402" t="s">
        <v>36</v>
      </c>
      <c r="D1402" s="29" t="s">
        <v>37</v>
      </c>
      <c r="E1402">
        <v>45207</v>
      </c>
      <c r="F1402" s="13" t="s">
        <v>2963</v>
      </c>
      <c r="G1402" s="4">
        <v>41223</v>
      </c>
      <c r="H1402">
        <v>64</v>
      </c>
      <c r="I1402">
        <v>203</v>
      </c>
      <c r="J1402">
        <v>0</v>
      </c>
      <c r="K1402">
        <v>10</v>
      </c>
      <c r="L1402">
        <v>0</v>
      </c>
      <c r="M1402">
        <v>0</v>
      </c>
      <c r="N1402">
        <v>2</v>
      </c>
      <c r="O1402">
        <v>213</v>
      </c>
      <c r="P1402">
        <v>215</v>
      </c>
      <c r="Q1402">
        <v>5</v>
      </c>
      <c r="R1402">
        <v>3</v>
      </c>
      <c r="S1402">
        <v>1</v>
      </c>
      <c r="T1402">
        <v>6</v>
      </c>
      <c r="U1402">
        <v>15</v>
      </c>
      <c r="V1402">
        <v>6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 t="s">
        <v>715</v>
      </c>
      <c r="AD1402" t="s">
        <v>716</v>
      </c>
      <c r="AE1402">
        <v>3</v>
      </c>
      <c r="AF1402" t="s">
        <v>3031</v>
      </c>
      <c r="AG1402" t="s">
        <v>2958</v>
      </c>
      <c r="AH1402" t="s">
        <v>3018</v>
      </c>
      <c r="AI1402">
        <v>11</v>
      </c>
      <c r="AJ1402" t="s">
        <v>3024</v>
      </c>
    </row>
    <row r="1403" spans="1:36" x14ac:dyDescent="0.3">
      <c r="A1403" t="s">
        <v>2479</v>
      </c>
      <c r="B1403" s="9">
        <v>62</v>
      </c>
      <c r="C1403" t="s">
        <v>29</v>
      </c>
      <c r="D1403" s="29" t="s">
        <v>33</v>
      </c>
      <c r="E1403">
        <v>33402</v>
      </c>
      <c r="F1403" s="13" t="s">
        <v>2963</v>
      </c>
      <c r="G1403" s="4">
        <v>41473</v>
      </c>
      <c r="H1403">
        <v>60</v>
      </c>
      <c r="I1403">
        <v>26</v>
      </c>
      <c r="J1403">
        <v>2</v>
      </c>
      <c r="K1403">
        <v>19</v>
      </c>
      <c r="L1403">
        <v>10</v>
      </c>
      <c r="M1403">
        <v>5</v>
      </c>
      <c r="N1403">
        <v>8</v>
      </c>
      <c r="O1403">
        <v>62</v>
      </c>
      <c r="P1403">
        <v>70</v>
      </c>
      <c r="Q1403">
        <v>3</v>
      </c>
      <c r="R1403">
        <v>2</v>
      </c>
      <c r="S1403">
        <v>1</v>
      </c>
      <c r="T1403">
        <v>3</v>
      </c>
      <c r="U1403">
        <v>9</v>
      </c>
      <c r="V1403">
        <v>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716</v>
      </c>
      <c r="AD1403" t="s">
        <v>716</v>
      </c>
      <c r="AE1403">
        <v>2</v>
      </c>
      <c r="AF1403" t="s">
        <v>3029</v>
      </c>
      <c r="AG1403" t="s">
        <v>2957</v>
      </c>
      <c r="AH1403" t="s">
        <v>3014</v>
      </c>
      <c r="AI1403">
        <v>7</v>
      </c>
      <c r="AJ1403" t="s">
        <v>3015</v>
      </c>
    </row>
    <row r="1404" spans="1:36" x14ac:dyDescent="0.3">
      <c r="A1404" t="s">
        <v>780</v>
      </c>
      <c r="B1404" s="9">
        <v>47</v>
      </c>
      <c r="C1404" t="s">
        <v>36</v>
      </c>
      <c r="D1404" s="29" t="s">
        <v>30</v>
      </c>
      <c r="E1404">
        <v>40304</v>
      </c>
      <c r="F1404" s="13" t="s">
        <v>715</v>
      </c>
      <c r="G1404" s="4">
        <v>41547</v>
      </c>
      <c r="H1404">
        <v>82</v>
      </c>
      <c r="I1404">
        <v>37</v>
      </c>
      <c r="J1404">
        <v>0</v>
      </c>
      <c r="K1404">
        <v>17</v>
      </c>
      <c r="L1404">
        <v>0</v>
      </c>
      <c r="M1404">
        <v>0</v>
      </c>
      <c r="N1404">
        <v>3</v>
      </c>
      <c r="O1404">
        <v>54</v>
      </c>
      <c r="P1404">
        <v>57</v>
      </c>
      <c r="Q1404">
        <v>1</v>
      </c>
      <c r="R1404">
        <v>2</v>
      </c>
      <c r="S1404">
        <v>0</v>
      </c>
      <c r="T1404">
        <v>3</v>
      </c>
      <c r="U1404">
        <v>6</v>
      </c>
      <c r="V1404">
        <v>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716</v>
      </c>
      <c r="AD1404" t="s">
        <v>716</v>
      </c>
      <c r="AE1404">
        <v>2</v>
      </c>
      <c r="AF1404" t="s">
        <v>3028</v>
      </c>
      <c r="AG1404" t="s">
        <v>2957</v>
      </c>
      <c r="AH1404" t="s">
        <v>3014</v>
      </c>
      <c r="AI1404">
        <v>9</v>
      </c>
      <c r="AJ1404" t="s">
        <v>3025</v>
      </c>
    </row>
    <row r="1405" spans="1:36" x14ac:dyDescent="0.3">
      <c r="A1405" t="s">
        <v>2028</v>
      </c>
      <c r="B1405" s="9">
        <v>49</v>
      </c>
      <c r="C1405" t="s">
        <v>39</v>
      </c>
      <c r="D1405" s="29" t="s">
        <v>30</v>
      </c>
      <c r="E1405">
        <v>33168</v>
      </c>
      <c r="F1405" s="13" t="s">
        <v>715</v>
      </c>
      <c r="G1405" s="4">
        <v>41195</v>
      </c>
      <c r="H1405">
        <v>1</v>
      </c>
      <c r="I1405">
        <v>80</v>
      </c>
      <c r="J1405">
        <v>1</v>
      </c>
      <c r="K1405">
        <v>37</v>
      </c>
      <c r="L1405">
        <v>0</v>
      </c>
      <c r="M1405">
        <v>1</v>
      </c>
      <c r="N1405">
        <v>3</v>
      </c>
      <c r="O1405">
        <v>119</v>
      </c>
      <c r="P1405">
        <v>122</v>
      </c>
      <c r="Q1405">
        <v>3</v>
      </c>
      <c r="R1405">
        <v>2</v>
      </c>
      <c r="S1405">
        <v>1</v>
      </c>
      <c r="T1405">
        <v>4</v>
      </c>
      <c r="U1405">
        <v>10</v>
      </c>
      <c r="V1405">
        <v>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716</v>
      </c>
      <c r="AD1405" t="s">
        <v>716</v>
      </c>
      <c r="AE1405">
        <v>3</v>
      </c>
      <c r="AF1405" t="s">
        <v>3028</v>
      </c>
      <c r="AG1405" t="s">
        <v>2958</v>
      </c>
      <c r="AH1405" t="s">
        <v>3018</v>
      </c>
      <c r="AI1405">
        <v>10</v>
      </c>
      <c r="AJ1405" t="s">
        <v>3020</v>
      </c>
    </row>
    <row r="1406" spans="1:36" x14ac:dyDescent="0.3">
      <c r="A1406" t="s">
        <v>1811</v>
      </c>
      <c r="B1406" s="9">
        <v>25</v>
      </c>
      <c r="C1406" t="s">
        <v>47</v>
      </c>
      <c r="D1406" s="29" t="s">
        <v>33</v>
      </c>
      <c r="E1406">
        <v>10404</v>
      </c>
      <c r="F1406" s="13" t="s">
        <v>715</v>
      </c>
      <c r="G1406" s="4">
        <v>41763</v>
      </c>
      <c r="H1406">
        <v>52</v>
      </c>
      <c r="I1406">
        <v>2</v>
      </c>
      <c r="J1406">
        <v>2</v>
      </c>
      <c r="K1406">
        <v>11</v>
      </c>
      <c r="L1406">
        <v>10</v>
      </c>
      <c r="M1406">
        <v>6</v>
      </c>
      <c r="N1406">
        <v>12</v>
      </c>
      <c r="O1406">
        <v>31</v>
      </c>
      <c r="P1406">
        <v>43</v>
      </c>
      <c r="Q1406">
        <v>2</v>
      </c>
      <c r="R1406">
        <v>1</v>
      </c>
      <c r="S1406">
        <v>0</v>
      </c>
      <c r="T1406">
        <v>4</v>
      </c>
      <c r="U1406">
        <v>7</v>
      </c>
      <c r="V1406">
        <v>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716</v>
      </c>
      <c r="AD1406" t="s">
        <v>716</v>
      </c>
      <c r="AE1406">
        <v>1</v>
      </c>
      <c r="AF1406" t="s">
        <v>3032</v>
      </c>
      <c r="AG1406" t="s">
        <v>2956</v>
      </c>
      <c r="AH1406" t="s">
        <v>3011</v>
      </c>
      <c r="AI1406">
        <v>5</v>
      </c>
      <c r="AJ1406" t="s">
        <v>3012</v>
      </c>
    </row>
    <row r="1407" spans="1:36" x14ac:dyDescent="0.3">
      <c r="A1407" t="s">
        <v>961</v>
      </c>
      <c r="B1407" s="9">
        <v>55</v>
      </c>
      <c r="C1407" t="s">
        <v>47</v>
      </c>
      <c r="D1407" s="29" t="s">
        <v>41</v>
      </c>
      <c r="E1407">
        <v>78353</v>
      </c>
      <c r="F1407" s="13" t="s">
        <v>715</v>
      </c>
      <c r="G1407" s="4">
        <v>41380</v>
      </c>
      <c r="H1407">
        <v>51</v>
      </c>
      <c r="I1407">
        <v>752</v>
      </c>
      <c r="J1407">
        <v>122</v>
      </c>
      <c r="K1407">
        <v>476</v>
      </c>
      <c r="L1407">
        <v>39</v>
      </c>
      <c r="M1407">
        <v>153</v>
      </c>
      <c r="N1407">
        <v>34</v>
      </c>
      <c r="O1407">
        <v>1542</v>
      </c>
      <c r="P1407">
        <v>1576</v>
      </c>
      <c r="Q1407">
        <v>1</v>
      </c>
      <c r="R1407">
        <v>10</v>
      </c>
      <c r="S1407">
        <v>2</v>
      </c>
      <c r="T1407">
        <v>11</v>
      </c>
      <c r="U1407">
        <v>24</v>
      </c>
      <c r="V1407">
        <v>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716</v>
      </c>
      <c r="AD1407" t="s">
        <v>716</v>
      </c>
      <c r="AE1407">
        <v>2</v>
      </c>
      <c r="AF1407" t="s">
        <v>3030</v>
      </c>
      <c r="AG1407" t="s">
        <v>2957</v>
      </c>
      <c r="AH1407" t="s">
        <v>3011</v>
      </c>
      <c r="AI1407">
        <v>4</v>
      </c>
      <c r="AJ1407" t="s">
        <v>3021</v>
      </c>
    </row>
    <row r="1408" spans="1:36" x14ac:dyDescent="0.3">
      <c r="A1408" t="s">
        <v>2071</v>
      </c>
      <c r="B1408" s="9">
        <v>65</v>
      </c>
      <c r="C1408" t="s">
        <v>39</v>
      </c>
      <c r="D1408" s="29" t="s">
        <v>37</v>
      </c>
      <c r="E1408">
        <v>48150</v>
      </c>
      <c r="F1408" s="13" t="s">
        <v>715</v>
      </c>
      <c r="G1408" s="4">
        <v>41433</v>
      </c>
      <c r="H1408">
        <v>24</v>
      </c>
      <c r="I1408">
        <v>173</v>
      </c>
      <c r="J1408">
        <v>2</v>
      </c>
      <c r="K1408">
        <v>39</v>
      </c>
      <c r="L1408">
        <v>3</v>
      </c>
      <c r="M1408">
        <v>2</v>
      </c>
      <c r="N1408">
        <v>47</v>
      </c>
      <c r="O1408">
        <v>219</v>
      </c>
      <c r="P1408">
        <v>266</v>
      </c>
      <c r="Q1408">
        <v>3</v>
      </c>
      <c r="R1408">
        <v>5</v>
      </c>
      <c r="S1408">
        <v>1</v>
      </c>
      <c r="T1408">
        <v>4</v>
      </c>
      <c r="U1408">
        <v>13</v>
      </c>
      <c r="V1408">
        <v>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716</v>
      </c>
      <c r="AD1408" t="s">
        <v>716</v>
      </c>
      <c r="AE1408">
        <v>2</v>
      </c>
      <c r="AF1408" t="s">
        <v>3029</v>
      </c>
      <c r="AG1408" t="s">
        <v>2957</v>
      </c>
      <c r="AH1408" t="s">
        <v>3011</v>
      </c>
      <c r="AI1408">
        <v>6</v>
      </c>
      <c r="AJ1408" t="s">
        <v>3013</v>
      </c>
    </row>
    <row r="1409" spans="1:36" x14ac:dyDescent="0.3">
      <c r="A1409" t="s">
        <v>2308</v>
      </c>
      <c r="B1409" s="9">
        <v>52</v>
      </c>
      <c r="C1409" t="s">
        <v>29</v>
      </c>
      <c r="D1409" s="29" t="s">
        <v>41</v>
      </c>
      <c r="E1409">
        <v>39552</v>
      </c>
      <c r="F1409" s="13" t="s">
        <v>2963</v>
      </c>
      <c r="G1409" s="4">
        <v>41261</v>
      </c>
      <c r="H1409">
        <v>54</v>
      </c>
      <c r="I1409">
        <v>165</v>
      </c>
      <c r="J1409">
        <v>3</v>
      </c>
      <c r="K1409">
        <v>147</v>
      </c>
      <c r="L1409">
        <v>4</v>
      </c>
      <c r="M1409">
        <v>24</v>
      </c>
      <c r="N1409">
        <v>41</v>
      </c>
      <c r="O1409">
        <v>343</v>
      </c>
      <c r="P1409">
        <v>384</v>
      </c>
      <c r="Q1409">
        <v>7</v>
      </c>
      <c r="R1409">
        <v>6</v>
      </c>
      <c r="S1409">
        <v>2</v>
      </c>
      <c r="T1409">
        <v>5</v>
      </c>
      <c r="U1409">
        <v>20</v>
      </c>
      <c r="V1409">
        <v>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716</v>
      </c>
      <c r="AD1409" t="s">
        <v>715</v>
      </c>
      <c r="AE1409">
        <v>3</v>
      </c>
      <c r="AF1409" t="s">
        <v>3030</v>
      </c>
      <c r="AG1409" t="s">
        <v>2958</v>
      </c>
      <c r="AH1409" t="s">
        <v>3018</v>
      </c>
      <c r="AI1409">
        <v>12</v>
      </c>
      <c r="AJ1409" t="s">
        <v>3019</v>
      </c>
    </row>
    <row r="1410" spans="1:36" x14ac:dyDescent="0.3">
      <c r="A1410" t="s">
        <v>2700</v>
      </c>
      <c r="B1410" s="9">
        <v>35</v>
      </c>
      <c r="C1410" t="s">
        <v>29</v>
      </c>
      <c r="D1410" s="29" t="s">
        <v>37</v>
      </c>
      <c r="E1410">
        <v>56775</v>
      </c>
      <c r="F1410" s="13" t="s">
        <v>715</v>
      </c>
      <c r="G1410" s="4">
        <v>41276</v>
      </c>
      <c r="H1410">
        <v>62</v>
      </c>
      <c r="I1410">
        <v>614</v>
      </c>
      <c r="J1410">
        <v>35</v>
      </c>
      <c r="K1410">
        <v>160</v>
      </c>
      <c r="L1410">
        <v>58</v>
      </c>
      <c r="M1410">
        <v>35</v>
      </c>
      <c r="N1410">
        <v>35</v>
      </c>
      <c r="O1410">
        <v>902</v>
      </c>
      <c r="P1410">
        <v>937</v>
      </c>
      <c r="Q1410">
        <v>2</v>
      </c>
      <c r="R1410">
        <v>5</v>
      </c>
      <c r="S1410">
        <v>8</v>
      </c>
      <c r="T1410">
        <v>10</v>
      </c>
      <c r="U1410">
        <v>25</v>
      </c>
      <c r="V1410">
        <v>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t="s">
        <v>716</v>
      </c>
      <c r="AD1410" t="s">
        <v>716</v>
      </c>
      <c r="AE1410">
        <v>2</v>
      </c>
      <c r="AF1410" t="s">
        <v>3031</v>
      </c>
      <c r="AG1410" t="s">
        <v>2957</v>
      </c>
      <c r="AH1410" t="s">
        <v>3016</v>
      </c>
      <c r="AI1410">
        <v>1</v>
      </c>
      <c r="AJ1410" t="s">
        <v>3023</v>
      </c>
    </row>
    <row r="1411" spans="1:36" x14ac:dyDescent="0.3">
      <c r="A1411" t="s">
        <v>967</v>
      </c>
      <c r="B1411" s="9">
        <v>43</v>
      </c>
      <c r="C1411" t="s">
        <v>36</v>
      </c>
      <c r="D1411" s="29" t="s">
        <v>37</v>
      </c>
      <c r="E1411">
        <v>37126</v>
      </c>
      <c r="F1411" s="13" t="s">
        <v>715</v>
      </c>
      <c r="G1411" s="4">
        <v>41728</v>
      </c>
      <c r="H1411">
        <v>9</v>
      </c>
      <c r="I1411">
        <v>45</v>
      </c>
      <c r="J1411">
        <v>3</v>
      </c>
      <c r="K1411">
        <v>9</v>
      </c>
      <c r="L1411">
        <v>4</v>
      </c>
      <c r="M1411">
        <v>4</v>
      </c>
      <c r="N1411">
        <v>7</v>
      </c>
      <c r="O1411">
        <v>65</v>
      </c>
      <c r="P1411">
        <v>72</v>
      </c>
      <c r="Q1411">
        <v>1</v>
      </c>
      <c r="R1411">
        <v>1</v>
      </c>
      <c r="S1411">
        <v>2</v>
      </c>
      <c r="T1411">
        <v>2</v>
      </c>
      <c r="U1411">
        <v>6</v>
      </c>
      <c r="V1411">
        <v>6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 t="s">
        <v>715</v>
      </c>
      <c r="AD1411" t="s">
        <v>715</v>
      </c>
      <c r="AE1411">
        <v>1</v>
      </c>
      <c r="AF1411" t="s">
        <v>3028</v>
      </c>
      <c r="AG1411" t="s">
        <v>2956</v>
      </c>
      <c r="AH1411" t="s">
        <v>3016</v>
      </c>
      <c r="AI1411">
        <v>3</v>
      </c>
      <c r="AJ1411" t="s">
        <v>3017</v>
      </c>
    </row>
    <row r="1412" spans="1:36" x14ac:dyDescent="0.3">
      <c r="A1412" t="s">
        <v>2317</v>
      </c>
      <c r="B1412" s="9">
        <v>61</v>
      </c>
      <c r="C1412" t="s">
        <v>29</v>
      </c>
      <c r="D1412" s="29" t="s">
        <v>33</v>
      </c>
      <c r="E1412">
        <v>94384</v>
      </c>
      <c r="F1412" s="13" t="s">
        <v>716</v>
      </c>
      <c r="G1412" s="4">
        <v>41337</v>
      </c>
      <c r="H1412">
        <v>62</v>
      </c>
      <c r="I1412">
        <v>1111</v>
      </c>
      <c r="J1412">
        <v>24</v>
      </c>
      <c r="K1412">
        <v>790</v>
      </c>
      <c r="L1412">
        <v>160</v>
      </c>
      <c r="M1412">
        <v>45</v>
      </c>
      <c r="N1412">
        <v>172</v>
      </c>
      <c r="O1412">
        <v>2130</v>
      </c>
      <c r="P1412">
        <v>2302</v>
      </c>
      <c r="Q1412">
        <v>0</v>
      </c>
      <c r="R1412">
        <v>5</v>
      </c>
      <c r="S1412">
        <v>8</v>
      </c>
      <c r="T1412">
        <v>5</v>
      </c>
      <c r="U1412">
        <v>18</v>
      </c>
      <c r="V1412">
        <v>2</v>
      </c>
      <c r="W1412">
        <v>0</v>
      </c>
      <c r="X1412">
        <v>1</v>
      </c>
      <c r="Y1412">
        <v>0</v>
      </c>
      <c r="Z1412">
        <v>0</v>
      </c>
      <c r="AA1412">
        <v>1</v>
      </c>
      <c r="AB1412">
        <v>1</v>
      </c>
      <c r="AC1412" t="s">
        <v>2964</v>
      </c>
      <c r="AD1412" t="s">
        <v>715</v>
      </c>
      <c r="AE1412">
        <v>2</v>
      </c>
      <c r="AF1412" t="s">
        <v>3029</v>
      </c>
      <c r="AG1412" t="s">
        <v>2957</v>
      </c>
      <c r="AH1412" t="s">
        <v>3016</v>
      </c>
      <c r="AI1412">
        <v>3</v>
      </c>
      <c r="AJ1412" t="s">
        <v>3017</v>
      </c>
    </row>
    <row r="1413" spans="1:36" x14ac:dyDescent="0.3">
      <c r="A1413" t="s">
        <v>1165</v>
      </c>
      <c r="B1413" s="9">
        <v>55</v>
      </c>
      <c r="C1413" t="s">
        <v>39</v>
      </c>
      <c r="D1413" s="29" t="s">
        <v>33</v>
      </c>
      <c r="E1413">
        <v>89120</v>
      </c>
      <c r="F1413" s="13" t="s">
        <v>716</v>
      </c>
      <c r="G1413" s="4">
        <v>41715</v>
      </c>
      <c r="H1413">
        <v>78</v>
      </c>
      <c r="I1413">
        <v>1168</v>
      </c>
      <c r="J1413">
        <v>92</v>
      </c>
      <c r="K1413">
        <v>408</v>
      </c>
      <c r="L1413">
        <v>72</v>
      </c>
      <c r="M1413">
        <v>129</v>
      </c>
      <c r="N1413">
        <v>55</v>
      </c>
      <c r="O1413">
        <v>1869</v>
      </c>
      <c r="P1413">
        <v>1924</v>
      </c>
      <c r="Q1413">
        <v>1</v>
      </c>
      <c r="R1413">
        <v>5</v>
      </c>
      <c r="S1413">
        <v>6</v>
      </c>
      <c r="T1413">
        <v>7</v>
      </c>
      <c r="U1413">
        <v>19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 t="s">
        <v>715</v>
      </c>
      <c r="AD1413" t="s">
        <v>716</v>
      </c>
      <c r="AE1413">
        <v>1</v>
      </c>
      <c r="AF1413" t="s">
        <v>3030</v>
      </c>
      <c r="AG1413" t="s">
        <v>2956</v>
      </c>
      <c r="AH1413" t="s">
        <v>3016</v>
      </c>
      <c r="AI1413">
        <v>3</v>
      </c>
      <c r="AJ1413" t="s">
        <v>3017</v>
      </c>
    </row>
    <row r="1414" spans="1:36" x14ac:dyDescent="0.3">
      <c r="A1414" t="s">
        <v>1196</v>
      </c>
      <c r="B1414" s="9">
        <v>32</v>
      </c>
      <c r="C1414" t="s">
        <v>39</v>
      </c>
      <c r="D1414" s="29" t="s">
        <v>33</v>
      </c>
      <c r="E1414">
        <v>73450</v>
      </c>
      <c r="F1414" s="13" t="s">
        <v>716</v>
      </c>
      <c r="G1414" s="4">
        <v>41613</v>
      </c>
      <c r="H1414">
        <v>85</v>
      </c>
      <c r="I1414">
        <v>1142</v>
      </c>
      <c r="J1414">
        <v>51</v>
      </c>
      <c r="K1414">
        <v>415</v>
      </c>
      <c r="L1414">
        <v>90</v>
      </c>
      <c r="M1414">
        <v>69</v>
      </c>
      <c r="N1414">
        <v>37</v>
      </c>
      <c r="O1414">
        <v>1767</v>
      </c>
      <c r="P1414">
        <v>1804</v>
      </c>
      <c r="Q1414">
        <v>1</v>
      </c>
      <c r="R1414">
        <v>7</v>
      </c>
      <c r="S1414">
        <v>8</v>
      </c>
      <c r="T1414">
        <v>11</v>
      </c>
      <c r="U1414">
        <v>27</v>
      </c>
      <c r="V1414">
        <v>3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0</v>
      </c>
      <c r="AC1414" t="s">
        <v>2963</v>
      </c>
      <c r="AD1414" t="s">
        <v>716</v>
      </c>
      <c r="AE1414">
        <v>2</v>
      </c>
      <c r="AF1414" t="s">
        <v>3031</v>
      </c>
      <c r="AG1414" t="s">
        <v>2957</v>
      </c>
      <c r="AH1414" t="s">
        <v>3018</v>
      </c>
      <c r="AI1414">
        <v>12</v>
      </c>
      <c r="AJ1414" t="s">
        <v>3019</v>
      </c>
    </row>
    <row r="1415" spans="1:36" x14ac:dyDescent="0.3">
      <c r="A1415" t="s">
        <v>2118</v>
      </c>
      <c r="B1415" s="9">
        <v>39</v>
      </c>
      <c r="C1415" t="s">
        <v>47</v>
      </c>
      <c r="D1415" s="29" t="s">
        <v>37</v>
      </c>
      <c r="E1415">
        <v>57036</v>
      </c>
      <c r="F1415" s="13" t="s">
        <v>715</v>
      </c>
      <c r="G1415" s="4">
        <v>41254</v>
      </c>
      <c r="H1415">
        <v>33</v>
      </c>
      <c r="I1415">
        <v>1171</v>
      </c>
      <c r="J1415">
        <v>43</v>
      </c>
      <c r="K1415">
        <v>219</v>
      </c>
      <c r="L1415">
        <v>19</v>
      </c>
      <c r="M1415">
        <v>14</v>
      </c>
      <c r="N1415">
        <v>47</v>
      </c>
      <c r="O1415">
        <v>1466</v>
      </c>
      <c r="P1415">
        <v>1513</v>
      </c>
      <c r="Q1415">
        <v>4</v>
      </c>
      <c r="R1415">
        <v>6</v>
      </c>
      <c r="S1415">
        <v>3</v>
      </c>
      <c r="T1415">
        <v>13</v>
      </c>
      <c r="U1415">
        <v>26</v>
      </c>
      <c r="V1415">
        <v>9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 t="s">
        <v>715</v>
      </c>
      <c r="AD1415" t="s">
        <v>716</v>
      </c>
      <c r="AE1415">
        <v>3</v>
      </c>
      <c r="AF1415" t="s">
        <v>3031</v>
      </c>
      <c r="AG1415" t="s">
        <v>2958</v>
      </c>
      <c r="AH1415" t="s">
        <v>3018</v>
      </c>
      <c r="AI1415">
        <v>12</v>
      </c>
      <c r="AJ1415" t="s">
        <v>3019</v>
      </c>
    </row>
    <row r="1416" spans="1:36" x14ac:dyDescent="0.3">
      <c r="A1416" t="s">
        <v>1685</v>
      </c>
      <c r="B1416" s="9">
        <v>35</v>
      </c>
      <c r="C1416" t="s">
        <v>29</v>
      </c>
      <c r="D1416" s="29" t="s">
        <v>37</v>
      </c>
      <c r="E1416">
        <v>71626</v>
      </c>
      <c r="F1416" s="13" t="s">
        <v>716</v>
      </c>
      <c r="G1416" s="4">
        <v>41214</v>
      </c>
      <c r="H1416">
        <v>94</v>
      </c>
      <c r="I1416">
        <v>546</v>
      </c>
      <c r="J1416">
        <v>72</v>
      </c>
      <c r="K1416">
        <v>376</v>
      </c>
      <c r="L1416">
        <v>94</v>
      </c>
      <c r="M1416">
        <v>145</v>
      </c>
      <c r="N1416">
        <v>72</v>
      </c>
      <c r="O1416">
        <v>1233</v>
      </c>
      <c r="P1416">
        <v>1305</v>
      </c>
      <c r="Q1416">
        <v>1</v>
      </c>
      <c r="R1416">
        <v>5</v>
      </c>
      <c r="S1416">
        <v>5</v>
      </c>
      <c r="T1416">
        <v>8</v>
      </c>
      <c r="U1416">
        <v>19</v>
      </c>
      <c r="V1416">
        <v>3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 t="s">
        <v>715</v>
      </c>
      <c r="AD1416" t="s">
        <v>716</v>
      </c>
      <c r="AE1416">
        <v>3</v>
      </c>
      <c r="AF1416" t="s">
        <v>3031</v>
      </c>
      <c r="AG1416" t="s">
        <v>2958</v>
      </c>
      <c r="AH1416" t="s">
        <v>3018</v>
      </c>
      <c r="AI1416">
        <v>11</v>
      </c>
      <c r="AJ1416" t="s">
        <v>3024</v>
      </c>
    </row>
    <row r="1417" spans="1:36" x14ac:dyDescent="0.3">
      <c r="A1417" t="s">
        <v>2803</v>
      </c>
      <c r="B1417" s="9">
        <v>61</v>
      </c>
      <c r="C1417" t="s">
        <v>36</v>
      </c>
      <c r="D1417" s="29" t="s">
        <v>33</v>
      </c>
      <c r="E1417">
        <v>64504</v>
      </c>
      <c r="F1417" s="13" t="s">
        <v>2964</v>
      </c>
      <c r="G1417" s="4">
        <v>41337</v>
      </c>
      <c r="H1417">
        <v>81</v>
      </c>
      <c r="I1417">
        <v>986</v>
      </c>
      <c r="J1417">
        <v>36</v>
      </c>
      <c r="K1417">
        <v>168</v>
      </c>
      <c r="L1417">
        <v>16</v>
      </c>
      <c r="M1417">
        <v>0</v>
      </c>
      <c r="N1417">
        <v>108</v>
      </c>
      <c r="O1417">
        <v>1206</v>
      </c>
      <c r="P1417">
        <v>1314</v>
      </c>
      <c r="Q1417">
        <v>7</v>
      </c>
      <c r="R1417">
        <v>11</v>
      </c>
      <c r="S1417">
        <v>3</v>
      </c>
      <c r="T1417">
        <v>4</v>
      </c>
      <c r="U1417">
        <v>25</v>
      </c>
      <c r="V1417">
        <v>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716</v>
      </c>
      <c r="AD1417" t="s">
        <v>715</v>
      </c>
      <c r="AE1417">
        <v>2</v>
      </c>
      <c r="AF1417" t="s">
        <v>3029</v>
      </c>
      <c r="AG1417" t="s">
        <v>2957</v>
      </c>
      <c r="AH1417" t="s">
        <v>3016</v>
      </c>
      <c r="AI1417">
        <v>3</v>
      </c>
      <c r="AJ1417" t="s">
        <v>3017</v>
      </c>
    </row>
    <row r="1418" spans="1:36" x14ac:dyDescent="0.3">
      <c r="A1418" t="s">
        <v>886</v>
      </c>
      <c r="B1418" s="9">
        <v>47</v>
      </c>
      <c r="C1418" t="s">
        <v>29</v>
      </c>
      <c r="D1418" s="29" t="s">
        <v>30</v>
      </c>
      <c r="E1418">
        <v>25930</v>
      </c>
      <c r="F1418" s="13" t="s">
        <v>2963</v>
      </c>
      <c r="G1418" s="4">
        <v>41557</v>
      </c>
      <c r="H1418">
        <v>87</v>
      </c>
      <c r="I1418">
        <v>6</v>
      </c>
      <c r="J1418">
        <v>1</v>
      </c>
      <c r="K1418">
        <v>2</v>
      </c>
      <c r="L1418">
        <v>2</v>
      </c>
      <c r="M1418">
        <v>0</v>
      </c>
      <c r="N1418">
        <v>4</v>
      </c>
      <c r="O1418">
        <v>11</v>
      </c>
      <c r="P1418">
        <v>15</v>
      </c>
      <c r="Q1418">
        <v>1</v>
      </c>
      <c r="R1418">
        <v>1</v>
      </c>
      <c r="S1418">
        <v>0</v>
      </c>
      <c r="T1418">
        <v>2</v>
      </c>
      <c r="U1418">
        <v>4</v>
      </c>
      <c r="V1418">
        <v>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716</v>
      </c>
      <c r="AD1418" t="s">
        <v>716</v>
      </c>
      <c r="AE1418">
        <v>2</v>
      </c>
      <c r="AF1418" t="s">
        <v>3028</v>
      </c>
      <c r="AG1418" t="s">
        <v>2957</v>
      </c>
      <c r="AH1418" t="s">
        <v>3018</v>
      </c>
      <c r="AI1418">
        <v>10</v>
      </c>
      <c r="AJ1418" t="s">
        <v>3020</v>
      </c>
    </row>
    <row r="1419" spans="1:36" x14ac:dyDescent="0.3">
      <c r="A1419" t="s">
        <v>2587</v>
      </c>
      <c r="B1419" s="9">
        <v>59</v>
      </c>
      <c r="C1419" t="s">
        <v>47</v>
      </c>
      <c r="D1419" s="29" t="s">
        <v>41</v>
      </c>
      <c r="E1419">
        <v>41769</v>
      </c>
      <c r="F1419" s="13" t="s">
        <v>715</v>
      </c>
      <c r="G1419" s="4">
        <v>41318</v>
      </c>
      <c r="H1419">
        <v>31</v>
      </c>
      <c r="I1419">
        <v>302</v>
      </c>
      <c r="J1419">
        <v>29</v>
      </c>
      <c r="K1419">
        <v>131</v>
      </c>
      <c r="L1419">
        <v>32</v>
      </c>
      <c r="M1419">
        <v>0</v>
      </c>
      <c r="N1419">
        <v>27</v>
      </c>
      <c r="O1419">
        <v>494</v>
      </c>
      <c r="P1419">
        <v>521</v>
      </c>
      <c r="Q1419">
        <v>6</v>
      </c>
      <c r="R1419">
        <v>8</v>
      </c>
      <c r="S1419">
        <v>1</v>
      </c>
      <c r="T1419">
        <v>7</v>
      </c>
      <c r="U1419">
        <v>22</v>
      </c>
      <c r="V1419">
        <v>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716</v>
      </c>
      <c r="AD1419" t="s">
        <v>716</v>
      </c>
      <c r="AE1419">
        <v>2</v>
      </c>
      <c r="AF1419" t="s">
        <v>3030</v>
      </c>
      <c r="AG1419" t="s">
        <v>2957</v>
      </c>
      <c r="AH1419" t="s">
        <v>3016</v>
      </c>
      <c r="AI1419">
        <v>2</v>
      </c>
      <c r="AJ1419" t="s">
        <v>3022</v>
      </c>
    </row>
    <row r="1420" spans="1:36" x14ac:dyDescent="0.3">
      <c r="A1420" t="s">
        <v>1535</v>
      </c>
      <c r="B1420" s="9">
        <v>25</v>
      </c>
      <c r="C1420" t="s">
        <v>29</v>
      </c>
      <c r="D1420" s="29" t="s">
        <v>30</v>
      </c>
      <c r="E1420">
        <v>81217</v>
      </c>
      <c r="F1420" s="13" t="s">
        <v>716</v>
      </c>
      <c r="G1420" s="4">
        <v>41474</v>
      </c>
      <c r="H1420">
        <v>77</v>
      </c>
      <c r="I1420">
        <v>493</v>
      </c>
      <c r="J1420">
        <v>70</v>
      </c>
      <c r="K1420">
        <v>324</v>
      </c>
      <c r="L1420">
        <v>146</v>
      </c>
      <c r="M1420">
        <v>40</v>
      </c>
      <c r="N1420">
        <v>84</v>
      </c>
      <c r="O1420">
        <v>1073</v>
      </c>
      <c r="P1420">
        <v>1157</v>
      </c>
      <c r="Q1420">
        <v>1</v>
      </c>
      <c r="R1420">
        <v>3</v>
      </c>
      <c r="S1420">
        <v>7</v>
      </c>
      <c r="T1420">
        <v>11</v>
      </c>
      <c r="U1420">
        <v>22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716</v>
      </c>
      <c r="AD1420" t="s">
        <v>716</v>
      </c>
      <c r="AE1420">
        <v>2</v>
      </c>
      <c r="AF1420" t="s">
        <v>3032</v>
      </c>
      <c r="AG1420" t="s">
        <v>2957</v>
      </c>
      <c r="AH1420" t="s">
        <v>3014</v>
      </c>
      <c r="AI1420">
        <v>7</v>
      </c>
      <c r="AJ1420" t="s">
        <v>3015</v>
      </c>
    </row>
    <row r="1421" spans="1:36" x14ac:dyDescent="0.3">
      <c r="A1421" t="s">
        <v>1188</v>
      </c>
      <c r="B1421" s="9">
        <v>44</v>
      </c>
      <c r="C1421" t="s">
        <v>39</v>
      </c>
      <c r="D1421" s="29" t="s">
        <v>30</v>
      </c>
      <c r="E1421">
        <v>75345</v>
      </c>
      <c r="F1421" s="13" t="s">
        <v>716</v>
      </c>
      <c r="G1421" s="4">
        <v>41307</v>
      </c>
      <c r="H1421">
        <v>16</v>
      </c>
      <c r="I1421">
        <v>918</v>
      </c>
      <c r="J1421">
        <v>57</v>
      </c>
      <c r="K1421">
        <v>842</v>
      </c>
      <c r="L1421">
        <v>99</v>
      </c>
      <c r="M1421">
        <v>38</v>
      </c>
      <c r="N1421">
        <v>133</v>
      </c>
      <c r="O1421">
        <v>1954</v>
      </c>
      <c r="P1421">
        <v>2087</v>
      </c>
      <c r="Q1421">
        <v>1</v>
      </c>
      <c r="R1421">
        <v>5</v>
      </c>
      <c r="S1421">
        <v>8</v>
      </c>
      <c r="T1421">
        <v>6</v>
      </c>
      <c r="U1421">
        <v>20</v>
      </c>
      <c r="V1421">
        <v>3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 t="s">
        <v>715</v>
      </c>
      <c r="AD1421" t="s">
        <v>715</v>
      </c>
      <c r="AE1421">
        <v>2</v>
      </c>
      <c r="AF1421" t="s">
        <v>3028</v>
      </c>
      <c r="AG1421" t="s">
        <v>2957</v>
      </c>
      <c r="AH1421" t="s">
        <v>3016</v>
      </c>
      <c r="AI1421">
        <v>2</v>
      </c>
      <c r="AJ1421" t="s">
        <v>3022</v>
      </c>
    </row>
    <row r="1422" spans="1:36" x14ac:dyDescent="0.3">
      <c r="A1422" t="s">
        <v>1711</v>
      </c>
      <c r="B1422" s="9">
        <v>59</v>
      </c>
      <c r="C1422" t="s">
        <v>29</v>
      </c>
      <c r="D1422" s="29" t="s">
        <v>37</v>
      </c>
      <c r="E1422">
        <v>80395</v>
      </c>
      <c r="F1422" s="13" t="s">
        <v>716</v>
      </c>
      <c r="G1422" s="4">
        <v>41601</v>
      </c>
      <c r="H1422">
        <v>62</v>
      </c>
      <c r="I1422">
        <v>445</v>
      </c>
      <c r="J1422">
        <v>25</v>
      </c>
      <c r="K1422">
        <v>706</v>
      </c>
      <c r="L1422">
        <v>80</v>
      </c>
      <c r="M1422">
        <v>76</v>
      </c>
      <c r="N1422">
        <v>48</v>
      </c>
      <c r="O1422">
        <v>1332</v>
      </c>
      <c r="P1422">
        <v>1380</v>
      </c>
      <c r="Q1422">
        <v>1</v>
      </c>
      <c r="R1422">
        <v>6</v>
      </c>
      <c r="S1422">
        <v>5</v>
      </c>
      <c r="T1422">
        <v>12</v>
      </c>
      <c r="U1422">
        <v>24</v>
      </c>
      <c r="V1422">
        <v>2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 t="s">
        <v>715</v>
      </c>
      <c r="AD1422" t="s">
        <v>716</v>
      </c>
      <c r="AE1422">
        <v>2</v>
      </c>
      <c r="AF1422" t="s">
        <v>3030</v>
      </c>
      <c r="AG1422" t="s">
        <v>2957</v>
      </c>
      <c r="AH1422" t="s">
        <v>3018</v>
      </c>
      <c r="AI1422">
        <v>11</v>
      </c>
      <c r="AJ1422" t="s">
        <v>3024</v>
      </c>
    </row>
    <row r="1423" spans="1:36" x14ac:dyDescent="0.3">
      <c r="A1423" t="s">
        <v>2336</v>
      </c>
      <c r="B1423" s="9">
        <v>55</v>
      </c>
      <c r="C1423" t="s">
        <v>29</v>
      </c>
      <c r="D1423" s="29" t="s">
        <v>30</v>
      </c>
      <c r="E1423">
        <v>50664</v>
      </c>
      <c r="F1423" s="13" t="s">
        <v>2963</v>
      </c>
      <c r="G1423" s="4">
        <v>41290</v>
      </c>
      <c r="H1423">
        <v>64</v>
      </c>
      <c r="I1423">
        <v>313</v>
      </c>
      <c r="J1423">
        <v>8</v>
      </c>
      <c r="K1423">
        <v>104</v>
      </c>
      <c r="L1423">
        <v>6</v>
      </c>
      <c r="M1423">
        <v>4</v>
      </c>
      <c r="N1423">
        <v>126</v>
      </c>
      <c r="O1423">
        <v>435</v>
      </c>
      <c r="P1423">
        <v>561</v>
      </c>
      <c r="Q1423">
        <v>9</v>
      </c>
      <c r="R1423">
        <v>8</v>
      </c>
      <c r="S1423">
        <v>1</v>
      </c>
      <c r="T1423">
        <v>6</v>
      </c>
      <c r="U1423">
        <v>24</v>
      </c>
      <c r="V1423">
        <v>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716</v>
      </c>
      <c r="AD1423" t="s">
        <v>716</v>
      </c>
      <c r="AE1423">
        <v>2</v>
      </c>
      <c r="AF1423" t="s">
        <v>3030</v>
      </c>
      <c r="AG1423" t="s">
        <v>2957</v>
      </c>
      <c r="AH1423" t="s">
        <v>3016</v>
      </c>
      <c r="AI1423">
        <v>1</v>
      </c>
      <c r="AJ1423" t="s">
        <v>3023</v>
      </c>
    </row>
    <row r="1424" spans="1:36" x14ac:dyDescent="0.3">
      <c r="A1424" t="s">
        <v>2789</v>
      </c>
      <c r="B1424" s="9">
        <v>61</v>
      </c>
      <c r="C1424" t="s">
        <v>36</v>
      </c>
      <c r="D1424" s="29" t="s">
        <v>33</v>
      </c>
      <c r="E1424">
        <v>53593</v>
      </c>
      <c r="F1424" s="13" t="s">
        <v>2963</v>
      </c>
      <c r="G1424" s="4">
        <v>41128</v>
      </c>
      <c r="H1424">
        <v>60</v>
      </c>
      <c r="I1424">
        <v>349</v>
      </c>
      <c r="J1424">
        <v>4</v>
      </c>
      <c r="K1424">
        <v>78</v>
      </c>
      <c r="L1424">
        <v>6</v>
      </c>
      <c r="M1424">
        <v>0</v>
      </c>
      <c r="N1424">
        <v>43</v>
      </c>
      <c r="O1424">
        <v>437</v>
      </c>
      <c r="P1424">
        <v>480</v>
      </c>
      <c r="Q1424">
        <v>8</v>
      </c>
      <c r="R1424">
        <v>7</v>
      </c>
      <c r="S1424">
        <v>2</v>
      </c>
      <c r="T1424">
        <v>6</v>
      </c>
      <c r="U1424">
        <v>23</v>
      </c>
      <c r="V1424">
        <v>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716</v>
      </c>
      <c r="AD1424" t="s">
        <v>716</v>
      </c>
      <c r="AE1424">
        <v>3</v>
      </c>
      <c r="AF1424" t="s">
        <v>3029</v>
      </c>
      <c r="AG1424" t="s">
        <v>2958</v>
      </c>
      <c r="AH1424" t="s">
        <v>3014</v>
      </c>
      <c r="AI1424">
        <v>8</v>
      </c>
      <c r="AJ1424" t="s">
        <v>3026</v>
      </c>
    </row>
    <row r="1425" spans="1:36" x14ac:dyDescent="0.3">
      <c r="A1425" t="s">
        <v>1772</v>
      </c>
      <c r="B1425" s="9">
        <v>66</v>
      </c>
      <c r="C1425" t="s">
        <v>29</v>
      </c>
      <c r="D1425" s="29" t="s">
        <v>37</v>
      </c>
      <c r="E1425">
        <v>42192</v>
      </c>
      <c r="F1425" s="13" t="s">
        <v>716</v>
      </c>
      <c r="G1425" s="4">
        <v>41523</v>
      </c>
      <c r="H1425">
        <v>40</v>
      </c>
      <c r="I1425">
        <v>40</v>
      </c>
      <c r="J1425">
        <v>15</v>
      </c>
      <c r="K1425">
        <v>15</v>
      </c>
      <c r="L1425">
        <v>17</v>
      </c>
      <c r="M1425">
        <v>6</v>
      </c>
      <c r="N1425">
        <v>7</v>
      </c>
      <c r="O1425">
        <v>93</v>
      </c>
      <c r="P1425">
        <v>100</v>
      </c>
      <c r="Q1425">
        <v>1</v>
      </c>
      <c r="R1425">
        <v>2</v>
      </c>
      <c r="S1425">
        <v>1</v>
      </c>
      <c r="T1425">
        <v>3</v>
      </c>
      <c r="U1425">
        <v>7</v>
      </c>
      <c r="V1425">
        <v>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716</v>
      </c>
      <c r="AD1425" t="s">
        <v>716</v>
      </c>
      <c r="AE1425">
        <v>2</v>
      </c>
      <c r="AF1425" t="s">
        <v>3029</v>
      </c>
      <c r="AG1425" t="s">
        <v>2957</v>
      </c>
      <c r="AH1425" t="s">
        <v>3014</v>
      </c>
      <c r="AI1425">
        <v>9</v>
      </c>
      <c r="AJ1425" t="s">
        <v>3025</v>
      </c>
    </row>
    <row r="1426" spans="1:36" x14ac:dyDescent="0.3">
      <c r="A1426" t="s">
        <v>969</v>
      </c>
      <c r="B1426" s="9">
        <v>46</v>
      </c>
      <c r="C1426" t="s">
        <v>47</v>
      </c>
      <c r="D1426" s="29" t="s">
        <v>37</v>
      </c>
      <c r="E1426">
        <v>48985</v>
      </c>
      <c r="F1426" s="13" t="s">
        <v>715</v>
      </c>
      <c r="G1426" s="4">
        <v>41460</v>
      </c>
      <c r="H1426">
        <v>13</v>
      </c>
      <c r="I1426">
        <v>19</v>
      </c>
      <c r="J1426">
        <v>13</v>
      </c>
      <c r="K1426">
        <v>18</v>
      </c>
      <c r="L1426">
        <v>10</v>
      </c>
      <c r="M1426">
        <v>7</v>
      </c>
      <c r="N1426">
        <v>8</v>
      </c>
      <c r="O1426">
        <v>67</v>
      </c>
      <c r="P1426">
        <v>75</v>
      </c>
      <c r="Q1426">
        <v>1</v>
      </c>
      <c r="R1426">
        <v>1</v>
      </c>
      <c r="S1426">
        <v>1</v>
      </c>
      <c r="T1426">
        <v>3</v>
      </c>
      <c r="U1426">
        <v>6</v>
      </c>
      <c r="V1426">
        <v>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716</v>
      </c>
      <c r="AD1426" t="s">
        <v>716</v>
      </c>
      <c r="AE1426">
        <v>2</v>
      </c>
      <c r="AF1426" t="s">
        <v>3028</v>
      </c>
      <c r="AG1426" t="s">
        <v>2957</v>
      </c>
      <c r="AH1426" t="s">
        <v>3014</v>
      </c>
      <c r="AI1426">
        <v>7</v>
      </c>
      <c r="AJ1426" t="s">
        <v>3015</v>
      </c>
    </row>
    <row r="1427" spans="1:36" x14ac:dyDescent="0.3">
      <c r="A1427" t="s">
        <v>756</v>
      </c>
      <c r="B1427" s="9">
        <v>51</v>
      </c>
      <c r="C1427" t="s">
        <v>36</v>
      </c>
      <c r="D1427" s="29" t="s">
        <v>30</v>
      </c>
      <c r="E1427">
        <v>36736</v>
      </c>
      <c r="F1427" s="13" t="s">
        <v>2963</v>
      </c>
      <c r="G1427" s="4">
        <v>41404</v>
      </c>
      <c r="H1427">
        <v>52</v>
      </c>
      <c r="I1427">
        <v>10</v>
      </c>
      <c r="J1427">
        <v>0</v>
      </c>
      <c r="K1427">
        <v>3</v>
      </c>
      <c r="L1427">
        <v>0</v>
      </c>
      <c r="M1427">
        <v>0</v>
      </c>
      <c r="N1427">
        <v>4</v>
      </c>
      <c r="O1427">
        <v>13</v>
      </c>
      <c r="P1427">
        <v>17</v>
      </c>
      <c r="Q1427">
        <v>1</v>
      </c>
      <c r="R1427">
        <v>1</v>
      </c>
      <c r="S1427">
        <v>0</v>
      </c>
      <c r="T1427">
        <v>2</v>
      </c>
      <c r="U1427">
        <v>4</v>
      </c>
      <c r="V1427">
        <v>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716</v>
      </c>
      <c r="AD1427" t="s">
        <v>716</v>
      </c>
      <c r="AE1427">
        <v>2</v>
      </c>
      <c r="AF1427" t="s">
        <v>3030</v>
      </c>
      <c r="AG1427" t="s">
        <v>2957</v>
      </c>
      <c r="AH1427" t="s">
        <v>3011</v>
      </c>
      <c r="AI1427">
        <v>5</v>
      </c>
      <c r="AJ1427" t="s">
        <v>3012</v>
      </c>
    </row>
    <row r="1428" spans="1:36" x14ac:dyDescent="0.3">
      <c r="A1428" t="s">
        <v>1919</v>
      </c>
      <c r="B1428" s="9">
        <v>34</v>
      </c>
      <c r="C1428" t="s">
        <v>47</v>
      </c>
      <c r="D1428" s="29" t="s">
        <v>37</v>
      </c>
      <c r="E1428">
        <v>70829</v>
      </c>
      <c r="F1428" s="13" t="s">
        <v>2963</v>
      </c>
      <c r="G1428" s="4">
        <v>41609</v>
      </c>
      <c r="H1428">
        <v>87</v>
      </c>
      <c r="I1428">
        <v>141</v>
      </c>
      <c r="J1428">
        <v>70</v>
      </c>
      <c r="K1428">
        <v>106</v>
      </c>
      <c r="L1428">
        <v>72</v>
      </c>
      <c r="M1428">
        <v>19</v>
      </c>
      <c r="N1428">
        <v>23</v>
      </c>
      <c r="O1428">
        <v>408</v>
      </c>
      <c r="P1428">
        <v>431</v>
      </c>
      <c r="Q1428">
        <v>2</v>
      </c>
      <c r="R1428">
        <v>4</v>
      </c>
      <c r="S1428">
        <v>2</v>
      </c>
      <c r="T1428">
        <v>8</v>
      </c>
      <c r="U1428">
        <v>16</v>
      </c>
      <c r="V1428">
        <v>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t="s">
        <v>716</v>
      </c>
      <c r="AD1428" t="s">
        <v>716</v>
      </c>
      <c r="AE1428">
        <v>2</v>
      </c>
      <c r="AF1428" t="s">
        <v>3031</v>
      </c>
      <c r="AG1428" t="s">
        <v>2957</v>
      </c>
      <c r="AH1428" t="s">
        <v>3018</v>
      </c>
      <c r="AI1428">
        <v>12</v>
      </c>
      <c r="AJ1428" t="s">
        <v>3019</v>
      </c>
    </row>
    <row r="1429" spans="1:36" x14ac:dyDescent="0.3">
      <c r="A1429" t="s">
        <v>1842</v>
      </c>
      <c r="B1429" s="9">
        <v>42</v>
      </c>
      <c r="C1429" t="s">
        <v>39</v>
      </c>
      <c r="D1429" s="29" t="s">
        <v>30</v>
      </c>
      <c r="E1429">
        <v>49494</v>
      </c>
      <c r="F1429" s="13" t="s">
        <v>715</v>
      </c>
      <c r="G1429" s="4">
        <v>41389</v>
      </c>
      <c r="H1429">
        <v>46</v>
      </c>
      <c r="I1429">
        <v>191</v>
      </c>
      <c r="J1429">
        <v>9</v>
      </c>
      <c r="K1429">
        <v>97</v>
      </c>
      <c r="L1429">
        <v>0</v>
      </c>
      <c r="M1429">
        <v>6</v>
      </c>
      <c r="N1429">
        <v>82</v>
      </c>
      <c r="O1429">
        <v>303</v>
      </c>
      <c r="P1429">
        <v>385</v>
      </c>
      <c r="Q1429">
        <v>2</v>
      </c>
      <c r="R1429">
        <v>6</v>
      </c>
      <c r="S1429">
        <v>1</v>
      </c>
      <c r="T1429">
        <v>5</v>
      </c>
      <c r="U1429">
        <v>14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716</v>
      </c>
      <c r="AD1429" t="s">
        <v>716</v>
      </c>
      <c r="AE1429">
        <v>2</v>
      </c>
      <c r="AF1429" t="s">
        <v>3028</v>
      </c>
      <c r="AG1429" t="s">
        <v>2957</v>
      </c>
      <c r="AH1429" t="s">
        <v>3011</v>
      </c>
      <c r="AI1429">
        <v>4</v>
      </c>
      <c r="AJ1429" t="s">
        <v>3021</v>
      </c>
    </row>
    <row r="1430" spans="1:36" x14ac:dyDescent="0.3">
      <c r="A1430" t="s">
        <v>844</v>
      </c>
      <c r="B1430" s="9">
        <v>71</v>
      </c>
      <c r="C1430" t="s">
        <v>39</v>
      </c>
      <c r="D1430" s="29" t="s">
        <v>37</v>
      </c>
      <c r="E1430">
        <v>65073</v>
      </c>
      <c r="F1430" s="13" t="s">
        <v>716</v>
      </c>
      <c r="G1430" s="4">
        <v>41506</v>
      </c>
      <c r="H1430">
        <v>65</v>
      </c>
      <c r="I1430">
        <v>629</v>
      </c>
      <c r="J1430">
        <v>17</v>
      </c>
      <c r="K1430">
        <v>177</v>
      </c>
      <c r="L1430">
        <v>69</v>
      </c>
      <c r="M1430">
        <v>0</v>
      </c>
      <c r="N1430">
        <v>8</v>
      </c>
      <c r="O1430">
        <v>892</v>
      </c>
      <c r="P1430">
        <v>900</v>
      </c>
      <c r="Q1430">
        <v>1</v>
      </c>
      <c r="R1430">
        <v>5</v>
      </c>
      <c r="S1430">
        <v>3</v>
      </c>
      <c r="T1430">
        <v>5</v>
      </c>
      <c r="U1430">
        <v>14</v>
      </c>
      <c r="V1430">
        <v>2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716</v>
      </c>
      <c r="AD1430" t="s">
        <v>716</v>
      </c>
      <c r="AE1430">
        <v>2</v>
      </c>
      <c r="AF1430" t="s">
        <v>3029</v>
      </c>
      <c r="AG1430" t="s">
        <v>2957</v>
      </c>
      <c r="AH1430" t="s">
        <v>3014</v>
      </c>
      <c r="AI1430">
        <v>8</v>
      </c>
      <c r="AJ1430" t="s">
        <v>3026</v>
      </c>
    </row>
    <row r="1431" spans="1:36" x14ac:dyDescent="0.3">
      <c r="A1431" t="s">
        <v>1403</v>
      </c>
      <c r="B1431" s="9">
        <v>43</v>
      </c>
      <c r="C1431" t="s">
        <v>29</v>
      </c>
      <c r="D1431" s="29" t="s">
        <v>41</v>
      </c>
      <c r="E1431">
        <v>25818</v>
      </c>
      <c r="F1431" s="13" t="s">
        <v>715</v>
      </c>
      <c r="G1431" s="4">
        <v>41200</v>
      </c>
      <c r="H1431">
        <v>51</v>
      </c>
      <c r="I1431">
        <v>5</v>
      </c>
      <c r="J1431">
        <v>2</v>
      </c>
      <c r="K1431">
        <v>8</v>
      </c>
      <c r="L1431">
        <v>2</v>
      </c>
      <c r="M1431">
        <v>2</v>
      </c>
      <c r="N1431">
        <v>9</v>
      </c>
      <c r="O1431">
        <v>19</v>
      </c>
      <c r="P1431">
        <v>28</v>
      </c>
      <c r="Q1431">
        <v>1</v>
      </c>
      <c r="R1431">
        <v>0</v>
      </c>
      <c r="S1431">
        <v>1</v>
      </c>
      <c r="T1431">
        <v>2</v>
      </c>
      <c r="U1431">
        <v>4</v>
      </c>
      <c r="V1431">
        <v>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716</v>
      </c>
      <c r="AD1431" t="s">
        <v>716</v>
      </c>
      <c r="AE1431">
        <v>3</v>
      </c>
      <c r="AF1431" t="s">
        <v>3028</v>
      </c>
      <c r="AG1431" t="s">
        <v>2958</v>
      </c>
      <c r="AH1431" t="s">
        <v>3018</v>
      </c>
      <c r="AI1431">
        <v>10</v>
      </c>
      <c r="AJ1431" t="s">
        <v>3020</v>
      </c>
    </row>
    <row r="1432" spans="1:36" x14ac:dyDescent="0.3">
      <c r="A1432" t="s">
        <v>1607</v>
      </c>
      <c r="B1432" s="9">
        <v>54</v>
      </c>
      <c r="C1432" t="s">
        <v>29</v>
      </c>
      <c r="D1432" s="29" t="s">
        <v>33</v>
      </c>
      <c r="E1432">
        <v>30507</v>
      </c>
      <c r="F1432" s="13" t="s">
        <v>716</v>
      </c>
      <c r="G1432" s="4">
        <v>41344</v>
      </c>
      <c r="H1432">
        <v>29</v>
      </c>
      <c r="I1432">
        <v>65</v>
      </c>
      <c r="J1432">
        <v>36</v>
      </c>
      <c r="K1432">
        <v>74</v>
      </c>
      <c r="L1432">
        <v>38</v>
      </c>
      <c r="M1432">
        <v>20</v>
      </c>
      <c r="N1432">
        <v>110</v>
      </c>
      <c r="O1432">
        <v>233</v>
      </c>
      <c r="P1432">
        <v>343</v>
      </c>
      <c r="Q1432">
        <v>1</v>
      </c>
      <c r="R1432">
        <v>5</v>
      </c>
      <c r="S1432">
        <v>1</v>
      </c>
      <c r="T1432">
        <v>4</v>
      </c>
      <c r="U1432">
        <v>11</v>
      </c>
      <c r="V1432">
        <v>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716</v>
      </c>
      <c r="AD1432" t="s">
        <v>716</v>
      </c>
      <c r="AE1432">
        <v>2</v>
      </c>
      <c r="AF1432" t="s">
        <v>3030</v>
      </c>
      <c r="AG1432" t="s">
        <v>2957</v>
      </c>
      <c r="AH1432" t="s">
        <v>3016</v>
      </c>
      <c r="AI1432">
        <v>3</v>
      </c>
      <c r="AJ1432" t="s">
        <v>3017</v>
      </c>
    </row>
    <row r="1433" spans="1:36" x14ac:dyDescent="0.3">
      <c r="A1433" t="s">
        <v>2949</v>
      </c>
      <c r="B1433" s="9">
        <v>51</v>
      </c>
      <c r="C1433" t="s">
        <v>29</v>
      </c>
      <c r="D1433" s="29" t="s">
        <v>41</v>
      </c>
      <c r="E1433">
        <v>45146</v>
      </c>
      <c r="F1433" s="13" t="s">
        <v>2963</v>
      </c>
      <c r="G1433" s="4">
        <v>41470</v>
      </c>
      <c r="H1433">
        <v>28</v>
      </c>
      <c r="I1433">
        <v>33</v>
      </c>
      <c r="J1433">
        <v>0</v>
      </c>
      <c r="K1433">
        <v>5</v>
      </c>
      <c r="L1433">
        <v>0</v>
      </c>
      <c r="M1433">
        <v>0</v>
      </c>
      <c r="N1433">
        <v>15</v>
      </c>
      <c r="O1433">
        <v>38</v>
      </c>
      <c r="P1433">
        <v>53</v>
      </c>
      <c r="Q1433">
        <v>2</v>
      </c>
      <c r="R1433">
        <v>1</v>
      </c>
      <c r="S1433">
        <v>1</v>
      </c>
      <c r="T1433">
        <v>2</v>
      </c>
      <c r="U1433">
        <v>6</v>
      </c>
      <c r="V1433">
        <v>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716</v>
      </c>
      <c r="AD1433" t="s">
        <v>716</v>
      </c>
      <c r="AE1433">
        <v>2</v>
      </c>
      <c r="AF1433" t="s">
        <v>3030</v>
      </c>
      <c r="AG1433" t="s">
        <v>2957</v>
      </c>
      <c r="AH1433" t="s">
        <v>3014</v>
      </c>
      <c r="AI1433">
        <v>7</v>
      </c>
      <c r="AJ1433" t="s">
        <v>3015</v>
      </c>
    </row>
    <row r="1434" spans="1:36" x14ac:dyDescent="0.3">
      <c r="A1434" t="s">
        <v>1386</v>
      </c>
      <c r="B1434" s="9">
        <v>35</v>
      </c>
      <c r="C1434" t="s">
        <v>29</v>
      </c>
      <c r="D1434" s="29" t="s">
        <v>33</v>
      </c>
      <c r="E1434">
        <v>77298</v>
      </c>
      <c r="F1434" s="13" t="s">
        <v>715</v>
      </c>
      <c r="G1434" s="4">
        <v>41580</v>
      </c>
      <c r="H1434">
        <v>46</v>
      </c>
      <c r="I1434">
        <v>425</v>
      </c>
      <c r="J1434">
        <v>115</v>
      </c>
      <c r="K1434">
        <v>292</v>
      </c>
      <c r="L1434">
        <v>23</v>
      </c>
      <c r="M1434">
        <v>35</v>
      </c>
      <c r="N1434">
        <v>79</v>
      </c>
      <c r="O1434">
        <v>890</v>
      </c>
      <c r="P1434">
        <v>969</v>
      </c>
      <c r="Q1434">
        <v>1</v>
      </c>
      <c r="R1434">
        <v>6</v>
      </c>
      <c r="S1434">
        <v>6</v>
      </c>
      <c r="T1434">
        <v>11</v>
      </c>
      <c r="U1434">
        <v>24</v>
      </c>
      <c r="V1434">
        <v>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716</v>
      </c>
      <c r="AD1434" t="s">
        <v>716</v>
      </c>
      <c r="AE1434">
        <v>2</v>
      </c>
      <c r="AF1434" t="s">
        <v>3031</v>
      </c>
      <c r="AG1434" t="s">
        <v>2957</v>
      </c>
      <c r="AH1434" t="s">
        <v>3018</v>
      </c>
      <c r="AI1434">
        <v>11</v>
      </c>
      <c r="AJ1434" t="s">
        <v>3024</v>
      </c>
    </row>
    <row r="1435" spans="1:36" x14ac:dyDescent="0.3">
      <c r="A1435" t="s">
        <v>1798</v>
      </c>
      <c r="B1435" s="9">
        <v>29</v>
      </c>
      <c r="C1435" t="s">
        <v>36</v>
      </c>
      <c r="D1435" s="29" t="s">
        <v>37</v>
      </c>
      <c r="E1435">
        <v>33454</v>
      </c>
      <c r="F1435" s="13" t="s">
        <v>715</v>
      </c>
      <c r="G1435" s="4">
        <v>41402</v>
      </c>
      <c r="H1435">
        <v>32</v>
      </c>
      <c r="I1435">
        <v>76</v>
      </c>
      <c r="J1435">
        <v>10</v>
      </c>
      <c r="K1435">
        <v>56</v>
      </c>
      <c r="L1435">
        <v>3</v>
      </c>
      <c r="M1435">
        <v>1</v>
      </c>
      <c r="N1435">
        <v>23</v>
      </c>
      <c r="O1435">
        <v>146</v>
      </c>
      <c r="P1435">
        <v>169</v>
      </c>
      <c r="Q1435">
        <v>2</v>
      </c>
      <c r="R1435">
        <v>4</v>
      </c>
      <c r="S1435">
        <v>0</v>
      </c>
      <c r="T1435">
        <v>4</v>
      </c>
      <c r="U1435">
        <v>10</v>
      </c>
      <c r="V1435">
        <v>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716</v>
      </c>
      <c r="AD1435" t="s">
        <v>716</v>
      </c>
      <c r="AE1435">
        <v>2</v>
      </c>
      <c r="AF1435" t="s">
        <v>3032</v>
      </c>
      <c r="AG1435" t="s">
        <v>2957</v>
      </c>
      <c r="AH1435" t="s">
        <v>3011</v>
      </c>
      <c r="AI1435">
        <v>5</v>
      </c>
      <c r="AJ1435" t="s">
        <v>3012</v>
      </c>
    </row>
    <row r="1436" spans="1:36" x14ac:dyDescent="0.3">
      <c r="A1436" t="s">
        <v>979</v>
      </c>
      <c r="B1436" s="9">
        <v>37</v>
      </c>
      <c r="C1436" t="s">
        <v>36</v>
      </c>
      <c r="D1436" s="29" t="s">
        <v>37</v>
      </c>
      <c r="E1436">
        <v>69389</v>
      </c>
      <c r="F1436" s="13" t="s">
        <v>715</v>
      </c>
      <c r="G1436" s="4">
        <v>41180</v>
      </c>
      <c r="H1436">
        <v>17</v>
      </c>
      <c r="I1436">
        <v>422</v>
      </c>
      <c r="J1436">
        <v>7</v>
      </c>
      <c r="K1436">
        <v>238</v>
      </c>
      <c r="L1436">
        <v>69</v>
      </c>
      <c r="M1436">
        <v>46</v>
      </c>
      <c r="N1436">
        <v>15</v>
      </c>
      <c r="O1436">
        <v>782</v>
      </c>
      <c r="P1436">
        <v>797</v>
      </c>
      <c r="Q1436">
        <v>1</v>
      </c>
      <c r="R1436">
        <v>7</v>
      </c>
      <c r="S1436">
        <v>2</v>
      </c>
      <c r="T1436">
        <v>12</v>
      </c>
      <c r="U1436">
        <v>22</v>
      </c>
      <c r="V1436">
        <v>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716</v>
      </c>
      <c r="AD1436" t="s">
        <v>716</v>
      </c>
      <c r="AE1436">
        <v>3</v>
      </c>
      <c r="AF1436" t="s">
        <v>3031</v>
      </c>
      <c r="AG1436" t="s">
        <v>2958</v>
      </c>
      <c r="AH1436" t="s">
        <v>3014</v>
      </c>
      <c r="AI1436">
        <v>9</v>
      </c>
      <c r="AJ1436" t="s">
        <v>3025</v>
      </c>
    </row>
    <row r="1437" spans="1:36" x14ac:dyDescent="0.3">
      <c r="A1437" t="s">
        <v>1110</v>
      </c>
      <c r="B1437" s="9">
        <v>64</v>
      </c>
      <c r="C1437" t="s">
        <v>47</v>
      </c>
      <c r="D1437" s="29" t="s">
        <v>33</v>
      </c>
      <c r="E1437">
        <v>52203</v>
      </c>
      <c r="F1437" s="13" t="s">
        <v>716</v>
      </c>
      <c r="G1437" s="4">
        <v>41121</v>
      </c>
      <c r="H1437">
        <v>36</v>
      </c>
      <c r="I1437">
        <v>488</v>
      </c>
      <c r="J1437">
        <v>21</v>
      </c>
      <c r="K1437">
        <v>238</v>
      </c>
      <c r="L1437">
        <v>56</v>
      </c>
      <c r="M1437">
        <v>108</v>
      </c>
      <c r="N1437">
        <v>28</v>
      </c>
      <c r="O1437">
        <v>911</v>
      </c>
      <c r="P1437">
        <v>939</v>
      </c>
      <c r="Q1437">
        <v>1</v>
      </c>
      <c r="R1437">
        <v>8</v>
      </c>
      <c r="S1437">
        <v>7</v>
      </c>
      <c r="T1437">
        <v>11</v>
      </c>
      <c r="U1437">
        <v>27</v>
      </c>
      <c r="V1437">
        <v>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716</v>
      </c>
      <c r="AD1437" t="s">
        <v>716</v>
      </c>
      <c r="AE1437">
        <v>3</v>
      </c>
      <c r="AF1437" t="s">
        <v>3029</v>
      </c>
      <c r="AG1437" t="s">
        <v>2958</v>
      </c>
      <c r="AH1437" t="s">
        <v>3014</v>
      </c>
      <c r="AI1437">
        <v>7</v>
      </c>
      <c r="AJ1437" t="s">
        <v>3015</v>
      </c>
    </row>
    <row r="1438" spans="1:36" x14ac:dyDescent="0.3">
      <c r="A1438" t="s">
        <v>2647</v>
      </c>
      <c r="B1438" s="9">
        <v>30</v>
      </c>
      <c r="C1438" t="s">
        <v>29</v>
      </c>
      <c r="D1438" s="29" t="s">
        <v>33</v>
      </c>
      <c r="E1438">
        <v>26646</v>
      </c>
      <c r="F1438" s="13" t="s">
        <v>715</v>
      </c>
      <c r="G1438" s="4">
        <v>41680</v>
      </c>
      <c r="H1438">
        <v>26</v>
      </c>
      <c r="I1438">
        <v>11</v>
      </c>
      <c r="J1438">
        <v>4</v>
      </c>
      <c r="K1438">
        <v>20</v>
      </c>
      <c r="L1438">
        <v>10</v>
      </c>
      <c r="M1438">
        <v>3</v>
      </c>
      <c r="N1438">
        <v>5</v>
      </c>
      <c r="O1438">
        <v>48</v>
      </c>
      <c r="P1438">
        <v>53</v>
      </c>
      <c r="Q1438">
        <v>2</v>
      </c>
      <c r="R1438">
        <v>2</v>
      </c>
      <c r="S1438">
        <v>0</v>
      </c>
      <c r="T1438">
        <v>4</v>
      </c>
      <c r="U1438">
        <v>8</v>
      </c>
      <c r="V1438">
        <v>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716</v>
      </c>
      <c r="AD1438" t="s">
        <v>716</v>
      </c>
      <c r="AE1438">
        <v>1</v>
      </c>
      <c r="AF1438" t="s">
        <v>3032</v>
      </c>
      <c r="AG1438" t="s">
        <v>2956</v>
      </c>
      <c r="AH1438" t="s">
        <v>3016</v>
      </c>
      <c r="AI1438">
        <v>2</v>
      </c>
      <c r="AJ1438" t="s">
        <v>3022</v>
      </c>
    </row>
    <row r="1439" spans="1:36" x14ac:dyDescent="0.3">
      <c r="A1439" t="s">
        <v>1003</v>
      </c>
      <c r="B1439" s="9">
        <v>52</v>
      </c>
      <c r="C1439" t="s">
        <v>39</v>
      </c>
      <c r="D1439" s="29" t="s">
        <v>37</v>
      </c>
      <c r="E1439">
        <v>58646</v>
      </c>
      <c r="F1439" s="13" t="s">
        <v>715</v>
      </c>
      <c r="G1439" s="4">
        <v>41435</v>
      </c>
      <c r="H1439">
        <v>3</v>
      </c>
      <c r="I1439">
        <v>62</v>
      </c>
      <c r="J1439">
        <v>1</v>
      </c>
      <c r="K1439">
        <v>44</v>
      </c>
      <c r="L1439">
        <v>6</v>
      </c>
      <c r="M1439">
        <v>5</v>
      </c>
      <c r="N1439">
        <v>22</v>
      </c>
      <c r="O1439">
        <v>118</v>
      </c>
      <c r="P1439">
        <v>140</v>
      </c>
      <c r="Q1439">
        <v>1</v>
      </c>
      <c r="R1439">
        <v>2</v>
      </c>
      <c r="S1439">
        <v>1</v>
      </c>
      <c r="T1439">
        <v>4</v>
      </c>
      <c r="U1439">
        <v>8</v>
      </c>
      <c r="V1439">
        <v>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716</v>
      </c>
      <c r="AD1439" t="s">
        <v>716</v>
      </c>
      <c r="AE1439">
        <v>2</v>
      </c>
      <c r="AF1439" t="s">
        <v>3030</v>
      </c>
      <c r="AG1439" t="s">
        <v>2957</v>
      </c>
      <c r="AH1439" t="s">
        <v>3011</v>
      </c>
      <c r="AI1439">
        <v>6</v>
      </c>
      <c r="AJ1439" t="s">
        <v>3013</v>
      </c>
    </row>
    <row r="1440" spans="1:36" x14ac:dyDescent="0.3">
      <c r="A1440" t="s">
        <v>1244</v>
      </c>
      <c r="B1440" s="9">
        <v>45</v>
      </c>
      <c r="C1440" t="s">
        <v>36</v>
      </c>
      <c r="D1440" s="29" t="s">
        <v>37</v>
      </c>
      <c r="E1440">
        <v>68462</v>
      </c>
      <c r="F1440" s="13" t="s">
        <v>716</v>
      </c>
      <c r="G1440" s="4">
        <v>41255</v>
      </c>
      <c r="H1440">
        <v>6</v>
      </c>
      <c r="I1440">
        <v>561</v>
      </c>
      <c r="J1440">
        <v>64</v>
      </c>
      <c r="K1440">
        <v>785</v>
      </c>
      <c r="L1440">
        <v>84</v>
      </c>
      <c r="M1440">
        <v>128</v>
      </c>
      <c r="N1440">
        <v>48</v>
      </c>
      <c r="O1440">
        <v>1622</v>
      </c>
      <c r="P1440">
        <v>1670</v>
      </c>
      <c r="Q1440">
        <v>1</v>
      </c>
      <c r="R1440">
        <v>3</v>
      </c>
      <c r="S1440">
        <v>3</v>
      </c>
      <c r="T1440">
        <v>8</v>
      </c>
      <c r="U1440">
        <v>15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716</v>
      </c>
      <c r="AD1440" t="s">
        <v>716</v>
      </c>
      <c r="AE1440">
        <v>3</v>
      </c>
      <c r="AF1440" t="s">
        <v>3028</v>
      </c>
      <c r="AG1440" t="s">
        <v>2958</v>
      </c>
      <c r="AH1440" t="s">
        <v>3018</v>
      </c>
      <c r="AI1440">
        <v>12</v>
      </c>
      <c r="AJ1440" t="s">
        <v>3019</v>
      </c>
    </row>
    <row r="1441" spans="1:36" x14ac:dyDescent="0.3">
      <c r="A1441" t="s">
        <v>2922</v>
      </c>
      <c r="B1441" s="9">
        <v>52</v>
      </c>
      <c r="C1441" t="s">
        <v>36</v>
      </c>
      <c r="D1441" s="29" t="s">
        <v>30</v>
      </c>
      <c r="E1441">
        <v>27238</v>
      </c>
      <c r="F1441" s="13" t="s">
        <v>2963</v>
      </c>
      <c r="G1441" s="4">
        <v>41384</v>
      </c>
      <c r="H1441">
        <v>39</v>
      </c>
      <c r="I1441">
        <v>37</v>
      </c>
      <c r="J1441">
        <v>0</v>
      </c>
      <c r="K1441">
        <v>17</v>
      </c>
      <c r="L1441">
        <v>0</v>
      </c>
      <c r="M1441">
        <v>0</v>
      </c>
      <c r="N1441">
        <v>3</v>
      </c>
      <c r="O1441">
        <v>54</v>
      </c>
      <c r="P1441">
        <v>57</v>
      </c>
      <c r="Q1441">
        <v>3</v>
      </c>
      <c r="R1441">
        <v>3</v>
      </c>
      <c r="S1441">
        <v>0</v>
      </c>
      <c r="T1441">
        <v>3</v>
      </c>
      <c r="U1441">
        <v>9</v>
      </c>
      <c r="V1441">
        <v>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716</v>
      </c>
      <c r="AD1441" t="s">
        <v>716</v>
      </c>
      <c r="AE1441">
        <v>2</v>
      </c>
      <c r="AF1441" t="s">
        <v>3030</v>
      </c>
      <c r="AG1441" t="s">
        <v>2957</v>
      </c>
      <c r="AH1441" t="s">
        <v>3011</v>
      </c>
      <c r="AI1441">
        <v>4</v>
      </c>
      <c r="AJ1441" t="s">
        <v>3021</v>
      </c>
    </row>
    <row r="1442" spans="1:36" x14ac:dyDescent="0.3">
      <c r="A1442" t="s">
        <v>2737</v>
      </c>
      <c r="B1442" s="9">
        <v>63</v>
      </c>
      <c r="C1442" t="s">
        <v>29</v>
      </c>
      <c r="D1442" s="29" t="s">
        <v>37</v>
      </c>
      <c r="E1442">
        <v>75903</v>
      </c>
      <c r="F1442" s="13" t="s">
        <v>715</v>
      </c>
      <c r="G1442" s="4">
        <v>41372</v>
      </c>
      <c r="H1442">
        <v>50</v>
      </c>
      <c r="I1442">
        <v>340</v>
      </c>
      <c r="J1442">
        <v>108</v>
      </c>
      <c r="K1442">
        <v>185</v>
      </c>
      <c r="L1442">
        <v>130</v>
      </c>
      <c r="M1442">
        <v>38</v>
      </c>
      <c r="N1442">
        <v>100</v>
      </c>
      <c r="O1442">
        <v>801</v>
      </c>
      <c r="P1442">
        <v>901</v>
      </c>
      <c r="Q1442">
        <v>2</v>
      </c>
      <c r="R1442">
        <v>6</v>
      </c>
      <c r="S1442">
        <v>6</v>
      </c>
      <c r="T1442">
        <v>9</v>
      </c>
      <c r="U1442">
        <v>23</v>
      </c>
      <c r="V1442">
        <v>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t="s">
        <v>716</v>
      </c>
      <c r="AD1442" t="s">
        <v>716</v>
      </c>
      <c r="AE1442">
        <v>2</v>
      </c>
      <c r="AF1442" t="s">
        <v>3029</v>
      </c>
      <c r="AG1442" t="s">
        <v>2957</v>
      </c>
      <c r="AH1442" t="s">
        <v>3011</v>
      </c>
      <c r="AI1442">
        <v>4</v>
      </c>
      <c r="AJ1442" t="s">
        <v>3021</v>
      </c>
    </row>
    <row r="1443" spans="1:36" x14ac:dyDescent="0.3">
      <c r="A1443" t="s">
        <v>2583</v>
      </c>
      <c r="B1443" s="9">
        <v>36</v>
      </c>
      <c r="C1443" t="s">
        <v>29</v>
      </c>
      <c r="D1443" s="29" t="s">
        <v>30</v>
      </c>
      <c r="E1443">
        <v>38643</v>
      </c>
      <c r="F1443" s="13" t="s">
        <v>2963</v>
      </c>
      <c r="G1443" s="4">
        <v>41607</v>
      </c>
      <c r="H1443">
        <v>45</v>
      </c>
      <c r="I1443">
        <v>22</v>
      </c>
      <c r="J1443">
        <v>2</v>
      </c>
      <c r="K1443">
        <v>14</v>
      </c>
      <c r="L1443">
        <v>0</v>
      </c>
      <c r="M1443">
        <v>1</v>
      </c>
      <c r="N1443">
        <v>10</v>
      </c>
      <c r="O1443">
        <v>39</v>
      </c>
      <c r="P1443">
        <v>49</v>
      </c>
      <c r="Q1443">
        <v>2</v>
      </c>
      <c r="R1443">
        <v>2</v>
      </c>
      <c r="S1443">
        <v>0</v>
      </c>
      <c r="T1443">
        <v>3</v>
      </c>
      <c r="U1443">
        <v>7</v>
      </c>
      <c r="V1443">
        <v>7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716</v>
      </c>
      <c r="AD1443" t="s">
        <v>716</v>
      </c>
      <c r="AE1443">
        <v>2</v>
      </c>
      <c r="AF1443" t="s">
        <v>3031</v>
      </c>
      <c r="AG1443" t="s">
        <v>2957</v>
      </c>
      <c r="AH1443" t="s">
        <v>3018</v>
      </c>
      <c r="AI1443">
        <v>11</v>
      </c>
      <c r="AJ1443" t="s">
        <v>3024</v>
      </c>
    </row>
    <row r="1444" spans="1:36" x14ac:dyDescent="0.3">
      <c r="A1444" t="s">
        <v>2386</v>
      </c>
      <c r="B1444" s="9">
        <v>54</v>
      </c>
      <c r="C1444" t="s">
        <v>29</v>
      </c>
      <c r="D1444" s="29" t="s">
        <v>33</v>
      </c>
      <c r="E1444">
        <v>63381</v>
      </c>
      <c r="F1444" s="13" t="s">
        <v>715</v>
      </c>
      <c r="G1444" s="4">
        <v>41187</v>
      </c>
      <c r="H1444">
        <v>78</v>
      </c>
      <c r="I1444">
        <v>571</v>
      </c>
      <c r="J1444">
        <v>50</v>
      </c>
      <c r="K1444">
        <v>142</v>
      </c>
      <c r="L1444">
        <v>33</v>
      </c>
      <c r="M1444">
        <v>50</v>
      </c>
      <c r="N1444">
        <v>159</v>
      </c>
      <c r="O1444">
        <v>846</v>
      </c>
      <c r="P1444">
        <v>1005</v>
      </c>
      <c r="Q1444">
        <v>4</v>
      </c>
      <c r="R1444">
        <v>4</v>
      </c>
      <c r="S1444">
        <v>5</v>
      </c>
      <c r="T1444">
        <v>13</v>
      </c>
      <c r="U1444">
        <v>26</v>
      </c>
      <c r="V1444">
        <v>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716</v>
      </c>
      <c r="AD1444" t="s">
        <v>716</v>
      </c>
      <c r="AE1444">
        <v>3</v>
      </c>
      <c r="AF1444" t="s">
        <v>3030</v>
      </c>
      <c r="AG1444" t="s">
        <v>2958</v>
      </c>
      <c r="AH1444" t="s">
        <v>3018</v>
      </c>
      <c r="AI1444">
        <v>10</v>
      </c>
      <c r="AJ1444" t="s">
        <v>3020</v>
      </c>
    </row>
    <row r="1445" spans="1:36" x14ac:dyDescent="0.3">
      <c r="A1445" t="s">
        <v>1665</v>
      </c>
      <c r="B1445" s="9">
        <v>67</v>
      </c>
      <c r="C1445" t="s">
        <v>29</v>
      </c>
      <c r="D1445" s="29" t="s">
        <v>33</v>
      </c>
      <c r="E1445">
        <v>74485</v>
      </c>
      <c r="F1445" s="13" t="s">
        <v>716</v>
      </c>
      <c r="G1445" s="4">
        <v>41510</v>
      </c>
      <c r="H1445">
        <v>58</v>
      </c>
      <c r="I1445">
        <v>499</v>
      </c>
      <c r="J1445">
        <v>149</v>
      </c>
      <c r="K1445">
        <v>815</v>
      </c>
      <c r="L1445">
        <v>173</v>
      </c>
      <c r="M1445">
        <v>49</v>
      </c>
      <c r="N1445">
        <v>49</v>
      </c>
      <c r="O1445">
        <v>1685</v>
      </c>
      <c r="P1445">
        <v>1734</v>
      </c>
      <c r="Q1445">
        <v>1</v>
      </c>
      <c r="R1445">
        <v>6</v>
      </c>
      <c r="S1445">
        <v>7</v>
      </c>
      <c r="T1445">
        <v>12</v>
      </c>
      <c r="U1445">
        <v>26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716</v>
      </c>
      <c r="AD1445" t="s">
        <v>716</v>
      </c>
      <c r="AE1445">
        <v>2</v>
      </c>
      <c r="AF1445" t="s">
        <v>3029</v>
      </c>
      <c r="AG1445" t="s">
        <v>2957</v>
      </c>
      <c r="AH1445" t="s">
        <v>3014</v>
      </c>
      <c r="AI1445">
        <v>8</v>
      </c>
      <c r="AJ1445" t="s">
        <v>3026</v>
      </c>
    </row>
    <row r="1446" spans="1:36" x14ac:dyDescent="0.3">
      <c r="A1446" t="s">
        <v>1971</v>
      </c>
      <c r="B1446" s="9">
        <v>47</v>
      </c>
      <c r="C1446" t="s">
        <v>39</v>
      </c>
      <c r="D1446" s="29" t="s">
        <v>30</v>
      </c>
      <c r="E1446">
        <v>32557</v>
      </c>
      <c r="F1446" s="13" t="s">
        <v>715</v>
      </c>
      <c r="G1446" s="4">
        <v>41694</v>
      </c>
      <c r="H1446">
        <v>13</v>
      </c>
      <c r="I1446">
        <v>34</v>
      </c>
      <c r="J1446">
        <v>3</v>
      </c>
      <c r="K1446">
        <v>29</v>
      </c>
      <c r="L1446">
        <v>0</v>
      </c>
      <c r="M1446">
        <v>4</v>
      </c>
      <c r="N1446">
        <v>10</v>
      </c>
      <c r="O1446">
        <v>70</v>
      </c>
      <c r="P1446">
        <v>80</v>
      </c>
      <c r="Q1446">
        <v>3</v>
      </c>
      <c r="R1446">
        <v>2</v>
      </c>
      <c r="S1446">
        <v>1</v>
      </c>
      <c r="T1446">
        <v>3</v>
      </c>
      <c r="U1446">
        <v>9</v>
      </c>
      <c r="V1446">
        <v>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716</v>
      </c>
      <c r="AD1446" t="s">
        <v>715</v>
      </c>
      <c r="AE1446">
        <v>1</v>
      </c>
      <c r="AF1446" t="s">
        <v>3028</v>
      </c>
      <c r="AG1446" t="s">
        <v>2956</v>
      </c>
      <c r="AH1446" t="s">
        <v>3016</v>
      </c>
      <c r="AI1446">
        <v>2</v>
      </c>
      <c r="AJ1446" t="s">
        <v>3022</v>
      </c>
    </row>
    <row r="1447" spans="1:36" x14ac:dyDescent="0.3">
      <c r="A1447" t="s">
        <v>1034</v>
      </c>
      <c r="B1447" s="9">
        <v>38</v>
      </c>
      <c r="C1447" t="s">
        <v>36</v>
      </c>
      <c r="D1447" s="29" t="s">
        <v>33</v>
      </c>
      <c r="E1447">
        <v>37395</v>
      </c>
      <c r="F1447" s="13" t="s">
        <v>715</v>
      </c>
      <c r="G1447" s="4">
        <v>41761</v>
      </c>
      <c r="H1447">
        <v>47</v>
      </c>
      <c r="I1447">
        <v>18</v>
      </c>
      <c r="J1447">
        <v>0</v>
      </c>
      <c r="K1447">
        <v>9</v>
      </c>
      <c r="L1447">
        <v>0</v>
      </c>
      <c r="M1447">
        <v>1</v>
      </c>
      <c r="N1447">
        <v>11</v>
      </c>
      <c r="O1447">
        <v>28</v>
      </c>
      <c r="P1447">
        <v>39</v>
      </c>
      <c r="Q1447">
        <v>1</v>
      </c>
      <c r="R1447">
        <v>1</v>
      </c>
      <c r="S1447">
        <v>0</v>
      </c>
      <c r="T1447">
        <v>3</v>
      </c>
      <c r="U1447">
        <v>5</v>
      </c>
      <c r="V1447">
        <v>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716</v>
      </c>
      <c r="AD1447" t="s">
        <v>716</v>
      </c>
      <c r="AE1447">
        <v>1</v>
      </c>
      <c r="AF1447" t="s">
        <v>3031</v>
      </c>
      <c r="AG1447" t="s">
        <v>2956</v>
      </c>
      <c r="AH1447" t="s">
        <v>3011</v>
      </c>
      <c r="AI1447">
        <v>5</v>
      </c>
      <c r="AJ1447" t="s">
        <v>3012</v>
      </c>
    </row>
    <row r="1448" spans="1:36" x14ac:dyDescent="0.3">
      <c r="A1448" t="s">
        <v>1067</v>
      </c>
      <c r="B1448" s="9">
        <v>32</v>
      </c>
      <c r="C1448" t="s">
        <v>39</v>
      </c>
      <c r="D1448" s="29" t="s">
        <v>37</v>
      </c>
      <c r="E1448">
        <v>43815</v>
      </c>
      <c r="F1448" s="13" t="s">
        <v>715</v>
      </c>
      <c r="G1448" s="4">
        <v>41369</v>
      </c>
      <c r="H1448">
        <v>53</v>
      </c>
      <c r="I1448">
        <v>14</v>
      </c>
      <c r="J1448">
        <v>10</v>
      </c>
      <c r="K1448">
        <v>29</v>
      </c>
      <c r="L1448">
        <v>4</v>
      </c>
      <c r="M1448">
        <v>7</v>
      </c>
      <c r="N1448">
        <v>15</v>
      </c>
      <c r="O1448">
        <v>64</v>
      </c>
      <c r="P1448">
        <v>79</v>
      </c>
      <c r="Q1448">
        <v>1</v>
      </c>
      <c r="R1448">
        <v>2</v>
      </c>
      <c r="S1448">
        <v>0</v>
      </c>
      <c r="T1448">
        <v>3</v>
      </c>
      <c r="U1448">
        <v>6</v>
      </c>
      <c r="V1448">
        <v>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716</v>
      </c>
      <c r="AD1448" t="s">
        <v>716</v>
      </c>
      <c r="AE1448">
        <v>2</v>
      </c>
      <c r="AF1448" t="s">
        <v>3031</v>
      </c>
      <c r="AG1448" t="s">
        <v>2957</v>
      </c>
      <c r="AH1448" t="s">
        <v>3011</v>
      </c>
      <c r="AI1448">
        <v>4</v>
      </c>
      <c r="AJ1448" t="s">
        <v>3021</v>
      </c>
    </row>
    <row r="1449" spans="1:36" x14ac:dyDescent="0.3">
      <c r="A1449" t="s">
        <v>2606</v>
      </c>
      <c r="B1449" s="9">
        <v>37</v>
      </c>
      <c r="C1449" t="s">
        <v>29</v>
      </c>
      <c r="D1449" s="29" t="s">
        <v>37</v>
      </c>
      <c r="E1449">
        <v>31353</v>
      </c>
      <c r="F1449" s="13" t="s">
        <v>2963</v>
      </c>
      <c r="G1449" s="4">
        <v>41637</v>
      </c>
      <c r="H1449">
        <v>24</v>
      </c>
      <c r="I1449">
        <v>10</v>
      </c>
      <c r="J1449">
        <v>0</v>
      </c>
      <c r="K1449">
        <v>10</v>
      </c>
      <c r="L1449">
        <v>3</v>
      </c>
      <c r="M1449">
        <v>1</v>
      </c>
      <c r="N1449">
        <v>7</v>
      </c>
      <c r="O1449">
        <v>24</v>
      </c>
      <c r="P1449">
        <v>31</v>
      </c>
      <c r="Q1449">
        <v>2</v>
      </c>
      <c r="R1449">
        <v>1</v>
      </c>
      <c r="S1449">
        <v>1</v>
      </c>
      <c r="T1449">
        <v>2</v>
      </c>
      <c r="U1449">
        <v>6</v>
      </c>
      <c r="V1449">
        <v>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716</v>
      </c>
      <c r="AD1449" t="s">
        <v>715</v>
      </c>
      <c r="AE1449">
        <v>2</v>
      </c>
      <c r="AF1449" t="s">
        <v>3031</v>
      </c>
      <c r="AG1449" t="s">
        <v>2957</v>
      </c>
      <c r="AH1449" t="s">
        <v>3018</v>
      </c>
      <c r="AI1449">
        <v>12</v>
      </c>
      <c r="AJ1449" t="s">
        <v>3019</v>
      </c>
    </row>
    <row r="1450" spans="1:36" x14ac:dyDescent="0.3">
      <c r="A1450" t="s">
        <v>806</v>
      </c>
      <c r="B1450" s="9">
        <v>49</v>
      </c>
      <c r="C1450" t="s">
        <v>29</v>
      </c>
      <c r="D1450" s="29" t="s">
        <v>37</v>
      </c>
      <c r="E1450">
        <v>59594</v>
      </c>
      <c r="F1450" s="13" t="s">
        <v>715</v>
      </c>
      <c r="G1450" s="4">
        <v>41202</v>
      </c>
      <c r="H1450">
        <v>74</v>
      </c>
      <c r="I1450">
        <v>457</v>
      </c>
      <c r="J1450">
        <v>4</v>
      </c>
      <c r="K1450">
        <v>29</v>
      </c>
      <c r="L1450">
        <v>0</v>
      </c>
      <c r="M1450">
        <v>0</v>
      </c>
      <c r="N1450">
        <v>9</v>
      </c>
      <c r="O1450">
        <v>490</v>
      </c>
      <c r="P1450">
        <v>499</v>
      </c>
      <c r="Q1450">
        <v>1</v>
      </c>
      <c r="R1450">
        <v>8</v>
      </c>
      <c r="S1450">
        <v>1</v>
      </c>
      <c r="T1450">
        <v>7</v>
      </c>
      <c r="U1450">
        <v>17</v>
      </c>
      <c r="V1450">
        <v>7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 t="s">
        <v>715</v>
      </c>
      <c r="AD1450" t="s">
        <v>716</v>
      </c>
      <c r="AE1450">
        <v>3</v>
      </c>
      <c r="AF1450" t="s">
        <v>3028</v>
      </c>
      <c r="AG1450" t="s">
        <v>2958</v>
      </c>
      <c r="AH1450" t="s">
        <v>3018</v>
      </c>
      <c r="AI1450">
        <v>10</v>
      </c>
      <c r="AJ1450" t="s">
        <v>3020</v>
      </c>
    </row>
    <row r="1451" spans="1:36" x14ac:dyDescent="0.3">
      <c r="A1451" t="s">
        <v>2785</v>
      </c>
      <c r="B1451" s="9">
        <v>47</v>
      </c>
      <c r="C1451" t="s">
        <v>29</v>
      </c>
      <c r="D1451" s="29" t="s">
        <v>37</v>
      </c>
      <c r="E1451">
        <v>22574</v>
      </c>
      <c r="F1451" s="13" t="s">
        <v>2964</v>
      </c>
      <c r="G1451" s="4">
        <v>41575</v>
      </c>
      <c r="H1451">
        <v>28</v>
      </c>
      <c r="I1451">
        <v>25</v>
      </c>
      <c r="J1451">
        <v>0</v>
      </c>
      <c r="K1451">
        <v>8</v>
      </c>
      <c r="L1451">
        <v>2</v>
      </c>
      <c r="M1451">
        <v>0</v>
      </c>
      <c r="N1451">
        <v>2</v>
      </c>
      <c r="O1451">
        <v>35</v>
      </c>
      <c r="P1451">
        <v>37</v>
      </c>
      <c r="Q1451">
        <v>2</v>
      </c>
      <c r="R1451">
        <v>2</v>
      </c>
      <c r="S1451">
        <v>0</v>
      </c>
      <c r="T1451">
        <v>3</v>
      </c>
      <c r="U1451">
        <v>7</v>
      </c>
      <c r="V1451">
        <v>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716</v>
      </c>
      <c r="AD1451" t="s">
        <v>716</v>
      </c>
      <c r="AE1451">
        <v>2</v>
      </c>
      <c r="AF1451" t="s">
        <v>3028</v>
      </c>
      <c r="AG1451" t="s">
        <v>2957</v>
      </c>
      <c r="AH1451" t="s">
        <v>3018</v>
      </c>
      <c r="AI1451">
        <v>10</v>
      </c>
      <c r="AJ1451" t="s">
        <v>3020</v>
      </c>
    </row>
    <row r="1452" spans="1:36" x14ac:dyDescent="0.3">
      <c r="A1452" t="s">
        <v>2312</v>
      </c>
      <c r="B1452" s="9">
        <v>43</v>
      </c>
      <c r="C1452" t="s">
        <v>29</v>
      </c>
      <c r="D1452" s="29" t="s">
        <v>41</v>
      </c>
      <c r="E1452">
        <v>44421</v>
      </c>
      <c r="F1452" s="13" t="s">
        <v>2963</v>
      </c>
      <c r="G1452" s="4">
        <v>41320</v>
      </c>
      <c r="H1452">
        <v>53</v>
      </c>
      <c r="I1452">
        <v>110</v>
      </c>
      <c r="J1452">
        <v>5</v>
      </c>
      <c r="K1452">
        <v>59</v>
      </c>
      <c r="L1452">
        <v>7</v>
      </c>
      <c r="M1452">
        <v>1</v>
      </c>
      <c r="N1452">
        <v>7</v>
      </c>
      <c r="O1452">
        <v>182</v>
      </c>
      <c r="P1452">
        <v>189</v>
      </c>
      <c r="Q1452">
        <v>5</v>
      </c>
      <c r="R1452">
        <v>5</v>
      </c>
      <c r="S1452">
        <v>0</v>
      </c>
      <c r="T1452">
        <v>4</v>
      </c>
      <c r="U1452">
        <v>14</v>
      </c>
      <c r="V1452">
        <v>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716</v>
      </c>
      <c r="AD1452" t="s">
        <v>716</v>
      </c>
      <c r="AE1452">
        <v>2</v>
      </c>
      <c r="AF1452" t="s">
        <v>3028</v>
      </c>
      <c r="AG1452" t="s">
        <v>2957</v>
      </c>
      <c r="AH1452" t="s">
        <v>3016</v>
      </c>
      <c r="AI1452">
        <v>2</v>
      </c>
      <c r="AJ1452" t="s">
        <v>3022</v>
      </c>
    </row>
    <row r="1453" spans="1:36" x14ac:dyDescent="0.3">
      <c r="A1453" t="s">
        <v>2506</v>
      </c>
      <c r="B1453" s="9">
        <v>38</v>
      </c>
      <c r="C1453" t="s">
        <v>29</v>
      </c>
      <c r="D1453" s="29" t="s">
        <v>37</v>
      </c>
      <c r="E1453">
        <v>65991</v>
      </c>
      <c r="F1453" s="13" t="s">
        <v>715</v>
      </c>
      <c r="G1453" s="4">
        <v>41159</v>
      </c>
      <c r="H1453">
        <v>21</v>
      </c>
      <c r="I1453">
        <v>507</v>
      </c>
      <c r="J1453">
        <v>19</v>
      </c>
      <c r="K1453">
        <v>364</v>
      </c>
      <c r="L1453">
        <v>25</v>
      </c>
      <c r="M1453">
        <v>47</v>
      </c>
      <c r="N1453">
        <v>9</v>
      </c>
      <c r="O1453">
        <v>962</v>
      </c>
      <c r="P1453">
        <v>971</v>
      </c>
      <c r="Q1453">
        <v>3</v>
      </c>
      <c r="R1453">
        <v>9</v>
      </c>
      <c r="S1453">
        <v>5</v>
      </c>
      <c r="T1453">
        <v>10</v>
      </c>
      <c r="U1453">
        <v>27</v>
      </c>
      <c r="V1453">
        <v>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716</v>
      </c>
      <c r="AD1453" t="s">
        <v>716</v>
      </c>
      <c r="AE1453">
        <v>3</v>
      </c>
      <c r="AF1453" t="s">
        <v>3031</v>
      </c>
      <c r="AG1453" t="s">
        <v>2958</v>
      </c>
      <c r="AH1453" t="s">
        <v>3014</v>
      </c>
      <c r="AI1453">
        <v>9</v>
      </c>
      <c r="AJ1453" t="s">
        <v>3025</v>
      </c>
    </row>
    <row r="1454" spans="1:36" x14ac:dyDescent="0.3">
      <c r="A1454" t="s">
        <v>2232</v>
      </c>
      <c r="B1454" s="9">
        <v>48</v>
      </c>
      <c r="C1454" t="s">
        <v>36</v>
      </c>
      <c r="D1454" s="29" t="s">
        <v>30</v>
      </c>
      <c r="E1454">
        <v>7144</v>
      </c>
      <c r="F1454" s="13" t="s">
        <v>2963</v>
      </c>
      <c r="G1454" s="4">
        <v>41615</v>
      </c>
      <c r="H1454">
        <v>92</v>
      </c>
      <c r="I1454">
        <v>81</v>
      </c>
      <c r="J1454">
        <v>4</v>
      </c>
      <c r="K1454">
        <v>33</v>
      </c>
      <c r="L1454">
        <v>5</v>
      </c>
      <c r="M1454">
        <v>2</v>
      </c>
      <c r="N1454">
        <v>291</v>
      </c>
      <c r="O1454">
        <v>125</v>
      </c>
      <c r="P1454">
        <v>416</v>
      </c>
      <c r="Q1454">
        <v>0</v>
      </c>
      <c r="R1454">
        <v>23</v>
      </c>
      <c r="S1454">
        <v>1</v>
      </c>
      <c r="T1454">
        <v>1</v>
      </c>
      <c r="U1454">
        <v>25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t="s">
        <v>716</v>
      </c>
      <c r="AD1454" t="s">
        <v>716</v>
      </c>
      <c r="AE1454">
        <v>2</v>
      </c>
      <c r="AF1454" t="s">
        <v>3028</v>
      </c>
      <c r="AG1454" t="s">
        <v>2957</v>
      </c>
      <c r="AH1454" t="s">
        <v>3018</v>
      </c>
      <c r="AI1454">
        <v>12</v>
      </c>
      <c r="AJ1454" t="s">
        <v>3019</v>
      </c>
    </row>
    <row r="1455" spans="1:36" x14ac:dyDescent="0.3">
      <c r="A1455" t="s">
        <v>1156</v>
      </c>
      <c r="B1455" s="9">
        <v>30</v>
      </c>
      <c r="C1455" t="s">
        <v>39</v>
      </c>
      <c r="D1455" s="29" t="s">
        <v>30</v>
      </c>
      <c r="E1455">
        <v>18890</v>
      </c>
      <c r="F1455" s="13" t="s">
        <v>716</v>
      </c>
      <c r="G1455" s="4">
        <v>41223</v>
      </c>
      <c r="H1455">
        <v>5</v>
      </c>
      <c r="I1455">
        <v>6</v>
      </c>
      <c r="J1455">
        <v>4</v>
      </c>
      <c r="K1455">
        <v>1</v>
      </c>
      <c r="L1455">
        <v>7</v>
      </c>
      <c r="M1455">
        <v>2</v>
      </c>
      <c r="N1455">
        <v>15</v>
      </c>
      <c r="O1455">
        <v>20</v>
      </c>
      <c r="P1455">
        <v>35</v>
      </c>
      <c r="Q1455">
        <v>1</v>
      </c>
      <c r="R1455">
        <v>0</v>
      </c>
      <c r="S1455">
        <v>1</v>
      </c>
      <c r="T1455">
        <v>2</v>
      </c>
      <c r="U1455">
        <v>4</v>
      </c>
      <c r="V1455">
        <v>6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 t="s">
        <v>715</v>
      </c>
      <c r="AD1455" t="s">
        <v>715</v>
      </c>
      <c r="AE1455">
        <v>3</v>
      </c>
      <c r="AF1455" t="s">
        <v>3032</v>
      </c>
      <c r="AG1455" t="s">
        <v>2958</v>
      </c>
      <c r="AH1455" t="s">
        <v>3018</v>
      </c>
      <c r="AI1455">
        <v>11</v>
      </c>
      <c r="AJ1455" t="s">
        <v>3024</v>
      </c>
    </row>
    <row r="1456" spans="1:36" x14ac:dyDescent="0.3">
      <c r="A1456" t="s">
        <v>1805</v>
      </c>
      <c r="B1456" s="9">
        <v>64</v>
      </c>
      <c r="C1456" t="s">
        <v>36</v>
      </c>
      <c r="D1456" s="29" t="s">
        <v>33</v>
      </c>
      <c r="E1456">
        <v>59292</v>
      </c>
      <c r="F1456" s="13" t="s">
        <v>715</v>
      </c>
      <c r="G1456" s="4">
        <v>41438</v>
      </c>
      <c r="H1456">
        <v>71</v>
      </c>
      <c r="I1456">
        <v>378</v>
      </c>
      <c r="J1456">
        <v>14</v>
      </c>
      <c r="K1456">
        <v>68</v>
      </c>
      <c r="L1456">
        <v>19</v>
      </c>
      <c r="M1456">
        <v>14</v>
      </c>
      <c r="N1456">
        <v>14</v>
      </c>
      <c r="O1456">
        <v>493</v>
      </c>
      <c r="P1456">
        <v>507</v>
      </c>
      <c r="Q1456">
        <v>2</v>
      </c>
      <c r="R1456">
        <v>3</v>
      </c>
      <c r="S1456">
        <v>5</v>
      </c>
      <c r="T1456">
        <v>8</v>
      </c>
      <c r="U1456">
        <v>18</v>
      </c>
      <c r="V1456">
        <v>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716</v>
      </c>
      <c r="AD1456" t="s">
        <v>716</v>
      </c>
      <c r="AE1456">
        <v>2</v>
      </c>
      <c r="AF1456" t="s">
        <v>3029</v>
      </c>
      <c r="AG1456" t="s">
        <v>2957</v>
      </c>
      <c r="AH1456" t="s">
        <v>3011</v>
      </c>
      <c r="AI1456">
        <v>6</v>
      </c>
      <c r="AJ1456" t="s">
        <v>3013</v>
      </c>
    </row>
    <row r="1457" spans="1:36" x14ac:dyDescent="0.3">
      <c r="A1457" t="s">
        <v>1572</v>
      </c>
      <c r="B1457" s="9">
        <v>61</v>
      </c>
      <c r="C1457" t="s">
        <v>29</v>
      </c>
      <c r="D1457" s="29" t="s">
        <v>30</v>
      </c>
      <c r="E1457">
        <v>73892</v>
      </c>
      <c r="F1457" s="13" t="s">
        <v>716</v>
      </c>
      <c r="G1457" s="4">
        <v>41591</v>
      </c>
      <c r="H1457">
        <v>40</v>
      </c>
      <c r="I1457">
        <v>703</v>
      </c>
      <c r="J1457">
        <v>102</v>
      </c>
      <c r="K1457">
        <v>601</v>
      </c>
      <c r="L1457">
        <v>0</v>
      </c>
      <c r="M1457">
        <v>58</v>
      </c>
      <c r="N1457">
        <v>43</v>
      </c>
      <c r="O1457">
        <v>1464</v>
      </c>
      <c r="P1457">
        <v>1507</v>
      </c>
      <c r="Q1457">
        <v>1</v>
      </c>
      <c r="R1457">
        <v>3</v>
      </c>
      <c r="S1457">
        <v>11</v>
      </c>
      <c r="T1457">
        <v>8</v>
      </c>
      <c r="U1457">
        <v>23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716</v>
      </c>
      <c r="AD1457" t="s">
        <v>715</v>
      </c>
      <c r="AE1457">
        <v>2</v>
      </c>
      <c r="AF1457" t="s">
        <v>3029</v>
      </c>
      <c r="AG1457" t="s">
        <v>2957</v>
      </c>
      <c r="AH1457" t="s">
        <v>3018</v>
      </c>
      <c r="AI1457">
        <v>11</v>
      </c>
      <c r="AJ1457" t="s">
        <v>3024</v>
      </c>
    </row>
    <row r="1458" spans="1:36" x14ac:dyDescent="0.3">
      <c r="A1458" t="s">
        <v>2151</v>
      </c>
      <c r="B1458" s="9">
        <v>67</v>
      </c>
      <c r="C1458" t="s">
        <v>39</v>
      </c>
      <c r="D1458" s="29" t="s">
        <v>30</v>
      </c>
      <c r="E1458">
        <v>91712</v>
      </c>
      <c r="F1458" s="13" t="s">
        <v>716</v>
      </c>
      <c r="G1458" s="4">
        <v>41564</v>
      </c>
      <c r="H1458">
        <v>47</v>
      </c>
      <c r="I1458">
        <v>1276</v>
      </c>
      <c r="J1458">
        <v>24</v>
      </c>
      <c r="K1458">
        <v>746</v>
      </c>
      <c r="L1458">
        <v>94</v>
      </c>
      <c r="M1458">
        <v>29</v>
      </c>
      <c r="N1458">
        <v>48</v>
      </c>
      <c r="O1458">
        <v>2169</v>
      </c>
      <c r="P1458">
        <v>2217</v>
      </c>
      <c r="Q1458">
        <v>0</v>
      </c>
      <c r="R1458">
        <v>9</v>
      </c>
      <c r="S1458">
        <v>7</v>
      </c>
      <c r="T1458">
        <v>11</v>
      </c>
      <c r="U1458">
        <v>27</v>
      </c>
      <c r="V1458">
        <v>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 t="s">
        <v>715</v>
      </c>
      <c r="AD1458" t="s">
        <v>715</v>
      </c>
      <c r="AE1458">
        <v>2</v>
      </c>
      <c r="AF1458" t="s">
        <v>3029</v>
      </c>
      <c r="AG1458" t="s">
        <v>2957</v>
      </c>
      <c r="AH1458" t="s">
        <v>3018</v>
      </c>
      <c r="AI1458">
        <v>10</v>
      </c>
      <c r="AJ1458" t="s">
        <v>3020</v>
      </c>
    </row>
    <row r="1459" spans="1:36" x14ac:dyDescent="0.3">
      <c r="A1459" t="s">
        <v>2843</v>
      </c>
      <c r="B1459" s="9">
        <v>65</v>
      </c>
      <c r="C1459" t="s">
        <v>36</v>
      </c>
      <c r="D1459" s="29" t="s">
        <v>71</v>
      </c>
      <c r="E1459">
        <v>54356</v>
      </c>
      <c r="F1459" s="13" t="s">
        <v>715</v>
      </c>
      <c r="G1459" s="4">
        <v>41232</v>
      </c>
      <c r="H1459">
        <v>62</v>
      </c>
      <c r="I1459">
        <v>710</v>
      </c>
      <c r="J1459">
        <v>15</v>
      </c>
      <c r="K1459">
        <v>30</v>
      </c>
      <c r="L1459">
        <v>20</v>
      </c>
      <c r="M1459">
        <v>0</v>
      </c>
      <c r="N1459">
        <v>0</v>
      </c>
      <c r="O1459">
        <v>775</v>
      </c>
      <c r="P1459">
        <v>775</v>
      </c>
      <c r="Q1459">
        <v>3</v>
      </c>
      <c r="R1459">
        <v>11</v>
      </c>
      <c r="S1459">
        <v>2</v>
      </c>
      <c r="T1459">
        <v>8</v>
      </c>
      <c r="U1459">
        <v>24</v>
      </c>
      <c r="V1459">
        <v>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716</v>
      </c>
      <c r="AD1459" t="s">
        <v>715</v>
      </c>
      <c r="AE1459">
        <v>3</v>
      </c>
      <c r="AF1459" t="s">
        <v>3029</v>
      </c>
      <c r="AG1459" t="s">
        <v>2958</v>
      </c>
      <c r="AH1459" t="s">
        <v>3018</v>
      </c>
      <c r="AI1459">
        <v>11</v>
      </c>
      <c r="AJ1459" t="s">
        <v>3024</v>
      </c>
    </row>
    <row r="1460" spans="1:36" x14ac:dyDescent="0.3">
      <c r="A1460" t="s">
        <v>957</v>
      </c>
      <c r="B1460" s="9">
        <v>62</v>
      </c>
      <c r="C1460" t="s">
        <v>39</v>
      </c>
      <c r="D1460" s="29" t="s">
        <v>33</v>
      </c>
      <c r="E1460">
        <v>70545</v>
      </c>
      <c r="F1460" s="13" t="s">
        <v>715</v>
      </c>
      <c r="G1460" s="4">
        <v>41793</v>
      </c>
      <c r="H1460">
        <v>29</v>
      </c>
      <c r="I1460">
        <v>138</v>
      </c>
      <c r="J1460">
        <v>39</v>
      </c>
      <c r="K1460">
        <v>63</v>
      </c>
      <c r="L1460">
        <v>55</v>
      </c>
      <c r="M1460">
        <v>18</v>
      </c>
      <c r="N1460">
        <v>21</v>
      </c>
      <c r="O1460">
        <v>313</v>
      </c>
      <c r="P1460">
        <v>334</v>
      </c>
      <c r="Q1460">
        <v>1</v>
      </c>
      <c r="R1460">
        <v>4</v>
      </c>
      <c r="S1460">
        <v>1</v>
      </c>
      <c r="T1460">
        <v>7</v>
      </c>
      <c r="U1460">
        <v>13</v>
      </c>
      <c r="V1460">
        <v>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716</v>
      </c>
      <c r="AD1460" t="s">
        <v>716</v>
      </c>
      <c r="AE1460">
        <v>1</v>
      </c>
      <c r="AF1460" t="s">
        <v>3029</v>
      </c>
      <c r="AG1460" t="s">
        <v>2956</v>
      </c>
      <c r="AH1460" t="s">
        <v>3011</v>
      </c>
      <c r="AI1460">
        <v>6</v>
      </c>
      <c r="AJ1460" t="s">
        <v>3013</v>
      </c>
    </row>
    <row r="1461" spans="1:36" x14ac:dyDescent="0.3">
      <c r="A1461" t="s">
        <v>984</v>
      </c>
      <c r="B1461" s="9">
        <v>38</v>
      </c>
      <c r="C1461" t="s">
        <v>39</v>
      </c>
      <c r="D1461" s="29" t="s">
        <v>30</v>
      </c>
      <c r="E1461">
        <v>60482</v>
      </c>
      <c r="F1461" s="13" t="s">
        <v>715</v>
      </c>
      <c r="G1461" s="4">
        <v>41297</v>
      </c>
      <c r="H1461">
        <v>81</v>
      </c>
      <c r="I1461">
        <v>255</v>
      </c>
      <c r="J1461">
        <v>43</v>
      </c>
      <c r="K1461">
        <v>134</v>
      </c>
      <c r="L1461">
        <v>37</v>
      </c>
      <c r="M1461">
        <v>14</v>
      </c>
      <c r="N1461">
        <v>24</v>
      </c>
      <c r="O1461">
        <v>483</v>
      </c>
      <c r="P1461">
        <v>507</v>
      </c>
      <c r="Q1461">
        <v>1</v>
      </c>
      <c r="R1461">
        <v>7</v>
      </c>
      <c r="S1461">
        <v>2</v>
      </c>
      <c r="T1461">
        <v>7</v>
      </c>
      <c r="U1461">
        <v>17</v>
      </c>
      <c r="V1461">
        <v>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716</v>
      </c>
      <c r="AD1461" t="s">
        <v>716</v>
      </c>
      <c r="AE1461">
        <v>2</v>
      </c>
      <c r="AF1461" t="s">
        <v>3031</v>
      </c>
      <c r="AG1461" t="s">
        <v>2957</v>
      </c>
      <c r="AH1461" t="s">
        <v>3016</v>
      </c>
      <c r="AI1461">
        <v>1</v>
      </c>
      <c r="AJ1461" t="s">
        <v>3023</v>
      </c>
    </row>
    <row r="1462" spans="1:36" x14ac:dyDescent="0.3">
      <c r="A1462" t="s">
        <v>1423</v>
      </c>
      <c r="B1462" s="9">
        <v>63</v>
      </c>
      <c r="C1462" t="s">
        <v>29</v>
      </c>
      <c r="D1462" s="29" t="s">
        <v>37</v>
      </c>
      <c r="E1462">
        <v>32871</v>
      </c>
      <c r="F1462" s="13" t="s">
        <v>2963</v>
      </c>
      <c r="G1462" s="4">
        <v>41342</v>
      </c>
      <c r="H1462">
        <v>28</v>
      </c>
      <c r="I1462">
        <v>22</v>
      </c>
      <c r="J1462">
        <v>2</v>
      </c>
      <c r="K1462">
        <v>12</v>
      </c>
      <c r="L1462">
        <v>0</v>
      </c>
      <c r="M1462">
        <v>2</v>
      </c>
      <c r="N1462">
        <v>5</v>
      </c>
      <c r="O1462">
        <v>38</v>
      </c>
      <c r="P1462">
        <v>43</v>
      </c>
      <c r="Q1462">
        <v>1</v>
      </c>
      <c r="R1462">
        <v>1</v>
      </c>
      <c r="S1462">
        <v>0</v>
      </c>
      <c r="T1462">
        <v>3</v>
      </c>
      <c r="U1462">
        <v>5</v>
      </c>
      <c r="V1462">
        <v>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716</v>
      </c>
      <c r="AD1462" t="s">
        <v>716</v>
      </c>
      <c r="AE1462">
        <v>2</v>
      </c>
      <c r="AF1462" t="s">
        <v>3029</v>
      </c>
      <c r="AG1462" t="s">
        <v>2957</v>
      </c>
      <c r="AH1462" t="s">
        <v>3016</v>
      </c>
      <c r="AI1462">
        <v>3</v>
      </c>
      <c r="AJ1462" t="s">
        <v>3017</v>
      </c>
    </row>
    <row r="1463" spans="1:36" x14ac:dyDescent="0.3">
      <c r="A1463" t="s">
        <v>1143</v>
      </c>
      <c r="B1463" s="9">
        <v>59</v>
      </c>
      <c r="C1463" t="s">
        <v>39</v>
      </c>
      <c r="D1463" s="29" t="s">
        <v>33</v>
      </c>
      <c r="E1463">
        <v>82384</v>
      </c>
      <c r="F1463" s="13" t="s">
        <v>716</v>
      </c>
      <c r="G1463" s="4">
        <v>41232</v>
      </c>
      <c r="H1463">
        <v>55</v>
      </c>
      <c r="I1463">
        <v>984</v>
      </c>
      <c r="J1463">
        <v>51</v>
      </c>
      <c r="K1463">
        <v>432</v>
      </c>
      <c r="L1463">
        <v>180</v>
      </c>
      <c r="M1463">
        <v>120</v>
      </c>
      <c r="N1463">
        <v>190</v>
      </c>
      <c r="O1463">
        <v>1767</v>
      </c>
      <c r="P1463">
        <v>1957</v>
      </c>
      <c r="Q1463">
        <v>1</v>
      </c>
      <c r="R1463">
        <v>3</v>
      </c>
      <c r="S1463">
        <v>10</v>
      </c>
      <c r="T1463">
        <v>13</v>
      </c>
      <c r="U1463">
        <v>27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 t="s">
        <v>715</v>
      </c>
      <c r="AD1463" t="s">
        <v>715</v>
      </c>
      <c r="AE1463">
        <v>3</v>
      </c>
      <c r="AF1463" t="s">
        <v>3030</v>
      </c>
      <c r="AG1463" t="s">
        <v>2958</v>
      </c>
      <c r="AH1463" t="s">
        <v>3018</v>
      </c>
      <c r="AI1463">
        <v>11</v>
      </c>
      <c r="AJ1463" t="s">
        <v>3024</v>
      </c>
    </row>
    <row r="1464" spans="1:36" x14ac:dyDescent="0.3">
      <c r="A1464" t="s">
        <v>2569</v>
      </c>
      <c r="B1464" s="9">
        <v>35</v>
      </c>
      <c r="C1464" t="s">
        <v>29</v>
      </c>
      <c r="D1464" s="29" t="s">
        <v>37</v>
      </c>
      <c r="E1464">
        <v>58025</v>
      </c>
      <c r="F1464" s="13" t="s">
        <v>715</v>
      </c>
      <c r="G1464" s="4">
        <v>41604</v>
      </c>
      <c r="H1464">
        <v>81</v>
      </c>
      <c r="I1464">
        <v>270</v>
      </c>
      <c r="J1464">
        <v>31</v>
      </c>
      <c r="K1464">
        <v>88</v>
      </c>
      <c r="L1464">
        <v>11</v>
      </c>
      <c r="M1464">
        <v>48</v>
      </c>
      <c r="N1464">
        <v>22</v>
      </c>
      <c r="O1464">
        <v>448</v>
      </c>
      <c r="P1464">
        <v>470</v>
      </c>
      <c r="Q1464">
        <v>3</v>
      </c>
      <c r="R1464">
        <v>3</v>
      </c>
      <c r="S1464">
        <v>2</v>
      </c>
      <c r="T1464">
        <v>10</v>
      </c>
      <c r="U1464">
        <v>18</v>
      </c>
      <c r="V1464">
        <v>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716</v>
      </c>
      <c r="AD1464" t="s">
        <v>716</v>
      </c>
      <c r="AE1464">
        <v>2</v>
      </c>
      <c r="AF1464" t="s">
        <v>3031</v>
      </c>
      <c r="AG1464" t="s">
        <v>2957</v>
      </c>
      <c r="AH1464" t="s">
        <v>3018</v>
      </c>
      <c r="AI1464">
        <v>11</v>
      </c>
      <c r="AJ1464" t="s">
        <v>3024</v>
      </c>
    </row>
    <row r="1465" spans="1:36" x14ac:dyDescent="0.3">
      <c r="A1465" t="s">
        <v>1226</v>
      </c>
      <c r="B1465" s="9">
        <v>52</v>
      </c>
      <c r="C1465" t="s">
        <v>39</v>
      </c>
      <c r="D1465" s="29" t="s">
        <v>30</v>
      </c>
      <c r="E1465">
        <v>72217</v>
      </c>
      <c r="F1465" s="13" t="s">
        <v>716</v>
      </c>
      <c r="G1465" s="4">
        <v>41374</v>
      </c>
      <c r="H1465">
        <v>93</v>
      </c>
      <c r="I1465">
        <v>816</v>
      </c>
      <c r="J1465">
        <v>42</v>
      </c>
      <c r="K1465">
        <v>450</v>
      </c>
      <c r="L1465">
        <v>55</v>
      </c>
      <c r="M1465">
        <v>56</v>
      </c>
      <c r="N1465">
        <v>154</v>
      </c>
      <c r="O1465">
        <v>1419</v>
      </c>
      <c r="P1465">
        <v>1573</v>
      </c>
      <c r="Q1465">
        <v>1</v>
      </c>
      <c r="R1465">
        <v>3</v>
      </c>
      <c r="S1465">
        <v>10</v>
      </c>
      <c r="T1465">
        <v>8</v>
      </c>
      <c r="U1465">
        <v>22</v>
      </c>
      <c r="V1465">
        <v>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716</v>
      </c>
      <c r="AD1465" t="s">
        <v>716</v>
      </c>
      <c r="AE1465">
        <v>2</v>
      </c>
      <c r="AF1465" t="s">
        <v>3030</v>
      </c>
      <c r="AG1465" t="s">
        <v>2957</v>
      </c>
      <c r="AH1465" t="s">
        <v>3011</v>
      </c>
      <c r="AI1465">
        <v>4</v>
      </c>
      <c r="AJ1465" t="s">
        <v>3021</v>
      </c>
    </row>
    <row r="1466" spans="1:36" x14ac:dyDescent="0.3">
      <c r="A1466" t="s">
        <v>2476</v>
      </c>
      <c r="B1466" s="9">
        <v>46</v>
      </c>
      <c r="C1466" t="s">
        <v>29</v>
      </c>
      <c r="D1466" s="29" t="s">
        <v>33</v>
      </c>
      <c r="E1466">
        <v>35322</v>
      </c>
      <c r="F1466" s="13" t="s">
        <v>2964</v>
      </c>
      <c r="G1466" s="4">
        <v>41143</v>
      </c>
      <c r="H1466">
        <v>34</v>
      </c>
      <c r="I1466">
        <v>28</v>
      </c>
      <c r="J1466">
        <v>9</v>
      </c>
      <c r="K1466">
        <v>37</v>
      </c>
      <c r="L1466">
        <v>12</v>
      </c>
      <c r="M1466">
        <v>7</v>
      </c>
      <c r="N1466">
        <v>13</v>
      </c>
      <c r="O1466">
        <v>93</v>
      </c>
      <c r="P1466">
        <v>106</v>
      </c>
      <c r="Q1466">
        <v>3</v>
      </c>
      <c r="R1466">
        <v>2</v>
      </c>
      <c r="S1466">
        <v>0</v>
      </c>
      <c r="T1466">
        <v>4</v>
      </c>
      <c r="U1466">
        <v>9</v>
      </c>
      <c r="V1466">
        <v>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716</v>
      </c>
      <c r="AD1466" t="s">
        <v>716</v>
      </c>
      <c r="AE1466">
        <v>3</v>
      </c>
      <c r="AF1466" t="s">
        <v>3028</v>
      </c>
      <c r="AG1466" t="s">
        <v>2958</v>
      </c>
      <c r="AH1466" t="s">
        <v>3014</v>
      </c>
      <c r="AI1466">
        <v>8</v>
      </c>
      <c r="AJ1466" t="s">
        <v>3026</v>
      </c>
    </row>
    <row r="1467" spans="1:36" x14ac:dyDescent="0.3">
      <c r="A1467" t="s">
        <v>763</v>
      </c>
      <c r="B1467" s="9">
        <v>62</v>
      </c>
      <c r="C1467" t="s">
        <v>36</v>
      </c>
      <c r="D1467" s="29" t="s">
        <v>37</v>
      </c>
      <c r="E1467">
        <v>50870</v>
      </c>
      <c r="F1467" s="13" t="s">
        <v>715</v>
      </c>
      <c r="G1467" s="4">
        <v>41809</v>
      </c>
      <c r="H1467">
        <v>13</v>
      </c>
      <c r="I1467">
        <v>53</v>
      </c>
      <c r="J1467">
        <v>0</v>
      </c>
      <c r="K1467">
        <v>8</v>
      </c>
      <c r="L1467">
        <v>0</v>
      </c>
      <c r="M1467">
        <v>0</v>
      </c>
      <c r="N1467">
        <v>2</v>
      </c>
      <c r="O1467">
        <v>61</v>
      </c>
      <c r="P1467">
        <v>63</v>
      </c>
      <c r="Q1467">
        <v>1</v>
      </c>
      <c r="R1467">
        <v>2</v>
      </c>
      <c r="S1467">
        <v>0</v>
      </c>
      <c r="T1467">
        <v>3</v>
      </c>
      <c r="U1467">
        <v>6</v>
      </c>
      <c r="V1467">
        <v>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716</v>
      </c>
      <c r="AD1467" t="s">
        <v>716</v>
      </c>
      <c r="AE1467">
        <v>1</v>
      </c>
      <c r="AF1467" t="s">
        <v>3029</v>
      </c>
      <c r="AG1467" t="s">
        <v>2956</v>
      </c>
      <c r="AH1467" t="s">
        <v>3011</v>
      </c>
      <c r="AI1467">
        <v>6</v>
      </c>
      <c r="AJ1467" t="s">
        <v>3013</v>
      </c>
    </row>
    <row r="1468" spans="1:36" x14ac:dyDescent="0.3">
      <c r="A1468" t="s">
        <v>1157</v>
      </c>
      <c r="B1468" s="9">
        <v>66</v>
      </c>
      <c r="C1468" t="s">
        <v>39</v>
      </c>
      <c r="D1468" s="29" t="s">
        <v>37</v>
      </c>
      <c r="E1468">
        <v>83790</v>
      </c>
      <c r="F1468" s="13" t="s">
        <v>716</v>
      </c>
      <c r="G1468" s="4">
        <v>41593</v>
      </c>
      <c r="H1468">
        <v>81</v>
      </c>
      <c r="I1468">
        <v>1076</v>
      </c>
      <c r="J1468">
        <v>16</v>
      </c>
      <c r="K1468">
        <v>417</v>
      </c>
      <c r="L1468">
        <v>42</v>
      </c>
      <c r="M1468">
        <v>48</v>
      </c>
      <c r="N1468">
        <v>16</v>
      </c>
      <c r="O1468">
        <v>1599</v>
      </c>
      <c r="P1468">
        <v>1615</v>
      </c>
      <c r="Q1468">
        <v>1</v>
      </c>
      <c r="R1468">
        <v>8</v>
      </c>
      <c r="S1468">
        <v>10</v>
      </c>
      <c r="T1468">
        <v>6</v>
      </c>
      <c r="U1468">
        <v>25</v>
      </c>
      <c r="V1468">
        <v>3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 t="s">
        <v>2963</v>
      </c>
      <c r="AD1468" t="s">
        <v>716</v>
      </c>
      <c r="AE1468">
        <v>2</v>
      </c>
      <c r="AF1468" t="s">
        <v>3029</v>
      </c>
      <c r="AG1468" t="s">
        <v>2957</v>
      </c>
      <c r="AH1468" t="s">
        <v>3018</v>
      </c>
      <c r="AI1468">
        <v>11</v>
      </c>
      <c r="AJ1468" t="s">
        <v>3024</v>
      </c>
    </row>
    <row r="1469" spans="1:36" x14ac:dyDescent="0.3">
      <c r="A1469" t="s">
        <v>2644</v>
      </c>
      <c r="B1469" s="9">
        <v>48</v>
      </c>
      <c r="C1469" t="s">
        <v>29</v>
      </c>
      <c r="D1469" s="29" t="s">
        <v>41</v>
      </c>
      <c r="E1469">
        <v>55686</v>
      </c>
      <c r="F1469" s="13" t="s">
        <v>715</v>
      </c>
      <c r="G1469" s="4">
        <v>41319</v>
      </c>
      <c r="H1469">
        <v>27</v>
      </c>
      <c r="I1469">
        <v>673</v>
      </c>
      <c r="J1469">
        <v>0</v>
      </c>
      <c r="K1469">
        <v>199</v>
      </c>
      <c r="L1469">
        <v>37</v>
      </c>
      <c r="M1469">
        <v>47</v>
      </c>
      <c r="N1469">
        <v>26</v>
      </c>
      <c r="O1469">
        <v>956</v>
      </c>
      <c r="P1469">
        <v>982</v>
      </c>
      <c r="Q1469">
        <v>2</v>
      </c>
      <c r="R1469">
        <v>6</v>
      </c>
      <c r="S1469">
        <v>3</v>
      </c>
      <c r="T1469">
        <v>5</v>
      </c>
      <c r="U1469">
        <v>16</v>
      </c>
      <c r="V1469">
        <v>4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 t="s">
        <v>715</v>
      </c>
      <c r="AD1469" t="s">
        <v>716</v>
      </c>
      <c r="AE1469">
        <v>2</v>
      </c>
      <c r="AF1469" t="s">
        <v>3028</v>
      </c>
      <c r="AG1469" t="s">
        <v>2957</v>
      </c>
      <c r="AH1469" t="s">
        <v>3016</v>
      </c>
      <c r="AI1469">
        <v>2</v>
      </c>
      <c r="AJ1469" t="s">
        <v>3022</v>
      </c>
    </row>
    <row r="1470" spans="1:36" x14ac:dyDescent="0.3">
      <c r="A1470" t="s">
        <v>970</v>
      </c>
      <c r="B1470" s="9">
        <v>46</v>
      </c>
      <c r="C1470" t="s">
        <v>39</v>
      </c>
      <c r="D1470" s="29" t="s">
        <v>41</v>
      </c>
      <c r="E1470">
        <v>63841</v>
      </c>
      <c r="F1470" s="13" t="s">
        <v>715</v>
      </c>
      <c r="G1470" s="4">
        <v>41385</v>
      </c>
      <c r="H1470">
        <v>64</v>
      </c>
      <c r="I1470">
        <v>635</v>
      </c>
      <c r="J1470">
        <v>15</v>
      </c>
      <c r="K1470">
        <v>100</v>
      </c>
      <c r="L1470">
        <v>20</v>
      </c>
      <c r="M1470">
        <v>7</v>
      </c>
      <c r="N1470">
        <v>131</v>
      </c>
      <c r="O1470">
        <v>777</v>
      </c>
      <c r="P1470">
        <v>908</v>
      </c>
      <c r="Q1470">
        <v>1</v>
      </c>
      <c r="R1470">
        <v>9</v>
      </c>
      <c r="S1470">
        <v>3</v>
      </c>
      <c r="T1470">
        <v>9</v>
      </c>
      <c r="U1470">
        <v>22</v>
      </c>
      <c r="V1470">
        <v>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t="s">
        <v>716</v>
      </c>
      <c r="AD1470" t="s">
        <v>716</v>
      </c>
      <c r="AE1470">
        <v>2</v>
      </c>
      <c r="AF1470" t="s">
        <v>3028</v>
      </c>
      <c r="AG1470" t="s">
        <v>2957</v>
      </c>
      <c r="AH1470" t="s">
        <v>3011</v>
      </c>
      <c r="AI1470">
        <v>4</v>
      </c>
      <c r="AJ1470" t="s">
        <v>3021</v>
      </c>
    </row>
    <row r="1471" spans="1:36" x14ac:dyDescent="0.3">
      <c r="A1471" t="s">
        <v>759</v>
      </c>
      <c r="B1471" s="9">
        <v>28</v>
      </c>
      <c r="C1471" t="s">
        <v>29</v>
      </c>
      <c r="D1471" s="29" t="s">
        <v>33</v>
      </c>
      <c r="E1471">
        <v>34728</v>
      </c>
      <c r="F1471" s="13" t="s">
        <v>715</v>
      </c>
      <c r="G1471" s="4">
        <v>41485</v>
      </c>
      <c r="H1471">
        <v>2</v>
      </c>
      <c r="I1471">
        <v>14</v>
      </c>
      <c r="J1471">
        <v>0</v>
      </c>
      <c r="K1471">
        <v>16</v>
      </c>
      <c r="L1471">
        <v>0</v>
      </c>
      <c r="M1471">
        <v>0</v>
      </c>
      <c r="N1471">
        <v>6</v>
      </c>
      <c r="O1471">
        <v>30</v>
      </c>
      <c r="P1471">
        <v>36</v>
      </c>
      <c r="Q1471">
        <v>1</v>
      </c>
      <c r="R1471">
        <v>1</v>
      </c>
      <c r="S1471">
        <v>1</v>
      </c>
      <c r="T1471">
        <v>2</v>
      </c>
      <c r="U1471">
        <v>5</v>
      </c>
      <c r="V1471">
        <v>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716</v>
      </c>
      <c r="AD1471" t="s">
        <v>715</v>
      </c>
      <c r="AE1471">
        <v>2</v>
      </c>
      <c r="AF1471" t="s">
        <v>3032</v>
      </c>
      <c r="AG1471" t="s">
        <v>2957</v>
      </c>
      <c r="AH1471" t="s">
        <v>3014</v>
      </c>
      <c r="AI1471">
        <v>7</v>
      </c>
      <c r="AJ1471" t="s">
        <v>3015</v>
      </c>
    </row>
    <row r="1472" spans="1:36" x14ac:dyDescent="0.3">
      <c r="A1472" t="s">
        <v>1958</v>
      </c>
      <c r="B1472" s="9">
        <v>63</v>
      </c>
      <c r="C1472" t="s">
        <v>39</v>
      </c>
      <c r="D1472" s="29" t="s">
        <v>33</v>
      </c>
      <c r="E1472">
        <v>59385</v>
      </c>
      <c r="F1472" s="13" t="s">
        <v>2963</v>
      </c>
      <c r="G1472" s="4">
        <v>41392</v>
      </c>
      <c r="H1472">
        <v>85</v>
      </c>
      <c r="I1472">
        <v>135</v>
      </c>
      <c r="J1472">
        <v>0</v>
      </c>
      <c r="K1472">
        <v>10</v>
      </c>
      <c r="L1472">
        <v>0</v>
      </c>
      <c r="M1472">
        <v>4</v>
      </c>
      <c r="N1472">
        <v>36</v>
      </c>
      <c r="O1472">
        <v>149</v>
      </c>
      <c r="P1472">
        <v>185</v>
      </c>
      <c r="Q1472">
        <v>2</v>
      </c>
      <c r="R1472">
        <v>3</v>
      </c>
      <c r="S1472">
        <v>1</v>
      </c>
      <c r="T1472">
        <v>4</v>
      </c>
      <c r="U1472">
        <v>10</v>
      </c>
      <c r="V1472">
        <v>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716</v>
      </c>
      <c r="AD1472" t="s">
        <v>716</v>
      </c>
      <c r="AE1472">
        <v>2</v>
      </c>
      <c r="AF1472" t="s">
        <v>3029</v>
      </c>
      <c r="AG1472" t="s">
        <v>2957</v>
      </c>
      <c r="AH1472" t="s">
        <v>3011</v>
      </c>
      <c r="AI1472">
        <v>4</v>
      </c>
      <c r="AJ1472" t="s">
        <v>3021</v>
      </c>
    </row>
    <row r="1473" spans="1:36" x14ac:dyDescent="0.3">
      <c r="A1473" t="s">
        <v>1330</v>
      </c>
      <c r="B1473" s="9">
        <v>28</v>
      </c>
      <c r="C1473" t="s">
        <v>36</v>
      </c>
      <c r="D1473" s="29" t="s">
        <v>37</v>
      </c>
      <c r="E1473">
        <v>82333</v>
      </c>
      <c r="F1473" s="13" t="s">
        <v>716</v>
      </c>
      <c r="G1473" s="4">
        <v>41363</v>
      </c>
      <c r="H1473">
        <v>60</v>
      </c>
      <c r="I1473">
        <v>1311</v>
      </c>
      <c r="J1473">
        <v>0</v>
      </c>
      <c r="K1473">
        <v>359</v>
      </c>
      <c r="L1473">
        <v>46</v>
      </c>
      <c r="M1473">
        <v>89</v>
      </c>
      <c r="N1473">
        <v>17</v>
      </c>
      <c r="O1473">
        <v>1805</v>
      </c>
      <c r="P1473">
        <v>1822</v>
      </c>
      <c r="Q1473">
        <v>1</v>
      </c>
      <c r="R1473">
        <v>4</v>
      </c>
      <c r="S1473">
        <v>3</v>
      </c>
      <c r="T1473">
        <v>10</v>
      </c>
      <c r="U1473">
        <v>18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 t="s">
        <v>715</v>
      </c>
      <c r="AD1473" t="s">
        <v>715</v>
      </c>
      <c r="AE1473">
        <v>2</v>
      </c>
      <c r="AF1473" t="s">
        <v>3032</v>
      </c>
      <c r="AG1473" t="s">
        <v>2957</v>
      </c>
      <c r="AH1473" t="s">
        <v>3016</v>
      </c>
      <c r="AI1473">
        <v>3</v>
      </c>
      <c r="AJ1473" t="s">
        <v>3017</v>
      </c>
    </row>
    <row r="1474" spans="1:36" x14ac:dyDescent="0.3">
      <c r="A1474" t="s">
        <v>2807</v>
      </c>
      <c r="B1474" s="9">
        <v>37</v>
      </c>
      <c r="C1474" t="s">
        <v>29</v>
      </c>
      <c r="D1474" s="29" t="s">
        <v>37</v>
      </c>
      <c r="E1474">
        <v>54233</v>
      </c>
      <c r="F1474" s="13" t="s">
        <v>715</v>
      </c>
      <c r="G1474" s="4">
        <v>41309</v>
      </c>
      <c r="H1474">
        <v>46</v>
      </c>
      <c r="I1474">
        <v>652</v>
      </c>
      <c r="J1474">
        <v>8</v>
      </c>
      <c r="K1474">
        <v>158</v>
      </c>
      <c r="L1474">
        <v>21</v>
      </c>
      <c r="M1474">
        <v>0</v>
      </c>
      <c r="N1474">
        <v>142</v>
      </c>
      <c r="O1474">
        <v>839</v>
      </c>
      <c r="P1474">
        <v>981</v>
      </c>
      <c r="Q1474">
        <v>4</v>
      </c>
      <c r="R1474">
        <v>11</v>
      </c>
      <c r="S1474">
        <v>6</v>
      </c>
      <c r="T1474">
        <v>5</v>
      </c>
      <c r="U1474">
        <v>26</v>
      </c>
      <c r="V1474">
        <v>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716</v>
      </c>
      <c r="AD1474" t="s">
        <v>716</v>
      </c>
      <c r="AE1474">
        <v>2</v>
      </c>
      <c r="AF1474" t="s">
        <v>3031</v>
      </c>
      <c r="AG1474" t="s">
        <v>2957</v>
      </c>
      <c r="AH1474" t="s">
        <v>3016</v>
      </c>
      <c r="AI1474">
        <v>2</v>
      </c>
      <c r="AJ1474" t="s">
        <v>3022</v>
      </c>
    </row>
    <row r="1475" spans="1:36" x14ac:dyDescent="0.3">
      <c r="A1475" t="s">
        <v>2159</v>
      </c>
      <c r="B1475" s="9">
        <v>46</v>
      </c>
      <c r="C1475" t="s">
        <v>36</v>
      </c>
      <c r="D1475" s="29" t="s">
        <v>41</v>
      </c>
      <c r="E1475">
        <v>42564</v>
      </c>
      <c r="F1475" s="13" t="s">
        <v>715</v>
      </c>
      <c r="G1475" s="4">
        <v>41276</v>
      </c>
      <c r="H1475">
        <v>28</v>
      </c>
      <c r="I1475">
        <v>324</v>
      </c>
      <c r="J1475">
        <v>48</v>
      </c>
      <c r="K1475">
        <v>186</v>
      </c>
      <c r="L1475">
        <v>39</v>
      </c>
      <c r="M1475">
        <v>18</v>
      </c>
      <c r="N1475">
        <v>198</v>
      </c>
      <c r="O1475">
        <v>615</v>
      </c>
      <c r="P1475">
        <v>813</v>
      </c>
      <c r="Q1475">
        <v>6</v>
      </c>
      <c r="R1475">
        <v>6</v>
      </c>
      <c r="S1475">
        <v>8</v>
      </c>
      <c r="T1475">
        <v>4</v>
      </c>
      <c r="U1475">
        <v>24</v>
      </c>
      <c r="V1475">
        <v>7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 t="s">
        <v>715</v>
      </c>
      <c r="AD1475" t="s">
        <v>715</v>
      </c>
      <c r="AE1475">
        <v>2</v>
      </c>
      <c r="AF1475" t="s">
        <v>3028</v>
      </c>
      <c r="AG1475" t="s">
        <v>2957</v>
      </c>
      <c r="AH1475" t="s">
        <v>3016</v>
      </c>
      <c r="AI1475">
        <v>1</v>
      </c>
      <c r="AJ1475" t="s">
        <v>3023</v>
      </c>
    </row>
    <row r="1476" spans="1:36" x14ac:dyDescent="0.3">
      <c r="A1476" t="s">
        <v>2198</v>
      </c>
      <c r="B1476" s="9">
        <v>28</v>
      </c>
      <c r="C1476" t="s">
        <v>36</v>
      </c>
      <c r="D1476" s="29" t="s">
        <v>33</v>
      </c>
      <c r="E1476">
        <v>91820</v>
      </c>
      <c r="F1476" s="13" t="s">
        <v>716</v>
      </c>
      <c r="G1476" s="4">
        <v>41601</v>
      </c>
      <c r="H1476">
        <v>72</v>
      </c>
      <c r="I1476">
        <v>410</v>
      </c>
      <c r="J1476">
        <v>73</v>
      </c>
      <c r="K1476">
        <v>747</v>
      </c>
      <c r="L1476">
        <v>76</v>
      </c>
      <c r="M1476">
        <v>161</v>
      </c>
      <c r="N1476">
        <v>30</v>
      </c>
      <c r="O1476">
        <v>1467</v>
      </c>
      <c r="P1476">
        <v>1497</v>
      </c>
      <c r="Q1476">
        <v>0</v>
      </c>
      <c r="R1476">
        <v>5</v>
      </c>
      <c r="S1476">
        <v>5</v>
      </c>
      <c r="T1476">
        <v>12</v>
      </c>
      <c r="U1476">
        <v>22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716</v>
      </c>
      <c r="AD1476" t="s">
        <v>716</v>
      </c>
      <c r="AE1476">
        <v>2</v>
      </c>
      <c r="AF1476" t="s">
        <v>3032</v>
      </c>
      <c r="AG1476" t="s">
        <v>2957</v>
      </c>
      <c r="AH1476" t="s">
        <v>3018</v>
      </c>
      <c r="AI1476">
        <v>11</v>
      </c>
      <c r="AJ1476" t="s">
        <v>3024</v>
      </c>
    </row>
    <row r="1477" spans="1:36" x14ac:dyDescent="0.3">
      <c r="A1477" t="s">
        <v>1473</v>
      </c>
      <c r="B1477" s="9">
        <v>36</v>
      </c>
      <c r="C1477" t="s">
        <v>29</v>
      </c>
      <c r="D1477" s="29" t="s">
        <v>37</v>
      </c>
      <c r="E1477">
        <v>33039</v>
      </c>
      <c r="F1477" s="13" t="s">
        <v>715</v>
      </c>
      <c r="G1477" s="4">
        <v>41526</v>
      </c>
      <c r="H1477">
        <v>4</v>
      </c>
      <c r="I1477">
        <v>30</v>
      </c>
      <c r="J1477">
        <v>8</v>
      </c>
      <c r="K1477">
        <v>12</v>
      </c>
      <c r="L1477">
        <v>8</v>
      </c>
      <c r="M1477">
        <v>8</v>
      </c>
      <c r="N1477">
        <v>12</v>
      </c>
      <c r="O1477">
        <v>66</v>
      </c>
      <c r="P1477">
        <v>78</v>
      </c>
      <c r="Q1477">
        <v>1</v>
      </c>
      <c r="R1477">
        <v>2</v>
      </c>
      <c r="S1477">
        <v>0</v>
      </c>
      <c r="T1477">
        <v>4</v>
      </c>
      <c r="U1477">
        <v>7</v>
      </c>
      <c r="V1477">
        <v>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716</v>
      </c>
      <c r="AD1477" t="s">
        <v>716</v>
      </c>
      <c r="AE1477">
        <v>2</v>
      </c>
      <c r="AF1477" t="s">
        <v>3031</v>
      </c>
      <c r="AG1477" t="s">
        <v>2957</v>
      </c>
      <c r="AH1477" t="s">
        <v>3014</v>
      </c>
      <c r="AI1477">
        <v>9</v>
      </c>
      <c r="AJ1477" t="s">
        <v>3025</v>
      </c>
    </row>
    <row r="1478" spans="1:36" x14ac:dyDescent="0.3">
      <c r="A1478" t="s">
        <v>2371</v>
      </c>
      <c r="B1478" s="9">
        <v>55</v>
      </c>
      <c r="C1478" t="s">
        <v>29</v>
      </c>
      <c r="D1478" s="29" t="s">
        <v>37</v>
      </c>
      <c r="E1478">
        <v>65031</v>
      </c>
      <c r="F1478" s="13" t="s">
        <v>715</v>
      </c>
      <c r="G1478" s="4">
        <v>41350</v>
      </c>
      <c r="H1478">
        <v>29</v>
      </c>
      <c r="I1478">
        <v>258</v>
      </c>
      <c r="J1478">
        <v>107</v>
      </c>
      <c r="K1478">
        <v>291</v>
      </c>
      <c r="L1478">
        <v>84</v>
      </c>
      <c r="M1478">
        <v>37</v>
      </c>
      <c r="N1478">
        <v>86</v>
      </c>
      <c r="O1478">
        <v>777</v>
      </c>
      <c r="P1478">
        <v>863</v>
      </c>
      <c r="Q1478">
        <v>4</v>
      </c>
      <c r="R1478">
        <v>10</v>
      </c>
      <c r="S1478">
        <v>3</v>
      </c>
      <c r="T1478">
        <v>13</v>
      </c>
      <c r="U1478">
        <v>30</v>
      </c>
      <c r="V1478">
        <v>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716</v>
      </c>
      <c r="AD1478" t="s">
        <v>716</v>
      </c>
      <c r="AE1478">
        <v>2</v>
      </c>
      <c r="AF1478" t="s">
        <v>3030</v>
      </c>
      <c r="AG1478" t="s">
        <v>2957</v>
      </c>
      <c r="AH1478" t="s">
        <v>3016</v>
      </c>
      <c r="AI1478">
        <v>3</v>
      </c>
      <c r="AJ1478" t="s">
        <v>3017</v>
      </c>
    </row>
    <row r="1479" spans="1:36" x14ac:dyDescent="0.3">
      <c r="A1479" t="s">
        <v>1744</v>
      </c>
      <c r="B1479" s="9">
        <v>26</v>
      </c>
      <c r="C1479" t="s">
        <v>29</v>
      </c>
      <c r="D1479" s="29" t="s">
        <v>37</v>
      </c>
      <c r="E1479">
        <v>68487</v>
      </c>
      <c r="F1479" s="13" t="s">
        <v>716</v>
      </c>
      <c r="G1479" s="4">
        <v>41287</v>
      </c>
      <c r="H1479">
        <v>48</v>
      </c>
      <c r="I1479">
        <v>758</v>
      </c>
      <c r="J1479">
        <v>12</v>
      </c>
      <c r="K1479">
        <v>385</v>
      </c>
      <c r="L1479">
        <v>33</v>
      </c>
      <c r="M1479">
        <v>89</v>
      </c>
      <c r="N1479">
        <v>89</v>
      </c>
      <c r="O1479">
        <v>1277</v>
      </c>
      <c r="P1479">
        <v>1366</v>
      </c>
      <c r="Q1479">
        <v>1</v>
      </c>
      <c r="R1479">
        <v>9</v>
      </c>
      <c r="S1479">
        <v>7</v>
      </c>
      <c r="T1479">
        <v>13</v>
      </c>
      <c r="U1479">
        <v>30</v>
      </c>
      <c r="V1479">
        <v>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716</v>
      </c>
      <c r="AD1479" t="s">
        <v>716</v>
      </c>
      <c r="AE1479">
        <v>2</v>
      </c>
      <c r="AF1479" t="s">
        <v>3032</v>
      </c>
      <c r="AG1479" t="s">
        <v>2957</v>
      </c>
      <c r="AH1479" t="s">
        <v>3016</v>
      </c>
      <c r="AI1479">
        <v>1</v>
      </c>
      <c r="AJ1479" t="s">
        <v>3023</v>
      </c>
    </row>
    <row r="1480" spans="1:36" x14ac:dyDescent="0.3">
      <c r="A1480" t="s">
        <v>1162</v>
      </c>
      <c r="B1480" s="9">
        <v>38</v>
      </c>
      <c r="C1480" t="s">
        <v>39</v>
      </c>
      <c r="D1480" s="29" t="s">
        <v>30</v>
      </c>
      <c r="E1480">
        <v>70893</v>
      </c>
      <c r="F1480" s="13" t="s">
        <v>716</v>
      </c>
      <c r="G1480" s="4">
        <v>41311</v>
      </c>
      <c r="H1480">
        <v>42</v>
      </c>
      <c r="I1480">
        <v>768</v>
      </c>
      <c r="J1480">
        <v>44</v>
      </c>
      <c r="K1480">
        <v>561</v>
      </c>
      <c r="L1480">
        <v>77</v>
      </c>
      <c r="M1480">
        <v>44</v>
      </c>
      <c r="N1480">
        <v>14</v>
      </c>
      <c r="O1480">
        <v>1494</v>
      </c>
      <c r="P1480">
        <v>1508</v>
      </c>
      <c r="Q1480">
        <v>1</v>
      </c>
      <c r="R1480">
        <v>6</v>
      </c>
      <c r="S1480">
        <v>6</v>
      </c>
      <c r="T1480">
        <v>10</v>
      </c>
      <c r="U1480">
        <v>23</v>
      </c>
      <c r="V1480">
        <v>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716</v>
      </c>
      <c r="AD1480" t="s">
        <v>716</v>
      </c>
      <c r="AE1480">
        <v>2</v>
      </c>
      <c r="AF1480" t="s">
        <v>3031</v>
      </c>
      <c r="AG1480" t="s">
        <v>2957</v>
      </c>
      <c r="AH1480" t="s">
        <v>3016</v>
      </c>
      <c r="AI1480">
        <v>2</v>
      </c>
      <c r="AJ1480" t="s">
        <v>3022</v>
      </c>
    </row>
    <row r="1481" spans="1:36" x14ac:dyDescent="0.3">
      <c r="A1481" t="s">
        <v>1613</v>
      </c>
      <c r="B1481" s="9">
        <v>47</v>
      </c>
      <c r="C1481" t="s">
        <v>29</v>
      </c>
      <c r="D1481" s="29" t="s">
        <v>33</v>
      </c>
      <c r="E1481">
        <v>65777</v>
      </c>
      <c r="F1481" s="13" t="s">
        <v>716</v>
      </c>
      <c r="G1481" s="4">
        <v>41627</v>
      </c>
      <c r="H1481">
        <v>87</v>
      </c>
      <c r="I1481">
        <v>565</v>
      </c>
      <c r="J1481">
        <v>32</v>
      </c>
      <c r="K1481">
        <v>435</v>
      </c>
      <c r="L1481">
        <v>28</v>
      </c>
      <c r="M1481">
        <v>32</v>
      </c>
      <c r="N1481">
        <v>54</v>
      </c>
      <c r="O1481">
        <v>1092</v>
      </c>
      <c r="P1481">
        <v>1146</v>
      </c>
      <c r="Q1481">
        <v>1</v>
      </c>
      <c r="R1481">
        <v>2</v>
      </c>
      <c r="S1481">
        <v>8</v>
      </c>
      <c r="T1481">
        <v>6</v>
      </c>
      <c r="U1481">
        <v>17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716</v>
      </c>
      <c r="AD1481" t="s">
        <v>716</v>
      </c>
      <c r="AE1481">
        <v>2</v>
      </c>
      <c r="AF1481" t="s">
        <v>3028</v>
      </c>
      <c r="AG1481" t="s">
        <v>2957</v>
      </c>
      <c r="AH1481" t="s">
        <v>3018</v>
      </c>
      <c r="AI1481">
        <v>12</v>
      </c>
      <c r="AJ1481" t="s">
        <v>3019</v>
      </c>
    </row>
    <row r="1482" spans="1:36" x14ac:dyDescent="0.3">
      <c r="A1482" t="s">
        <v>2382</v>
      </c>
      <c r="B1482" s="9">
        <v>54</v>
      </c>
      <c r="C1482" t="s">
        <v>29</v>
      </c>
      <c r="D1482" s="29" t="s">
        <v>37</v>
      </c>
      <c r="E1482">
        <v>29315</v>
      </c>
      <c r="F1482" s="13" t="s">
        <v>2963</v>
      </c>
      <c r="G1482" s="4">
        <v>41735</v>
      </c>
      <c r="H1482">
        <v>55</v>
      </c>
      <c r="I1482">
        <v>13</v>
      </c>
      <c r="J1482">
        <v>2</v>
      </c>
      <c r="K1482">
        <v>14</v>
      </c>
      <c r="L1482">
        <v>8</v>
      </c>
      <c r="M1482">
        <v>7</v>
      </c>
      <c r="N1482">
        <v>4</v>
      </c>
      <c r="O1482">
        <v>44</v>
      </c>
      <c r="P1482">
        <v>48</v>
      </c>
      <c r="Q1482">
        <v>4</v>
      </c>
      <c r="R1482">
        <v>2</v>
      </c>
      <c r="S1482">
        <v>0</v>
      </c>
      <c r="T1482">
        <v>4</v>
      </c>
      <c r="U1482">
        <v>10</v>
      </c>
      <c r="V1482">
        <v>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716</v>
      </c>
      <c r="AD1482" t="s">
        <v>716</v>
      </c>
      <c r="AE1482">
        <v>1</v>
      </c>
      <c r="AF1482" t="s">
        <v>3030</v>
      </c>
      <c r="AG1482" t="s">
        <v>2956</v>
      </c>
      <c r="AH1482" t="s">
        <v>3011</v>
      </c>
      <c r="AI1482">
        <v>4</v>
      </c>
      <c r="AJ1482" t="s">
        <v>3021</v>
      </c>
    </row>
    <row r="1483" spans="1:36" x14ac:dyDescent="0.3">
      <c r="A1483" t="s">
        <v>2660</v>
      </c>
      <c r="B1483" s="9">
        <v>29</v>
      </c>
      <c r="C1483" t="s">
        <v>29</v>
      </c>
      <c r="D1483" s="29" t="s">
        <v>30</v>
      </c>
      <c r="E1483">
        <v>29938</v>
      </c>
      <c r="F1483" s="13" t="s">
        <v>715</v>
      </c>
      <c r="G1483" s="4">
        <v>41574</v>
      </c>
      <c r="H1483">
        <v>52</v>
      </c>
      <c r="I1483">
        <v>3</v>
      </c>
      <c r="J1483">
        <v>3</v>
      </c>
      <c r="K1483">
        <v>7</v>
      </c>
      <c r="L1483">
        <v>0</v>
      </c>
      <c r="M1483">
        <v>2</v>
      </c>
      <c r="N1483">
        <v>11</v>
      </c>
      <c r="O1483">
        <v>15</v>
      </c>
      <c r="P1483">
        <v>26</v>
      </c>
      <c r="Q1483">
        <v>2</v>
      </c>
      <c r="R1483">
        <v>1</v>
      </c>
      <c r="S1483">
        <v>0</v>
      </c>
      <c r="T1483">
        <v>3</v>
      </c>
      <c r="U1483">
        <v>6</v>
      </c>
      <c r="V1483">
        <v>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716</v>
      </c>
      <c r="AD1483" t="s">
        <v>716</v>
      </c>
      <c r="AE1483">
        <v>2</v>
      </c>
      <c r="AF1483" t="s">
        <v>3032</v>
      </c>
      <c r="AG1483" t="s">
        <v>2957</v>
      </c>
      <c r="AH1483" t="s">
        <v>3018</v>
      </c>
      <c r="AI1483">
        <v>10</v>
      </c>
      <c r="AJ1483" t="s">
        <v>3020</v>
      </c>
    </row>
    <row r="1484" spans="1:36" x14ac:dyDescent="0.3">
      <c r="A1484" t="s">
        <v>1399</v>
      </c>
      <c r="B1484" s="9">
        <v>55</v>
      </c>
      <c r="C1484" t="s">
        <v>29</v>
      </c>
      <c r="D1484" s="29" t="s">
        <v>37</v>
      </c>
      <c r="E1484">
        <v>79823</v>
      </c>
      <c r="F1484" s="13" t="s">
        <v>715</v>
      </c>
      <c r="G1484" s="4">
        <v>41729</v>
      </c>
      <c r="H1484">
        <v>6</v>
      </c>
      <c r="I1484">
        <v>835</v>
      </c>
      <c r="J1484">
        <v>73</v>
      </c>
      <c r="K1484">
        <v>380</v>
      </c>
      <c r="L1484">
        <v>114</v>
      </c>
      <c r="M1484">
        <v>73</v>
      </c>
      <c r="N1484">
        <v>43</v>
      </c>
      <c r="O1484">
        <v>1475</v>
      </c>
      <c r="P1484">
        <v>1518</v>
      </c>
      <c r="Q1484">
        <v>1</v>
      </c>
      <c r="R1484">
        <v>6</v>
      </c>
      <c r="S1484">
        <v>9</v>
      </c>
      <c r="T1484">
        <v>7</v>
      </c>
      <c r="U1484">
        <v>23</v>
      </c>
      <c r="V1484">
        <v>2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 t="s">
        <v>715</v>
      </c>
      <c r="AD1484" t="s">
        <v>716</v>
      </c>
      <c r="AE1484">
        <v>1</v>
      </c>
      <c r="AF1484" t="s">
        <v>3030</v>
      </c>
      <c r="AG1484" t="s">
        <v>2956</v>
      </c>
      <c r="AH1484" t="s">
        <v>3016</v>
      </c>
      <c r="AI1484">
        <v>3</v>
      </c>
      <c r="AJ1484" t="s">
        <v>3017</v>
      </c>
    </row>
    <row r="1485" spans="1:36" x14ac:dyDescent="0.3">
      <c r="A1485" t="s">
        <v>1057</v>
      </c>
      <c r="B1485" s="9">
        <v>35</v>
      </c>
      <c r="C1485" t="s">
        <v>47</v>
      </c>
      <c r="D1485" s="29" t="s">
        <v>30</v>
      </c>
      <c r="E1485">
        <v>15862</v>
      </c>
      <c r="F1485" s="13" t="s">
        <v>715</v>
      </c>
      <c r="G1485" s="4">
        <v>41452</v>
      </c>
      <c r="H1485">
        <v>26</v>
      </c>
      <c r="I1485">
        <v>1</v>
      </c>
      <c r="J1485">
        <v>1</v>
      </c>
      <c r="K1485">
        <v>4</v>
      </c>
      <c r="L1485">
        <v>11</v>
      </c>
      <c r="M1485">
        <v>9</v>
      </c>
      <c r="N1485">
        <v>10</v>
      </c>
      <c r="O1485">
        <v>26</v>
      </c>
      <c r="P1485">
        <v>36</v>
      </c>
      <c r="Q1485">
        <v>1</v>
      </c>
      <c r="R1485">
        <v>1</v>
      </c>
      <c r="S1485">
        <v>0</v>
      </c>
      <c r="T1485">
        <v>3</v>
      </c>
      <c r="U1485">
        <v>5</v>
      </c>
      <c r="V1485">
        <v>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716</v>
      </c>
      <c r="AD1485" t="s">
        <v>716</v>
      </c>
      <c r="AE1485">
        <v>2</v>
      </c>
      <c r="AF1485" t="s">
        <v>3031</v>
      </c>
      <c r="AG1485" t="s">
        <v>2957</v>
      </c>
      <c r="AH1485" t="s">
        <v>3011</v>
      </c>
      <c r="AI1485">
        <v>6</v>
      </c>
      <c r="AJ1485" t="s">
        <v>3013</v>
      </c>
    </row>
    <row r="1486" spans="1:36" x14ac:dyDescent="0.3">
      <c r="A1486" t="s">
        <v>1212</v>
      </c>
      <c r="B1486" s="9">
        <v>27</v>
      </c>
      <c r="C1486" t="s">
        <v>39</v>
      </c>
      <c r="D1486" s="29" t="s">
        <v>41</v>
      </c>
      <c r="E1486">
        <v>61787</v>
      </c>
      <c r="F1486" s="13" t="s">
        <v>716</v>
      </c>
      <c r="G1486" s="4">
        <v>41461</v>
      </c>
      <c r="H1486">
        <v>71</v>
      </c>
      <c r="I1486">
        <v>621</v>
      </c>
      <c r="J1486">
        <v>73</v>
      </c>
      <c r="K1486">
        <v>414</v>
      </c>
      <c r="L1486">
        <v>78</v>
      </c>
      <c r="M1486">
        <v>48</v>
      </c>
      <c r="N1486">
        <v>85</v>
      </c>
      <c r="O1486">
        <v>1234</v>
      </c>
      <c r="P1486">
        <v>1319</v>
      </c>
      <c r="Q1486">
        <v>1</v>
      </c>
      <c r="R1486">
        <v>8</v>
      </c>
      <c r="S1486">
        <v>4</v>
      </c>
      <c r="T1486">
        <v>6</v>
      </c>
      <c r="U1486">
        <v>19</v>
      </c>
      <c r="V1486">
        <v>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716</v>
      </c>
      <c r="AD1486" t="s">
        <v>716</v>
      </c>
      <c r="AE1486">
        <v>2</v>
      </c>
      <c r="AF1486" t="s">
        <v>3032</v>
      </c>
      <c r="AG1486" t="s">
        <v>2957</v>
      </c>
      <c r="AH1486" t="s">
        <v>3014</v>
      </c>
      <c r="AI1486">
        <v>7</v>
      </c>
      <c r="AJ1486" t="s">
        <v>3015</v>
      </c>
    </row>
    <row r="1487" spans="1:36" x14ac:dyDescent="0.3">
      <c r="A1487" t="s">
        <v>2209</v>
      </c>
      <c r="B1487" s="9">
        <v>48</v>
      </c>
      <c r="C1487" t="s">
        <v>39</v>
      </c>
      <c r="D1487" s="29" t="s">
        <v>37</v>
      </c>
      <c r="E1487">
        <v>57183</v>
      </c>
      <c r="F1487" s="13" t="s">
        <v>2963</v>
      </c>
      <c r="G1487" s="4">
        <v>41352</v>
      </c>
      <c r="H1487">
        <v>51</v>
      </c>
      <c r="I1487">
        <v>464</v>
      </c>
      <c r="J1487">
        <v>5</v>
      </c>
      <c r="K1487">
        <v>64</v>
      </c>
      <c r="L1487">
        <v>7</v>
      </c>
      <c r="M1487">
        <v>0</v>
      </c>
      <c r="N1487">
        <v>70</v>
      </c>
      <c r="O1487">
        <v>540</v>
      </c>
      <c r="P1487">
        <v>610</v>
      </c>
      <c r="Q1487">
        <v>8</v>
      </c>
      <c r="R1487">
        <v>9</v>
      </c>
      <c r="S1487">
        <v>1</v>
      </c>
      <c r="T1487">
        <v>7</v>
      </c>
      <c r="U1487">
        <v>25</v>
      </c>
      <c r="V1487">
        <v>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716</v>
      </c>
      <c r="AD1487" t="s">
        <v>716</v>
      </c>
      <c r="AE1487">
        <v>2</v>
      </c>
      <c r="AF1487" t="s">
        <v>3028</v>
      </c>
      <c r="AG1487" t="s">
        <v>2957</v>
      </c>
      <c r="AH1487" t="s">
        <v>3016</v>
      </c>
      <c r="AI1487">
        <v>3</v>
      </c>
      <c r="AJ1487" t="s">
        <v>3017</v>
      </c>
    </row>
    <row r="1488" spans="1:36" x14ac:dyDescent="0.3">
      <c r="A1488" t="s">
        <v>2627</v>
      </c>
      <c r="B1488" s="9">
        <v>30</v>
      </c>
      <c r="C1488" t="s">
        <v>29</v>
      </c>
      <c r="D1488" s="29" t="s">
        <v>33</v>
      </c>
      <c r="E1488">
        <v>15345</v>
      </c>
      <c r="F1488" s="13" t="s">
        <v>715</v>
      </c>
      <c r="G1488" s="4">
        <v>41152</v>
      </c>
      <c r="H1488">
        <v>51</v>
      </c>
      <c r="I1488">
        <v>5</v>
      </c>
      <c r="J1488">
        <v>2</v>
      </c>
      <c r="K1488">
        <v>16</v>
      </c>
      <c r="L1488">
        <v>3</v>
      </c>
      <c r="M1488">
        <v>2</v>
      </c>
      <c r="N1488">
        <v>19</v>
      </c>
      <c r="O1488">
        <v>28</v>
      </c>
      <c r="P1488">
        <v>47</v>
      </c>
      <c r="Q1488">
        <v>2</v>
      </c>
      <c r="R1488">
        <v>1</v>
      </c>
      <c r="S1488">
        <v>1</v>
      </c>
      <c r="T1488">
        <v>2</v>
      </c>
      <c r="U1488">
        <v>6</v>
      </c>
      <c r="V1488">
        <v>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716</v>
      </c>
      <c r="AD1488" t="s">
        <v>715</v>
      </c>
      <c r="AE1488">
        <v>3</v>
      </c>
      <c r="AF1488" t="s">
        <v>3032</v>
      </c>
      <c r="AG1488" t="s">
        <v>2958</v>
      </c>
      <c r="AH1488" t="s">
        <v>3014</v>
      </c>
      <c r="AI1488">
        <v>8</v>
      </c>
      <c r="AJ1488" t="s">
        <v>3026</v>
      </c>
    </row>
    <row r="1489" spans="1:36" x14ac:dyDescent="0.3">
      <c r="A1489" t="s">
        <v>2487</v>
      </c>
      <c r="B1489" s="9">
        <v>36</v>
      </c>
      <c r="C1489" t="s">
        <v>29</v>
      </c>
      <c r="D1489" s="29" t="s">
        <v>37</v>
      </c>
      <c r="E1489">
        <v>44359</v>
      </c>
      <c r="F1489" s="13" t="s">
        <v>2963</v>
      </c>
      <c r="G1489" s="4">
        <v>41807</v>
      </c>
      <c r="H1489">
        <v>19</v>
      </c>
      <c r="I1489">
        <v>20</v>
      </c>
      <c r="J1489">
        <v>0</v>
      </c>
      <c r="K1489">
        <v>14</v>
      </c>
      <c r="L1489">
        <v>7</v>
      </c>
      <c r="M1489">
        <v>3</v>
      </c>
      <c r="N1489">
        <v>1</v>
      </c>
      <c r="O1489">
        <v>44</v>
      </c>
      <c r="P1489">
        <v>45</v>
      </c>
      <c r="Q1489">
        <v>3</v>
      </c>
      <c r="R1489">
        <v>2</v>
      </c>
      <c r="S1489">
        <v>0</v>
      </c>
      <c r="T1489">
        <v>4</v>
      </c>
      <c r="U1489">
        <v>9</v>
      </c>
      <c r="V1489">
        <v>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716</v>
      </c>
      <c r="AD1489" t="s">
        <v>716</v>
      </c>
      <c r="AE1489">
        <v>1</v>
      </c>
      <c r="AF1489" t="s">
        <v>3031</v>
      </c>
      <c r="AG1489" t="s">
        <v>2956</v>
      </c>
      <c r="AH1489" t="s">
        <v>3011</v>
      </c>
      <c r="AI1489">
        <v>6</v>
      </c>
      <c r="AJ1489" t="s">
        <v>3013</v>
      </c>
    </row>
    <row r="1490" spans="1:36" x14ac:dyDescent="0.3">
      <c r="A1490" t="s">
        <v>2026</v>
      </c>
      <c r="B1490" s="9">
        <v>55</v>
      </c>
      <c r="C1490" t="s">
        <v>47</v>
      </c>
      <c r="D1490" s="29" t="s">
        <v>41</v>
      </c>
      <c r="E1490">
        <v>59052</v>
      </c>
      <c r="F1490" s="13" t="s">
        <v>715</v>
      </c>
      <c r="G1490" s="4">
        <v>41595</v>
      </c>
      <c r="H1490">
        <v>29</v>
      </c>
      <c r="I1490">
        <v>230</v>
      </c>
      <c r="J1490">
        <v>35</v>
      </c>
      <c r="K1490">
        <v>75</v>
      </c>
      <c r="L1490">
        <v>63</v>
      </c>
      <c r="M1490">
        <v>57</v>
      </c>
      <c r="N1490">
        <v>31</v>
      </c>
      <c r="O1490">
        <v>460</v>
      </c>
      <c r="P1490">
        <v>491</v>
      </c>
      <c r="Q1490">
        <v>3</v>
      </c>
      <c r="R1490">
        <v>7</v>
      </c>
      <c r="S1490">
        <v>1</v>
      </c>
      <c r="T1490">
        <v>7</v>
      </c>
      <c r="U1490">
        <v>18</v>
      </c>
      <c r="V1490">
        <v>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t="s">
        <v>716</v>
      </c>
      <c r="AD1490" t="s">
        <v>716</v>
      </c>
      <c r="AE1490">
        <v>2</v>
      </c>
      <c r="AF1490" t="s">
        <v>3030</v>
      </c>
      <c r="AG1490" t="s">
        <v>2957</v>
      </c>
      <c r="AH1490" t="s">
        <v>3018</v>
      </c>
      <c r="AI1490">
        <v>11</v>
      </c>
      <c r="AJ1490" t="s">
        <v>3024</v>
      </c>
    </row>
    <row r="1491" spans="1:36" x14ac:dyDescent="0.3">
      <c r="A1491" t="s">
        <v>1116</v>
      </c>
      <c r="B1491" s="9">
        <v>27</v>
      </c>
      <c r="C1491" t="s">
        <v>47</v>
      </c>
      <c r="D1491" s="29" t="s">
        <v>37</v>
      </c>
      <c r="E1491">
        <v>30390</v>
      </c>
      <c r="F1491" s="13" t="s">
        <v>716</v>
      </c>
      <c r="G1491" s="4">
        <v>41519</v>
      </c>
      <c r="H1491">
        <v>5</v>
      </c>
      <c r="I1491">
        <v>10</v>
      </c>
      <c r="J1491">
        <v>12</v>
      </c>
      <c r="K1491">
        <v>12</v>
      </c>
      <c r="L1491">
        <v>25</v>
      </c>
      <c r="M1491">
        <v>1</v>
      </c>
      <c r="N1491">
        <v>20</v>
      </c>
      <c r="O1491">
        <v>60</v>
      </c>
      <c r="P1491">
        <v>80</v>
      </c>
      <c r="Q1491">
        <v>1</v>
      </c>
      <c r="R1491">
        <v>2</v>
      </c>
      <c r="S1491">
        <v>0</v>
      </c>
      <c r="T1491">
        <v>3</v>
      </c>
      <c r="U1491">
        <v>6</v>
      </c>
      <c r="V1491">
        <v>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716</v>
      </c>
      <c r="AD1491" t="s">
        <v>716</v>
      </c>
      <c r="AE1491">
        <v>2</v>
      </c>
      <c r="AF1491" t="s">
        <v>3032</v>
      </c>
      <c r="AG1491" t="s">
        <v>2957</v>
      </c>
      <c r="AH1491" t="s">
        <v>3014</v>
      </c>
      <c r="AI1491">
        <v>9</v>
      </c>
      <c r="AJ1491" t="s">
        <v>3025</v>
      </c>
    </row>
    <row r="1492" spans="1:36" x14ac:dyDescent="0.3">
      <c r="A1492" t="s">
        <v>2205</v>
      </c>
      <c r="B1492" s="9">
        <v>60</v>
      </c>
      <c r="C1492" t="s">
        <v>36</v>
      </c>
      <c r="D1492" s="29" t="s">
        <v>37</v>
      </c>
      <c r="E1492">
        <v>36930</v>
      </c>
      <c r="F1492" s="13" t="s">
        <v>715</v>
      </c>
      <c r="G1492" s="4">
        <v>41411</v>
      </c>
      <c r="H1492">
        <v>50</v>
      </c>
      <c r="I1492">
        <v>223</v>
      </c>
      <c r="J1492">
        <v>2</v>
      </c>
      <c r="K1492">
        <v>31</v>
      </c>
      <c r="L1492">
        <v>0</v>
      </c>
      <c r="M1492">
        <v>2</v>
      </c>
      <c r="N1492">
        <v>39</v>
      </c>
      <c r="O1492">
        <v>258</v>
      </c>
      <c r="P1492">
        <v>297</v>
      </c>
      <c r="Q1492">
        <v>5</v>
      </c>
      <c r="R1492">
        <v>5</v>
      </c>
      <c r="S1492">
        <v>2</v>
      </c>
      <c r="T1492">
        <v>4</v>
      </c>
      <c r="U1492">
        <v>16</v>
      </c>
      <c r="V1492">
        <v>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716</v>
      </c>
      <c r="AD1492" t="s">
        <v>716</v>
      </c>
      <c r="AE1492">
        <v>2</v>
      </c>
      <c r="AF1492" t="s">
        <v>3030</v>
      </c>
      <c r="AG1492" t="s">
        <v>2957</v>
      </c>
      <c r="AH1492" t="s">
        <v>3011</v>
      </c>
      <c r="AI1492">
        <v>5</v>
      </c>
      <c r="AJ1492" t="s">
        <v>3012</v>
      </c>
    </row>
    <row r="1493" spans="1:36" x14ac:dyDescent="0.3">
      <c r="A1493" t="s">
        <v>2422</v>
      </c>
      <c r="B1493" s="9">
        <v>35</v>
      </c>
      <c r="C1493" t="s">
        <v>29</v>
      </c>
      <c r="D1493" s="29" t="s">
        <v>30</v>
      </c>
      <c r="E1493">
        <v>57537</v>
      </c>
      <c r="F1493" s="13" t="s">
        <v>715</v>
      </c>
      <c r="G1493" s="4">
        <v>41435</v>
      </c>
      <c r="H1493">
        <v>83</v>
      </c>
      <c r="I1493">
        <v>191</v>
      </c>
      <c r="J1493">
        <v>56</v>
      </c>
      <c r="K1493">
        <v>139</v>
      </c>
      <c r="L1493">
        <v>51</v>
      </c>
      <c r="M1493">
        <v>8</v>
      </c>
      <c r="N1493">
        <v>100</v>
      </c>
      <c r="O1493">
        <v>445</v>
      </c>
      <c r="P1493">
        <v>545</v>
      </c>
      <c r="Q1493">
        <v>4</v>
      </c>
      <c r="R1493">
        <v>4</v>
      </c>
      <c r="S1493">
        <v>3</v>
      </c>
      <c r="T1493">
        <v>8</v>
      </c>
      <c r="U1493">
        <v>19</v>
      </c>
      <c r="V1493">
        <v>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716</v>
      </c>
      <c r="AD1493" t="s">
        <v>716</v>
      </c>
      <c r="AE1493">
        <v>2</v>
      </c>
      <c r="AF1493" t="s">
        <v>3031</v>
      </c>
      <c r="AG1493" t="s">
        <v>2957</v>
      </c>
      <c r="AH1493" t="s">
        <v>3011</v>
      </c>
      <c r="AI1493">
        <v>6</v>
      </c>
      <c r="AJ1493" t="s">
        <v>3013</v>
      </c>
    </row>
    <row r="1494" spans="1:36" x14ac:dyDescent="0.3">
      <c r="A1494" t="s">
        <v>2009</v>
      </c>
      <c r="B1494" s="9">
        <v>65</v>
      </c>
      <c r="C1494" t="s">
        <v>39</v>
      </c>
      <c r="D1494" s="29" t="s">
        <v>71</v>
      </c>
      <c r="E1494">
        <v>47570</v>
      </c>
      <c r="F1494" s="13" t="s">
        <v>2963</v>
      </c>
      <c r="G1494" s="4">
        <v>41423</v>
      </c>
      <c r="H1494">
        <v>3</v>
      </c>
      <c r="I1494">
        <v>67</v>
      </c>
      <c r="J1494">
        <v>1</v>
      </c>
      <c r="K1494">
        <v>20</v>
      </c>
      <c r="L1494">
        <v>0</v>
      </c>
      <c r="M1494">
        <v>2</v>
      </c>
      <c r="N1494">
        <v>31</v>
      </c>
      <c r="O1494">
        <v>90</v>
      </c>
      <c r="P1494">
        <v>121</v>
      </c>
      <c r="Q1494">
        <v>3</v>
      </c>
      <c r="R1494">
        <v>2</v>
      </c>
      <c r="S1494">
        <v>2</v>
      </c>
      <c r="T1494">
        <v>2</v>
      </c>
      <c r="U1494">
        <v>9</v>
      </c>
      <c r="V1494">
        <v>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716</v>
      </c>
      <c r="AD1494" t="s">
        <v>715</v>
      </c>
      <c r="AE1494">
        <v>2</v>
      </c>
      <c r="AF1494" t="s">
        <v>3029</v>
      </c>
      <c r="AG1494" t="s">
        <v>2957</v>
      </c>
      <c r="AH1494" t="s">
        <v>3011</v>
      </c>
      <c r="AI1494">
        <v>5</v>
      </c>
      <c r="AJ1494" t="s">
        <v>3012</v>
      </c>
    </row>
    <row r="1495" spans="1:36" x14ac:dyDescent="0.3">
      <c r="A1495" t="s">
        <v>922</v>
      </c>
      <c r="B1495" s="9">
        <v>61</v>
      </c>
      <c r="C1495" t="s">
        <v>29</v>
      </c>
      <c r="D1495" s="29" t="s">
        <v>33</v>
      </c>
      <c r="E1495">
        <v>48794</v>
      </c>
      <c r="F1495" s="13" t="s">
        <v>2963</v>
      </c>
      <c r="G1495" s="4">
        <v>41816</v>
      </c>
      <c r="H1495">
        <v>97</v>
      </c>
      <c r="I1495">
        <v>25</v>
      </c>
      <c r="J1495">
        <v>0</v>
      </c>
      <c r="K1495">
        <v>11</v>
      </c>
      <c r="L1495">
        <v>3</v>
      </c>
      <c r="M1495">
        <v>0</v>
      </c>
      <c r="N1495">
        <v>15</v>
      </c>
      <c r="O1495">
        <v>39</v>
      </c>
      <c r="P1495">
        <v>54</v>
      </c>
      <c r="Q1495">
        <v>1</v>
      </c>
      <c r="R1495">
        <v>1</v>
      </c>
      <c r="S1495">
        <v>0</v>
      </c>
      <c r="T1495">
        <v>3</v>
      </c>
      <c r="U1495">
        <v>5</v>
      </c>
      <c r="V1495">
        <v>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716</v>
      </c>
      <c r="AD1495" t="s">
        <v>716</v>
      </c>
      <c r="AE1495">
        <v>1</v>
      </c>
      <c r="AF1495" t="s">
        <v>3029</v>
      </c>
      <c r="AG1495" t="s">
        <v>2956</v>
      </c>
      <c r="AH1495" t="s">
        <v>3011</v>
      </c>
      <c r="AI1495">
        <v>6</v>
      </c>
      <c r="AJ1495" t="s">
        <v>3013</v>
      </c>
    </row>
    <row r="1496" spans="1:36" x14ac:dyDescent="0.3">
      <c r="A1496" t="s">
        <v>1845</v>
      </c>
      <c r="B1496" s="9">
        <v>43</v>
      </c>
      <c r="C1496" t="s">
        <v>36</v>
      </c>
      <c r="D1496" s="29" t="s">
        <v>33</v>
      </c>
      <c r="E1496">
        <v>32892</v>
      </c>
      <c r="F1496" s="13" t="s">
        <v>715</v>
      </c>
      <c r="G1496" s="4">
        <v>41784</v>
      </c>
      <c r="H1496">
        <v>78</v>
      </c>
      <c r="I1496">
        <v>26</v>
      </c>
      <c r="J1496">
        <v>0</v>
      </c>
      <c r="K1496">
        <v>15</v>
      </c>
      <c r="L1496">
        <v>2</v>
      </c>
      <c r="M1496">
        <v>1</v>
      </c>
      <c r="N1496">
        <v>2</v>
      </c>
      <c r="O1496">
        <v>44</v>
      </c>
      <c r="P1496">
        <v>46</v>
      </c>
      <c r="Q1496">
        <v>2</v>
      </c>
      <c r="R1496">
        <v>3</v>
      </c>
      <c r="S1496">
        <v>0</v>
      </c>
      <c r="T1496">
        <v>3</v>
      </c>
      <c r="U1496">
        <v>8</v>
      </c>
      <c r="V1496">
        <v>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t="s">
        <v>716</v>
      </c>
      <c r="AD1496" t="s">
        <v>716</v>
      </c>
      <c r="AE1496">
        <v>1</v>
      </c>
      <c r="AF1496" t="s">
        <v>3028</v>
      </c>
      <c r="AG1496" t="s">
        <v>2956</v>
      </c>
      <c r="AH1496" t="s">
        <v>3011</v>
      </c>
      <c r="AI1496">
        <v>5</v>
      </c>
      <c r="AJ1496" t="s">
        <v>3012</v>
      </c>
    </row>
    <row r="1497" spans="1:36" x14ac:dyDescent="0.3">
      <c r="A1497" t="s">
        <v>2511</v>
      </c>
      <c r="B1497" s="9">
        <v>36</v>
      </c>
      <c r="C1497" t="s">
        <v>29</v>
      </c>
      <c r="D1497" s="29" t="s">
        <v>41</v>
      </c>
      <c r="E1497">
        <v>71022</v>
      </c>
      <c r="F1497" s="13" t="s">
        <v>715</v>
      </c>
      <c r="G1497" s="4">
        <v>41681</v>
      </c>
      <c r="H1497">
        <v>30</v>
      </c>
      <c r="I1497">
        <v>909</v>
      </c>
      <c r="J1497">
        <v>12</v>
      </c>
      <c r="K1497">
        <v>278</v>
      </c>
      <c r="L1497">
        <v>0</v>
      </c>
      <c r="M1497">
        <v>12</v>
      </c>
      <c r="N1497">
        <v>242</v>
      </c>
      <c r="O1497">
        <v>1211</v>
      </c>
      <c r="P1497">
        <v>1453</v>
      </c>
      <c r="Q1497">
        <v>3</v>
      </c>
      <c r="R1497">
        <v>5</v>
      </c>
      <c r="S1497">
        <v>2</v>
      </c>
      <c r="T1497">
        <v>11</v>
      </c>
      <c r="U1497">
        <v>21</v>
      </c>
      <c r="V1497">
        <v>8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 t="s">
        <v>715</v>
      </c>
      <c r="AD1497" t="s">
        <v>716</v>
      </c>
      <c r="AE1497">
        <v>1</v>
      </c>
      <c r="AF1497" t="s">
        <v>3031</v>
      </c>
      <c r="AG1497" t="s">
        <v>2956</v>
      </c>
      <c r="AH1497" t="s">
        <v>3016</v>
      </c>
      <c r="AI1497">
        <v>2</v>
      </c>
      <c r="AJ1497" t="s">
        <v>3022</v>
      </c>
    </row>
    <row r="1498" spans="1:36" x14ac:dyDescent="0.3">
      <c r="A1498" t="s">
        <v>2914</v>
      </c>
      <c r="B1498" s="9">
        <v>38</v>
      </c>
      <c r="C1498" t="s">
        <v>36</v>
      </c>
      <c r="D1498" s="29" t="s">
        <v>33</v>
      </c>
      <c r="E1498">
        <v>52190</v>
      </c>
      <c r="F1498" s="13" t="s">
        <v>2963</v>
      </c>
      <c r="G1498" s="4">
        <v>41767</v>
      </c>
      <c r="H1498">
        <v>39</v>
      </c>
      <c r="I1498">
        <v>42</v>
      </c>
      <c r="J1498">
        <v>0</v>
      </c>
      <c r="K1498">
        <v>17</v>
      </c>
      <c r="L1498">
        <v>0</v>
      </c>
      <c r="M1498">
        <v>0</v>
      </c>
      <c r="N1498">
        <v>18</v>
      </c>
      <c r="O1498">
        <v>59</v>
      </c>
      <c r="P1498">
        <v>77</v>
      </c>
      <c r="Q1498">
        <v>3</v>
      </c>
      <c r="R1498">
        <v>2</v>
      </c>
      <c r="S1498">
        <v>1</v>
      </c>
      <c r="T1498">
        <v>3</v>
      </c>
      <c r="U1498">
        <v>9</v>
      </c>
      <c r="V1498">
        <v>5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 t="s">
        <v>715</v>
      </c>
      <c r="AD1498" t="s">
        <v>716</v>
      </c>
      <c r="AE1498">
        <v>1</v>
      </c>
      <c r="AF1498" t="s">
        <v>3031</v>
      </c>
      <c r="AG1498" t="s">
        <v>2956</v>
      </c>
      <c r="AH1498" t="s">
        <v>3011</v>
      </c>
      <c r="AI1498">
        <v>5</v>
      </c>
      <c r="AJ1498" t="s">
        <v>3012</v>
      </c>
    </row>
    <row r="1499" spans="1:36" x14ac:dyDescent="0.3">
      <c r="A1499" t="s">
        <v>2814</v>
      </c>
      <c r="B1499" s="9">
        <v>40</v>
      </c>
      <c r="C1499" t="s">
        <v>47</v>
      </c>
      <c r="D1499" s="29" t="s">
        <v>37</v>
      </c>
      <c r="E1499">
        <v>18393</v>
      </c>
      <c r="F1499" s="13" t="s">
        <v>715</v>
      </c>
      <c r="G1499" s="4">
        <v>41727</v>
      </c>
      <c r="H1499">
        <v>2</v>
      </c>
      <c r="I1499">
        <v>7</v>
      </c>
      <c r="J1499">
        <v>10</v>
      </c>
      <c r="K1499">
        <v>13</v>
      </c>
      <c r="L1499">
        <v>16</v>
      </c>
      <c r="M1499">
        <v>0</v>
      </c>
      <c r="N1499">
        <v>4</v>
      </c>
      <c r="O1499">
        <v>46</v>
      </c>
      <c r="P1499">
        <v>50</v>
      </c>
      <c r="Q1499">
        <v>2</v>
      </c>
      <c r="R1499">
        <v>3</v>
      </c>
      <c r="S1499">
        <v>0</v>
      </c>
      <c r="T1499">
        <v>3</v>
      </c>
      <c r="U1499">
        <v>8</v>
      </c>
      <c r="V1499">
        <v>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716</v>
      </c>
      <c r="AD1499" t="s">
        <v>716</v>
      </c>
      <c r="AE1499">
        <v>1</v>
      </c>
      <c r="AF1499" t="s">
        <v>3031</v>
      </c>
      <c r="AG1499" t="s">
        <v>2956</v>
      </c>
      <c r="AH1499" t="s">
        <v>3016</v>
      </c>
      <c r="AI1499">
        <v>3</v>
      </c>
      <c r="AJ1499" t="s">
        <v>3017</v>
      </c>
    </row>
    <row r="1500" spans="1:36" x14ac:dyDescent="0.3">
      <c r="A1500" t="s">
        <v>2704</v>
      </c>
      <c r="B1500" s="9">
        <v>63</v>
      </c>
      <c r="C1500" t="s">
        <v>29</v>
      </c>
      <c r="D1500" s="29" t="s">
        <v>37</v>
      </c>
      <c r="E1500">
        <v>57304</v>
      </c>
      <c r="F1500" s="13" t="s">
        <v>715</v>
      </c>
      <c r="G1500" s="4">
        <v>41344</v>
      </c>
      <c r="H1500">
        <v>61</v>
      </c>
      <c r="I1500">
        <v>356</v>
      </c>
      <c r="J1500">
        <v>80</v>
      </c>
      <c r="K1500">
        <v>329</v>
      </c>
      <c r="L1500">
        <v>138</v>
      </c>
      <c r="M1500">
        <v>17</v>
      </c>
      <c r="N1500">
        <v>106</v>
      </c>
      <c r="O1500">
        <v>920</v>
      </c>
      <c r="P1500">
        <v>1026</v>
      </c>
      <c r="Q1500">
        <v>2</v>
      </c>
      <c r="R1500">
        <v>7</v>
      </c>
      <c r="S1500">
        <v>6</v>
      </c>
      <c r="T1500">
        <v>10</v>
      </c>
      <c r="U1500">
        <v>25</v>
      </c>
      <c r="V1500">
        <v>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716</v>
      </c>
      <c r="AD1500" t="s">
        <v>716</v>
      </c>
      <c r="AE1500">
        <v>2</v>
      </c>
      <c r="AF1500" t="s">
        <v>3029</v>
      </c>
      <c r="AG1500" t="s">
        <v>2957</v>
      </c>
      <c r="AH1500" t="s">
        <v>3016</v>
      </c>
      <c r="AI1500">
        <v>3</v>
      </c>
      <c r="AJ1500" t="s">
        <v>3017</v>
      </c>
    </row>
    <row r="1501" spans="1:36" x14ac:dyDescent="0.3">
      <c r="A1501" t="s">
        <v>2293</v>
      </c>
      <c r="B1501" s="9">
        <v>45</v>
      </c>
      <c r="C1501" t="s">
        <v>29</v>
      </c>
      <c r="D1501" s="29" t="s">
        <v>33</v>
      </c>
      <c r="E1501">
        <v>58917</v>
      </c>
      <c r="F1501" s="13" t="s">
        <v>2964</v>
      </c>
      <c r="G1501" s="4">
        <v>41357</v>
      </c>
      <c r="H1501">
        <v>10</v>
      </c>
      <c r="I1501">
        <v>151</v>
      </c>
      <c r="J1501">
        <v>7</v>
      </c>
      <c r="K1501">
        <v>89</v>
      </c>
      <c r="L1501">
        <v>0</v>
      </c>
      <c r="M1501">
        <v>7</v>
      </c>
      <c r="N1501">
        <v>28</v>
      </c>
      <c r="O1501">
        <v>254</v>
      </c>
      <c r="P1501">
        <v>282</v>
      </c>
      <c r="Q1501">
        <v>5</v>
      </c>
      <c r="R1501">
        <v>4</v>
      </c>
      <c r="S1501">
        <v>1</v>
      </c>
      <c r="T1501">
        <v>6</v>
      </c>
      <c r="U1501">
        <v>16</v>
      </c>
      <c r="V1501">
        <v>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716</v>
      </c>
      <c r="AD1501" t="s">
        <v>716</v>
      </c>
      <c r="AE1501">
        <v>2</v>
      </c>
      <c r="AF1501" t="s">
        <v>3028</v>
      </c>
      <c r="AG1501" t="s">
        <v>2957</v>
      </c>
      <c r="AH1501" t="s">
        <v>3016</v>
      </c>
      <c r="AI1501">
        <v>3</v>
      </c>
      <c r="AJ1501" t="s">
        <v>3017</v>
      </c>
    </row>
    <row r="1502" spans="1:36" x14ac:dyDescent="0.3">
      <c r="A1502" t="s">
        <v>1179</v>
      </c>
      <c r="B1502" s="9">
        <v>26</v>
      </c>
      <c r="C1502" t="s">
        <v>39</v>
      </c>
      <c r="D1502" s="29" t="s">
        <v>37</v>
      </c>
      <c r="E1502">
        <v>78285</v>
      </c>
      <c r="F1502" s="13" t="s">
        <v>716</v>
      </c>
      <c r="G1502" s="4">
        <v>41575</v>
      </c>
      <c r="H1502">
        <v>13</v>
      </c>
      <c r="I1502">
        <v>647</v>
      </c>
      <c r="J1502">
        <v>107</v>
      </c>
      <c r="K1502">
        <v>391</v>
      </c>
      <c r="L1502">
        <v>175</v>
      </c>
      <c r="M1502">
        <v>67</v>
      </c>
      <c r="N1502">
        <v>40</v>
      </c>
      <c r="O1502">
        <v>1387</v>
      </c>
      <c r="P1502">
        <v>1427</v>
      </c>
      <c r="Q1502">
        <v>1</v>
      </c>
      <c r="R1502">
        <v>6</v>
      </c>
      <c r="S1502">
        <v>4</v>
      </c>
      <c r="T1502">
        <v>10</v>
      </c>
      <c r="U1502">
        <v>21</v>
      </c>
      <c r="V1502">
        <v>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716</v>
      </c>
      <c r="AD1502" t="s">
        <v>716</v>
      </c>
      <c r="AE1502">
        <v>2</v>
      </c>
      <c r="AF1502" t="s">
        <v>3032</v>
      </c>
      <c r="AG1502" t="s">
        <v>2957</v>
      </c>
      <c r="AH1502" t="s">
        <v>3018</v>
      </c>
      <c r="AI1502">
        <v>10</v>
      </c>
      <c r="AJ1502" t="s">
        <v>3020</v>
      </c>
    </row>
    <row r="1503" spans="1:36" x14ac:dyDescent="0.3">
      <c r="A1503" t="s">
        <v>1577</v>
      </c>
      <c r="B1503" s="9">
        <v>47</v>
      </c>
      <c r="C1503" t="s">
        <v>29</v>
      </c>
      <c r="D1503" s="29" t="s">
        <v>41</v>
      </c>
      <c r="E1503">
        <v>57136</v>
      </c>
      <c r="F1503" s="13" t="s">
        <v>716</v>
      </c>
      <c r="G1503" s="4">
        <v>41412</v>
      </c>
      <c r="H1503">
        <v>18</v>
      </c>
      <c r="I1503">
        <v>267</v>
      </c>
      <c r="J1503">
        <v>140</v>
      </c>
      <c r="K1503">
        <v>599</v>
      </c>
      <c r="L1503">
        <v>34</v>
      </c>
      <c r="M1503">
        <v>12</v>
      </c>
      <c r="N1503">
        <v>127</v>
      </c>
      <c r="O1503">
        <v>1052</v>
      </c>
      <c r="P1503">
        <v>1179</v>
      </c>
      <c r="Q1503">
        <v>1</v>
      </c>
      <c r="R1503">
        <v>7</v>
      </c>
      <c r="S1503">
        <v>5</v>
      </c>
      <c r="T1503">
        <v>7</v>
      </c>
      <c r="U1503">
        <v>20</v>
      </c>
      <c r="V1503">
        <v>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716</v>
      </c>
      <c r="AD1503" t="s">
        <v>715</v>
      </c>
      <c r="AE1503">
        <v>2</v>
      </c>
      <c r="AF1503" t="s">
        <v>3028</v>
      </c>
      <c r="AG1503" t="s">
        <v>2957</v>
      </c>
      <c r="AH1503" t="s">
        <v>3011</v>
      </c>
      <c r="AI1503">
        <v>5</v>
      </c>
      <c r="AJ1503" t="s">
        <v>3012</v>
      </c>
    </row>
    <row r="1504" spans="1:36" x14ac:dyDescent="0.3">
      <c r="A1504" t="s">
        <v>719</v>
      </c>
      <c r="B1504" s="9">
        <v>47</v>
      </c>
      <c r="C1504" t="s">
        <v>29</v>
      </c>
      <c r="D1504" s="29" t="s">
        <v>30</v>
      </c>
      <c r="E1504">
        <v>52074</v>
      </c>
      <c r="F1504" s="13" t="s">
        <v>715</v>
      </c>
      <c r="G1504" s="4">
        <v>41733</v>
      </c>
      <c r="H1504">
        <v>77</v>
      </c>
      <c r="I1504">
        <v>59</v>
      </c>
      <c r="J1504">
        <v>0</v>
      </c>
      <c r="K1504">
        <v>12</v>
      </c>
      <c r="L1504">
        <v>0</v>
      </c>
      <c r="M1504">
        <v>0</v>
      </c>
      <c r="N1504">
        <v>48</v>
      </c>
      <c r="O1504">
        <v>71</v>
      </c>
      <c r="P1504">
        <v>119</v>
      </c>
      <c r="Q1504">
        <v>1</v>
      </c>
      <c r="R1504">
        <v>2</v>
      </c>
      <c r="S1504">
        <v>2</v>
      </c>
      <c r="T1504">
        <v>2</v>
      </c>
      <c r="U1504">
        <v>7</v>
      </c>
      <c r="V1504">
        <v>4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 t="s">
        <v>715</v>
      </c>
      <c r="AD1504" t="s">
        <v>716</v>
      </c>
      <c r="AE1504">
        <v>1</v>
      </c>
      <c r="AF1504" t="s">
        <v>3028</v>
      </c>
      <c r="AG1504" t="s">
        <v>2956</v>
      </c>
      <c r="AH1504" t="s">
        <v>3011</v>
      </c>
      <c r="AI1504">
        <v>4</v>
      </c>
      <c r="AJ1504" t="s">
        <v>3021</v>
      </c>
    </row>
    <row r="1505" spans="1:36" x14ac:dyDescent="0.3">
      <c r="A1505" t="s">
        <v>1221</v>
      </c>
      <c r="B1505" s="9">
        <v>43</v>
      </c>
      <c r="C1505" t="s">
        <v>39</v>
      </c>
      <c r="D1505" s="29" t="s">
        <v>33</v>
      </c>
      <c r="E1505">
        <v>80573</v>
      </c>
      <c r="F1505" s="13" t="s">
        <v>716</v>
      </c>
      <c r="G1505" s="4">
        <v>41196</v>
      </c>
      <c r="H1505">
        <v>85</v>
      </c>
      <c r="I1505">
        <v>829</v>
      </c>
      <c r="J1505">
        <v>138</v>
      </c>
      <c r="K1505">
        <v>430</v>
      </c>
      <c r="L1505">
        <v>60</v>
      </c>
      <c r="M1505">
        <v>92</v>
      </c>
      <c r="N1505">
        <v>15</v>
      </c>
      <c r="O1505">
        <v>1549</v>
      </c>
      <c r="P1505">
        <v>1564</v>
      </c>
      <c r="Q1505">
        <v>1</v>
      </c>
      <c r="R1505">
        <v>4</v>
      </c>
      <c r="S1505">
        <v>6</v>
      </c>
      <c r="T1505">
        <v>13</v>
      </c>
      <c r="U1505">
        <v>24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716</v>
      </c>
      <c r="AD1505" t="s">
        <v>716</v>
      </c>
      <c r="AE1505">
        <v>3</v>
      </c>
      <c r="AF1505" t="s">
        <v>3028</v>
      </c>
      <c r="AG1505" t="s">
        <v>2958</v>
      </c>
      <c r="AH1505" t="s">
        <v>3018</v>
      </c>
      <c r="AI1505">
        <v>10</v>
      </c>
      <c r="AJ1505" t="s">
        <v>3020</v>
      </c>
    </row>
    <row r="1506" spans="1:36" x14ac:dyDescent="0.3">
      <c r="A1506" t="s">
        <v>2072</v>
      </c>
      <c r="B1506" s="9">
        <v>34</v>
      </c>
      <c r="C1506" t="s">
        <v>47</v>
      </c>
      <c r="D1506" s="29" t="s">
        <v>37</v>
      </c>
      <c r="E1506">
        <v>16005</v>
      </c>
      <c r="F1506" s="13" t="s">
        <v>715</v>
      </c>
      <c r="G1506" s="4">
        <v>41135</v>
      </c>
      <c r="H1506">
        <v>69</v>
      </c>
      <c r="I1506">
        <v>1</v>
      </c>
      <c r="J1506">
        <v>3</v>
      </c>
      <c r="K1506">
        <v>2</v>
      </c>
      <c r="L1506">
        <v>20</v>
      </c>
      <c r="M1506">
        <v>30</v>
      </c>
      <c r="N1506">
        <v>47</v>
      </c>
      <c r="O1506">
        <v>56</v>
      </c>
      <c r="P1506">
        <v>103</v>
      </c>
      <c r="Q1506">
        <v>3</v>
      </c>
      <c r="R1506">
        <v>2</v>
      </c>
      <c r="S1506">
        <v>1</v>
      </c>
      <c r="T1506">
        <v>2</v>
      </c>
      <c r="U1506">
        <v>8</v>
      </c>
      <c r="V1506">
        <v>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716</v>
      </c>
      <c r="AD1506" t="s">
        <v>716</v>
      </c>
      <c r="AE1506">
        <v>3</v>
      </c>
      <c r="AF1506" t="s">
        <v>3031</v>
      </c>
      <c r="AG1506" t="s">
        <v>2958</v>
      </c>
      <c r="AH1506" t="s">
        <v>3014</v>
      </c>
      <c r="AI1506">
        <v>8</v>
      </c>
      <c r="AJ1506" t="s">
        <v>3026</v>
      </c>
    </row>
    <row r="1507" spans="1:36" x14ac:dyDescent="0.3">
      <c r="A1507" t="s">
        <v>1638</v>
      </c>
      <c r="B1507" s="9">
        <v>53</v>
      </c>
      <c r="C1507" t="s">
        <v>29</v>
      </c>
      <c r="D1507" s="29" t="s">
        <v>33</v>
      </c>
      <c r="E1507">
        <v>88347</v>
      </c>
      <c r="F1507" s="13" t="s">
        <v>716</v>
      </c>
      <c r="G1507" s="4">
        <v>41458</v>
      </c>
      <c r="H1507">
        <v>32</v>
      </c>
      <c r="I1507">
        <v>1050</v>
      </c>
      <c r="J1507">
        <v>178</v>
      </c>
      <c r="K1507">
        <v>555</v>
      </c>
      <c r="L1507">
        <v>77</v>
      </c>
      <c r="M1507">
        <v>138</v>
      </c>
      <c r="N1507">
        <v>118</v>
      </c>
      <c r="O1507">
        <v>1998</v>
      </c>
      <c r="P1507">
        <v>2116</v>
      </c>
      <c r="Q1507">
        <v>1</v>
      </c>
      <c r="R1507">
        <v>4</v>
      </c>
      <c r="S1507">
        <v>7</v>
      </c>
      <c r="T1507">
        <v>9</v>
      </c>
      <c r="U1507">
        <v>21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 t="s">
        <v>715</v>
      </c>
      <c r="AD1507" t="s">
        <v>716</v>
      </c>
      <c r="AE1507">
        <v>2</v>
      </c>
      <c r="AF1507" t="s">
        <v>3030</v>
      </c>
      <c r="AG1507" t="s">
        <v>2957</v>
      </c>
      <c r="AH1507" t="s">
        <v>3014</v>
      </c>
      <c r="AI1507">
        <v>7</v>
      </c>
      <c r="AJ1507" t="s">
        <v>3015</v>
      </c>
    </row>
    <row r="1508" spans="1:36" x14ac:dyDescent="0.3">
      <c r="A1508" t="s">
        <v>1695</v>
      </c>
      <c r="B1508" s="9">
        <v>60</v>
      </c>
      <c r="C1508" t="s">
        <v>29</v>
      </c>
      <c r="D1508" s="29" t="s">
        <v>37</v>
      </c>
      <c r="E1508">
        <v>86718</v>
      </c>
      <c r="F1508" s="13" t="s">
        <v>716</v>
      </c>
      <c r="G1508" s="4">
        <v>41291</v>
      </c>
      <c r="H1508">
        <v>20</v>
      </c>
      <c r="I1508">
        <v>344</v>
      </c>
      <c r="J1508">
        <v>189</v>
      </c>
      <c r="K1508">
        <v>482</v>
      </c>
      <c r="L1508">
        <v>50</v>
      </c>
      <c r="M1508">
        <v>33</v>
      </c>
      <c r="N1508">
        <v>172</v>
      </c>
      <c r="O1508">
        <v>1098</v>
      </c>
      <c r="P1508">
        <v>1270</v>
      </c>
      <c r="Q1508">
        <v>1</v>
      </c>
      <c r="R1508">
        <v>5</v>
      </c>
      <c r="S1508">
        <v>6</v>
      </c>
      <c r="T1508">
        <v>5</v>
      </c>
      <c r="U1508">
        <v>17</v>
      </c>
      <c r="V1508">
        <v>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716</v>
      </c>
      <c r="AD1508" t="s">
        <v>716</v>
      </c>
      <c r="AE1508">
        <v>2</v>
      </c>
      <c r="AF1508" t="s">
        <v>3030</v>
      </c>
      <c r="AG1508" t="s">
        <v>2957</v>
      </c>
      <c r="AH1508" t="s">
        <v>3016</v>
      </c>
      <c r="AI1508">
        <v>1</v>
      </c>
      <c r="AJ1508" t="s">
        <v>3023</v>
      </c>
    </row>
    <row r="1509" spans="1:36" x14ac:dyDescent="0.3">
      <c r="A1509" t="s">
        <v>1451</v>
      </c>
      <c r="B1509" s="9">
        <v>37</v>
      </c>
      <c r="C1509" t="s">
        <v>29</v>
      </c>
      <c r="D1509" s="29" t="s">
        <v>33</v>
      </c>
      <c r="E1509">
        <v>33178</v>
      </c>
      <c r="F1509" s="13" t="s">
        <v>715</v>
      </c>
      <c r="G1509" s="4">
        <v>41669</v>
      </c>
      <c r="H1509">
        <v>9</v>
      </c>
      <c r="I1509">
        <v>12</v>
      </c>
      <c r="J1509">
        <v>6</v>
      </c>
      <c r="K1509">
        <v>2</v>
      </c>
      <c r="L1509">
        <v>11</v>
      </c>
      <c r="M1509">
        <v>2</v>
      </c>
      <c r="N1509">
        <v>16</v>
      </c>
      <c r="O1509">
        <v>33</v>
      </c>
      <c r="P1509">
        <v>49</v>
      </c>
      <c r="Q1509">
        <v>1</v>
      </c>
      <c r="R1509">
        <v>1</v>
      </c>
      <c r="S1509">
        <v>0</v>
      </c>
      <c r="T1509">
        <v>3</v>
      </c>
      <c r="U1509">
        <v>5</v>
      </c>
      <c r="V1509">
        <v>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t="s">
        <v>716</v>
      </c>
      <c r="AD1509" t="s">
        <v>716</v>
      </c>
      <c r="AE1509">
        <v>1</v>
      </c>
      <c r="AF1509" t="s">
        <v>3031</v>
      </c>
      <c r="AG1509" t="s">
        <v>2956</v>
      </c>
      <c r="AH1509" t="s">
        <v>3016</v>
      </c>
      <c r="AI1509">
        <v>1</v>
      </c>
      <c r="AJ1509" t="s">
        <v>3023</v>
      </c>
    </row>
    <row r="1510" spans="1:36" x14ac:dyDescent="0.3">
      <c r="A1510" t="s">
        <v>1327</v>
      </c>
      <c r="B1510" s="9">
        <v>64</v>
      </c>
      <c r="C1510" t="s">
        <v>36</v>
      </c>
      <c r="D1510" s="29" t="s">
        <v>71</v>
      </c>
      <c r="E1510">
        <v>76842</v>
      </c>
      <c r="F1510" s="13" t="s">
        <v>716</v>
      </c>
      <c r="G1510" s="4">
        <v>41762</v>
      </c>
      <c r="H1510">
        <v>37</v>
      </c>
      <c r="I1510">
        <v>605</v>
      </c>
      <c r="J1510">
        <v>10</v>
      </c>
      <c r="K1510">
        <v>345</v>
      </c>
      <c r="L1510">
        <v>84</v>
      </c>
      <c r="M1510">
        <v>54</v>
      </c>
      <c r="N1510">
        <v>32</v>
      </c>
      <c r="O1510">
        <v>1098</v>
      </c>
      <c r="P1510">
        <v>1130</v>
      </c>
      <c r="Q1510">
        <v>1</v>
      </c>
      <c r="R1510">
        <v>1</v>
      </c>
      <c r="S1510">
        <v>8</v>
      </c>
      <c r="T1510">
        <v>7</v>
      </c>
      <c r="U1510">
        <v>17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t="s">
        <v>716</v>
      </c>
      <c r="AD1510" t="s">
        <v>716</v>
      </c>
      <c r="AE1510">
        <v>1</v>
      </c>
      <c r="AF1510" t="s">
        <v>3029</v>
      </c>
      <c r="AG1510" t="s">
        <v>2956</v>
      </c>
      <c r="AH1510" t="s">
        <v>3011</v>
      </c>
      <c r="AI1510">
        <v>5</v>
      </c>
      <c r="AJ1510" t="s">
        <v>3012</v>
      </c>
    </row>
    <row r="1511" spans="1:36" x14ac:dyDescent="0.3">
      <c r="A1511" t="s">
        <v>2762</v>
      </c>
      <c r="B1511" s="9">
        <v>50</v>
      </c>
      <c r="C1511" t="s">
        <v>36</v>
      </c>
      <c r="D1511" s="29" t="s">
        <v>37</v>
      </c>
      <c r="E1511">
        <v>45759</v>
      </c>
      <c r="F1511" s="13" t="s">
        <v>2963</v>
      </c>
      <c r="G1511" s="4">
        <v>41328</v>
      </c>
      <c r="H1511">
        <v>13</v>
      </c>
      <c r="I1511">
        <v>42</v>
      </c>
      <c r="J1511">
        <v>1</v>
      </c>
      <c r="K1511">
        <v>18</v>
      </c>
      <c r="L1511">
        <v>3</v>
      </c>
      <c r="M1511">
        <v>0</v>
      </c>
      <c r="N1511">
        <v>4</v>
      </c>
      <c r="O1511">
        <v>64</v>
      </c>
      <c r="P1511">
        <v>68</v>
      </c>
      <c r="Q1511">
        <v>2</v>
      </c>
      <c r="R1511">
        <v>2</v>
      </c>
      <c r="S1511">
        <v>0</v>
      </c>
      <c r="T1511">
        <v>3</v>
      </c>
      <c r="U1511">
        <v>7</v>
      </c>
      <c r="V1511">
        <v>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716</v>
      </c>
      <c r="AD1511" t="s">
        <v>716</v>
      </c>
      <c r="AE1511">
        <v>2</v>
      </c>
      <c r="AF1511" t="s">
        <v>3028</v>
      </c>
      <c r="AG1511" t="s">
        <v>2957</v>
      </c>
      <c r="AH1511" t="s">
        <v>3016</v>
      </c>
      <c r="AI1511">
        <v>2</v>
      </c>
      <c r="AJ1511" t="s">
        <v>3022</v>
      </c>
    </row>
    <row r="1512" spans="1:36" x14ac:dyDescent="0.3">
      <c r="A1512" t="s">
        <v>1056</v>
      </c>
      <c r="B1512" s="9">
        <v>29</v>
      </c>
      <c r="C1512" t="s">
        <v>47</v>
      </c>
      <c r="D1512" s="29" t="s">
        <v>30</v>
      </c>
      <c r="E1512">
        <v>41473</v>
      </c>
      <c r="F1512" s="13" t="s">
        <v>715</v>
      </c>
      <c r="G1512" s="4">
        <v>41444</v>
      </c>
      <c r="H1512">
        <v>80</v>
      </c>
      <c r="I1512">
        <v>21</v>
      </c>
      <c r="J1512">
        <v>8</v>
      </c>
      <c r="K1512">
        <v>20</v>
      </c>
      <c r="L1512">
        <v>15</v>
      </c>
      <c r="M1512">
        <v>3</v>
      </c>
      <c r="N1512">
        <v>9</v>
      </c>
      <c r="O1512">
        <v>67</v>
      </c>
      <c r="P1512">
        <v>76</v>
      </c>
      <c r="Q1512">
        <v>1</v>
      </c>
      <c r="R1512">
        <v>2</v>
      </c>
      <c r="S1512">
        <v>0</v>
      </c>
      <c r="T1512">
        <v>3</v>
      </c>
      <c r="U1512">
        <v>6</v>
      </c>
      <c r="V1512">
        <v>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716</v>
      </c>
      <c r="AD1512" t="s">
        <v>716</v>
      </c>
      <c r="AE1512">
        <v>2</v>
      </c>
      <c r="AF1512" t="s">
        <v>3032</v>
      </c>
      <c r="AG1512" t="s">
        <v>2957</v>
      </c>
      <c r="AH1512" t="s">
        <v>3011</v>
      </c>
      <c r="AI1512">
        <v>6</v>
      </c>
      <c r="AJ1512" t="s">
        <v>3013</v>
      </c>
    </row>
    <row r="1513" spans="1:36" x14ac:dyDescent="0.3">
      <c r="A1513" t="s">
        <v>2263</v>
      </c>
      <c r="B1513" s="9">
        <v>56</v>
      </c>
      <c r="C1513" t="s">
        <v>29</v>
      </c>
      <c r="D1513" s="29" t="s">
        <v>37</v>
      </c>
      <c r="E1513">
        <v>61074</v>
      </c>
      <c r="F1513" s="13" t="s">
        <v>715</v>
      </c>
      <c r="G1513" s="4">
        <v>41138</v>
      </c>
      <c r="H1513">
        <v>37</v>
      </c>
      <c r="I1513">
        <v>789</v>
      </c>
      <c r="J1513">
        <v>0</v>
      </c>
      <c r="K1513">
        <v>133</v>
      </c>
      <c r="L1513">
        <v>0</v>
      </c>
      <c r="M1513">
        <v>28</v>
      </c>
      <c r="N1513">
        <v>152</v>
      </c>
      <c r="O1513">
        <v>950</v>
      </c>
      <c r="P1513">
        <v>1102</v>
      </c>
      <c r="Q1513">
        <v>7</v>
      </c>
      <c r="R1513">
        <v>11</v>
      </c>
      <c r="S1513">
        <v>5</v>
      </c>
      <c r="T1513">
        <v>8</v>
      </c>
      <c r="U1513">
        <v>31</v>
      </c>
      <c r="V1513">
        <v>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716</v>
      </c>
      <c r="AD1513" t="s">
        <v>716</v>
      </c>
      <c r="AE1513">
        <v>3</v>
      </c>
      <c r="AF1513" t="s">
        <v>3030</v>
      </c>
      <c r="AG1513" t="s">
        <v>2958</v>
      </c>
      <c r="AH1513" t="s">
        <v>3014</v>
      </c>
      <c r="AI1513">
        <v>8</v>
      </c>
      <c r="AJ1513" t="s">
        <v>3026</v>
      </c>
    </row>
    <row r="1514" spans="1:36" x14ac:dyDescent="0.3">
      <c r="A1514" t="s">
        <v>1624</v>
      </c>
      <c r="B1514" s="9">
        <v>47</v>
      </c>
      <c r="C1514" t="s">
        <v>29</v>
      </c>
      <c r="D1514" s="29" t="s">
        <v>33</v>
      </c>
      <c r="E1514">
        <v>66825</v>
      </c>
      <c r="F1514" s="13" t="s">
        <v>716</v>
      </c>
      <c r="G1514" s="4">
        <v>41469</v>
      </c>
      <c r="H1514">
        <v>73</v>
      </c>
      <c r="I1514">
        <v>243</v>
      </c>
      <c r="J1514">
        <v>101</v>
      </c>
      <c r="K1514">
        <v>405</v>
      </c>
      <c r="L1514">
        <v>29</v>
      </c>
      <c r="M1514">
        <v>40</v>
      </c>
      <c r="N1514">
        <v>40</v>
      </c>
      <c r="O1514">
        <v>818</v>
      </c>
      <c r="P1514">
        <v>858</v>
      </c>
      <c r="Q1514">
        <v>1</v>
      </c>
      <c r="R1514">
        <v>4</v>
      </c>
      <c r="S1514">
        <v>5</v>
      </c>
      <c r="T1514">
        <v>6</v>
      </c>
      <c r="U1514">
        <v>16</v>
      </c>
      <c r="V1514">
        <v>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716</v>
      </c>
      <c r="AD1514" t="s">
        <v>716</v>
      </c>
      <c r="AE1514">
        <v>2</v>
      </c>
      <c r="AF1514" t="s">
        <v>3028</v>
      </c>
      <c r="AG1514" t="s">
        <v>2957</v>
      </c>
      <c r="AH1514" t="s">
        <v>3014</v>
      </c>
      <c r="AI1514">
        <v>7</v>
      </c>
      <c r="AJ1514" t="s">
        <v>3015</v>
      </c>
    </row>
    <row r="1515" spans="1:36" x14ac:dyDescent="0.3">
      <c r="A1515" t="s">
        <v>2725</v>
      </c>
      <c r="B1515" s="9">
        <v>38</v>
      </c>
      <c r="C1515" t="s">
        <v>29</v>
      </c>
      <c r="D1515" s="29" t="s">
        <v>41</v>
      </c>
      <c r="E1515">
        <v>64892</v>
      </c>
      <c r="F1515" s="13" t="s">
        <v>715</v>
      </c>
      <c r="G1515" s="4">
        <v>41788</v>
      </c>
      <c r="H1515">
        <v>77</v>
      </c>
      <c r="I1515">
        <v>527</v>
      </c>
      <c r="J1515">
        <v>24</v>
      </c>
      <c r="K1515">
        <v>230</v>
      </c>
      <c r="L1515">
        <v>32</v>
      </c>
      <c r="M1515">
        <v>24</v>
      </c>
      <c r="N1515">
        <v>65</v>
      </c>
      <c r="O1515">
        <v>837</v>
      </c>
      <c r="P1515">
        <v>902</v>
      </c>
      <c r="Q1515">
        <v>2</v>
      </c>
      <c r="R1515">
        <v>6</v>
      </c>
      <c r="S1515">
        <v>4</v>
      </c>
      <c r="T1515">
        <v>12</v>
      </c>
      <c r="U1515">
        <v>24</v>
      </c>
      <c r="V1515">
        <v>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716</v>
      </c>
      <c r="AD1515" t="s">
        <v>716</v>
      </c>
      <c r="AE1515">
        <v>1</v>
      </c>
      <c r="AF1515" t="s">
        <v>3031</v>
      </c>
      <c r="AG1515" t="s">
        <v>2956</v>
      </c>
      <c r="AH1515" t="s">
        <v>3011</v>
      </c>
      <c r="AI1515">
        <v>5</v>
      </c>
      <c r="AJ1515" t="s">
        <v>3012</v>
      </c>
    </row>
    <row r="1516" spans="1:36" x14ac:dyDescent="0.3">
      <c r="A1516" t="s">
        <v>2654</v>
      </c>
      <c r="B1516" s="9">
        <v>32</v>
      </c>
      <c r="C1516" t="s">
        <v>29</v>
      </c>
      <c r="D1516" s="29" t="s">
        <v>37</v>
      </c>
      <c r="E1516">
        <v>28718</v>
      </c>
      <c r="F1516" s="13" t="s">
        <v>715</v>
      </c>
      <c r="G1516" s="4">
        <v>41468</v>
      </c>
      <c r="H1516">
        <v>78</v>
      </c>
      <c r="I1516">
        <v>12</v>
      </c>
      <c r="J1516">
        <v>4</v>
      </c>
      <c r="K1516">
        <v>6</v>
      </c>
      <c r="L1516">
        <v>11</v>
      </c>
      <c r="M1516">
        <v>8</v>
      </c>
      <c r="N1516">
        <v>16</v>
      </c>
      <c r="O1516">
        <v>41</v>
      </c>
      <c r="P1516">
        <v>57</v>
      </c>
      <c r="Q1516">
        <v>2</v>
      </c>
      <c r="R1516">
        <v>2</v>
      </c>
      <c r="S1516">
        <v>0</v>
      </c>
      <c r="T1516">
        <v>3</v>
      </c>
      <c r="U1516">
        <v>7</v>
      </c>
      <c r="V1516">
        <v>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716</v>
      </c>
      <c r="AD1516" t="s">
        <v>716</v>
      </c>
      <c r="AE1516">
        <v>2</v>
      </c>
      <c r="AF1516" t="s">
        <v>3031</v>
      </c>
      <c r="AG1516" t="s">
        <v>2957</v>
      </c>
      <c r="AH1516" t="s">
        <v>3014</v>
      </c>
      <c r="AI1516">
        <v>7</v>
      </c>
      <c r="AJ1516" t="s">
        <v>3015</v>
      </c>
    </row>
    <row r="1517" spans="1:36" x14ac:dyDescent="0.3">
      <c r="A1517" t="s">
        <v>996</v>
      </c>
      <c r="B1517" s="9">
        <v>45</v>
      </c>
      <c r="C1517" t="s">
        <v>39</v>
      </c>
      <c r="D1517" s="29" t="s">
        <v>30</v>
      </c>
      <c r="E1517">
        <v>62772</v>
      </c>
      <c r="F1517" s="13" t="s">
        <v>715</v>
      </c>
      <c r="G1517" s="4">
        <v>41413</v>
      </c>
      <c r="H1517">
        <v>74</v>
      </c>
      <c r="I1517">
        <v>581</v>
      </c>
      <c r="J1517">
        <v>49</v>
      </c>
      <c r="K1517">
        <v>157</v>
      </c>
      <c r="L1517">
        <v>43</v>
      </c>
      <c r="M1517">
        <v>8</v>
      </c>
      <c r="N1517">
        <v>108</v>
      </c>
      <c r="O1517">
        <v>838</v>
      </c>
      <c r="P1517">
        <v>946</v>
      </c>
      <c r="Q1517">
        <v>1</v>
      </c>
      <c r="R1517">
        <v>5</v>
      </c>
      <c r="S1517">
        <v>6</v>
      </c>
      <c r="T1517">
        <v>11</v>
      </c>
      <c r="U1517">
        <v>23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 t="s">
        <v>715</v>
      </c>
      <c r="AD1517" t="s">
        <v>716</v>
      </c>
      <c r="AE1517">
        <v>2</v>
      </c>
      <c r="AF1517" t="s">
        <v>3028</v>
      </c>
      <c r="AG1517" t="s">
        <v>2957</v>
      </c>
      <c r="AH1517" t="s">
        <v>3011</v>
      </c>
      <c r="AI1517">
        <v>5</v>
      </c>
      <c r="AJ1517" t="s">
        <v>3012</v>
      </c>
    </row>
    <row r="1518" spans="1:36" x14ac:dyDescent="0.3">
      <c r="A1518" t="s">
        <v>2030</v>
      </c>
      <c r="B1518" s="9">
        <v>49</v>
      </c>
      <c r="C1518" t="s">
        <v>36</v>
      </c>
      <c r="D1518" s="29" t="s">
        <v>37</v>
      </c>
      <c r="E1518">
        <v>57236</v>
      </c>
      <c r="F1518" s="13" t="s">
        <v>2963</v>
      </c>
      <c r="G1518" s="4">
        <v>41710</v>
      </c>
      <c r="H1518">
        <v>22</v>
      </c>
      <c r="I1518">
        <v>105</v>
      </c>
      <c r="J1518">
        <v>0</v>
      </c>
      <c r="K1518">
        <v>9</v>
      </c>
      <c r="L1518">
        <v>2</v>
      </c>
      <c r="M1518">
        <v>1</v>
      </c>
      <c r="N1518">
        <v>4</v>
      </c>
      <c r="O1518">
        <v>117</v>
      </c>
      <c r="P1518">
        <v>121</v>
      </c>
      <c r="Q1518">
        <v>3</v>
      </c>
      <c r="R1518">
        <v>2</v>
      </c>
      <c r="S1518">
        <v>1</v>
      </c>
      <c r="T1518">
        <v>4</v>
      </c>
      <c r="U1518">
        <v>10</v>
      </c>
      <c r="V1518">
        <v>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716</v>
      </c>
      <c r="AD1518" t="s">
        <v>716</v>
      </c>
      <c r="AE1518">
        <v>1</v>
      </c>
      <c r="AF1518" t="s">
        <v>3028</v>
      </c>
      <c r="AG1518" t="s">
        <v>2956</v>
      </c>
      <c r="AH1518" t="s">
        <v>3016</v>
      </c>
      <c r="AI1518">
        <v>3</v>
      </c>
      <c r="AJ1518" t="s">
        <v>3017</v>
      </c>
    </row>
    <row r="1519" spans="1:36" x14ac:dyDescent="0.3">
      <c r="A1519" t="s">
        <v>1018</v>
      </c>
      <c r="B1519" s="9">
        <v>43</v>
      </c>
      <c r="C1519" t="s">
        <v>39</v>
      </c>
      <c r="D1519" s="29" t="s">
        <v>30</v>
      </c>
      <c r="E1519">
        <v>36230</v>
      </c>
      <c r="F1519" s="13" t="s">
        <v>715</v>
      </c>
      <c r="G1519" s="4">
        <v>41564</v>
      </c>
      <c r="H1519">
        <v>17</v>
      </c>
      <c r="I1519">
        <v>14</v>
      </c>
      <c r="J1519">
        <v>2</v>
      </c>
      <c r="K1519">
        <v>30</v>
      </c>
      <c r="L1519">
        <v>8</v>
      </c>
      <c r="M1519">
        <v>2</v>
      </c>
      <c r="N1519">
        <v>3</v>
      </c>
      <c r="O1519">
        <v>56</v>
      </c>
      <c r="P1519">
        <v>59</v>
      </c>
      <c r="Q1519">
        <v>1</v>
      </c>
      <c r="R1519">
        <v>2</v>
      </c>
      <c r="S1519">
        <v>0</v>
      </c>
      <c r="T1519">
        <v>4</v>
      </c>
      <c r="U1519">
        <v>7</v>
      </c>
      <c r="V1519">
        <v>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716</v>
      </c>
      <c r="AD1519" t="s">
        <v>716</v>
      </c>
      <c r="AE1519">
        <v>2</v>
      </c>
      <c r="AF1519" t="s">
        <v>3028</v>
      </c>
      <c r="AG1519" t="s">
        <v>2957</v>
      </c>
      <c r="AH1519" t="s">
        <v>3018</v>
      </c>
      <c r="AI1519">
        <v>10</v>
      </c>
      <c r="AJ1519" t="s">
        <v>3020</v>
      </c>
    </row>
    <row r="1520" spans="1:36" x14ac:dyDescent="0.3">
      <c r="A1520" t="s">
        <v>748</v>
      </c>
      <c r="B1520" s="9">
        <v>55</v>
      </c>
      <c r="C1520" t="s">
        <v>36</v>
      </c>
      <c r="D1520" s="29" t="s">
        <v>37</v>
      </c>
      <c r="E1520">
        <v>38829</v>
      </c>
      <c r="F1520" s="13" t="s">
        <v>715</v>
      </c>
      <c r="G1520" s="4">
        <v>41735</v>
      </c>
      <c r="H1520">
        <v>86</v>
      </c>
      <c r="I1520">
        <v>76</v>
      </c>
      <c r="J1520">
        <v>0</v>
      </c>
      <c r="K1520">
        <v>7</v>
      </c>
      <c r="L1520">
        <v>0</v>
      </c>
      <c r="M1520">
        <v>0</v>
      </c>
      <c r="N1520">
        <v>16</v>
      </c>
      <c r="O1520">
        <v>83</v>
      </c>
      <c r="P1520">
        <v>99</v>
      </c>
      <c r="Q1520">
        <v>1</v>
      </c>
      <c r="R1520">
        <v>3</v>
      </c>
      <c r="S1520">
        <v>2</v>
      </c>
      <c r="T1520">
        <v>2</v>
      </c>
      <c r="U1520">
        <v>8</v>
      </c>
      <c r="V1520">
        <v>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716</v>
      </c>
      <c r="AD1520" t="s">
        <v>716</v>
      </c>
      <c r="AE1520">
        <v>1</v>
      </c>
      <c r="AF1520" t="s">
        <v>3030</v>
      </c>
      <c r="AG1520" t="s">
        <v>2956</v>
      </c>
      <c r="AH1520" t="s">
        <v>3011</v>
      </c>
      <c r="AI1520">
        <v>4</v>
      </c>
      <c r="AJ1520" t="s">
        <v>3021</v>
      </c>
    </row>
    <row r="1521" spans="1:36" x14ac:dyDescent="0.3">
      <c r="A1521" t="s">
        <v>2448</v>
      </c>
      <c r="B1521" s="9">
        <v>54</v>
      </c>
      <c r="C1521" t="s">
        <v>29</v>
      </c>
      <c r="D1521" s="29" t="s">
        <v>37</v>
      </c>
      <c r="E1521">
        <v>51651</v>
      </c>
      <c r="F1521" s="13" t="s">
        <v>715</v>
      </c>
      <c r="G1521" s="4">
        <v>41220</v>
      </c>
      <c r="H1521">
        <v>32</v>
      </c>
      <c r="I1521">
        <v>293</v>
      </c>
      <c r="J1521">
        <v>6</v>
      </c>
      <c r="K1521">
        <v>23</v>
      </c>
      <c r="L1521">
        <v>13</v>
      </c>
      <c r="M1521">
        <v>6</v>
      </c>
      <c r="N1521">
        <v>92</v>
      </c>
      <c r="O1521">
        <v>341</v>
      </c>
      <c r="P1521">
        <v>433</v>
      </c>
      <c r="Q1521">
        <v>4</v>
      </c>
      <c r="R1521">
        <v>6</v>
      </c>
      <c r="S1521">
        <v>2</v>
      </c>
      <c r="T1521">
        <v>5</v>
      </c>
      <c r="U1521">
        <v>17</v>
      </c>
      <c r="V1521">
        <v>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716</v>
      </c>
      <c r="AD1521" t="s">
        <v>716</v>
      </c>
      <c r="AE1521">
        <v>3</v>
      </c>
      <c r="AF1521" t="s">
        <v>3030</v>
      </c>
      <c r="AG1521" t="s">
        <v>2958</v>
      </c>
      <c r="AH1521" t="s">
        <v>3018</v>
      </c>
      <c r="AI1521">
        <v>11</v>
      </c>
      <c r="AJ1521" t="s">
        <v>3024</v>
      </c>
    </row>
    <row r="1522" spans="1:36" x14ac:dyDescent="0.3">
      <c r="A1522" t="s">
        <v>1992</v>
      </c>
      <c r="B1522" s="9">
        <v>39</v>
      </c>
      <c r="C1522" t="s">
        <v>47</v>
      </c>
      <c r="D1522" s="29" t="s">
        <v>33</v>
      </c>
      <c r="E1522">
        <v>19789</v>
      </c>
      <c r="F1522" s="13" t="s">
        <v>715</v>
      </c>
      <c r="G1522" s="4">
        <v>41598</v>
      </c>
      <c r="H1522">
        <v>24</v>
      </c>
      <c r="I1522">
        <v>2</v>
      </c>
      <c r="J1522">
        <v>5</v>
      </c>
      <c r="K1522">
        <v>9</v>
      </c>
      <c r="L1522">
        <v>28</v>
      </c>
      <c r="M1522">
        <v>6</v>
      </c>
      <c r="N1522">
        <v>28</v>
      </c>
      <c r="O1522">
        <v>50</v>
      </c>
      <c r="P1522">
        <v>78</v>
      </c>
      <c r="Q1522">
        <v>3</v>
      </c>
      <c r="R1522">
        <v>2</v>
      </c>
      <c r="S1522">
        <v>1</v>
      </c>
      <c r="T1522">
        <v>3</v>
      </c>
      <c r="U1522">
        <v>9</v>
      </c>
      <c r="V1522">
        <v>5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 t="s">
        <v>715</v>
      </c>
      <c r="AD1522" t="s">
        <v>716</v>
      </c>
      <c r="AE1522">
        <v>2</v>
      </c>
      <c r="AF1522" t="s">
        <v>3031</v>
      </c>
      <c r="AG1522" t="s">
        <v>2957</v>
      </c>
      <c r="AH1522" t="s">
        <v>3018</v>
      </c>
      <c r="AI1522">
        <v>11</v>
      </c>
      <c r="AJ1522" t="s">
        <v>3024</v>
      </c>
    </row>
    <row r="1523" spans="1:36" x14ac:dyDescent="0.3">
      <c r="A1523" t="s">
        <v>2848</v>
      </c>
      <c r="B1523" s="9">
        <v>34</v>
      </c>
      <c r="C1523" t="s">
        <v>29</v>
      </c>
      <c r="D1523" s="29" t="s">
        <v>30</v>
      </c>
      <c r="E1523">
        <v>30828</v>
      </c>
      <c r="F1523" s="13" t="s">
        <v>715</v>
      </c>
      <c r="G1523" s="4">
        <v>41551</v>
      </c>
      <c r="H1523">
        <v>16</v>
      </c>
      <c r="I1523">
        <v>16</v>
      </c>
      <c r="J1523">
        <v>11</v>
      </c>
      <c r="K1523">
        <v>15</v>
      </c>
      <c r="L1523">
        <v>2</v>
      </c>
      <c r="M1523">
        <v>0</v>
      </c>
      <c r="N1523">
        <v>12</v>
      </c>
      <c r="O1523">
        <v>44</v>
      </c>
      <c r="P1523">
        <v>56</v>
      </c>
      <c r="Q1523">
        <v>2</v>
      </c>
      <c r="R1523">
        <v>1</v>
      </c>
      <c r="S1523">
        <v>1</v>
      </c>
      <c r="T1523">
        <v>4</v>
      </c>
      <c r="U1523">
        <v>8</v>
      </c>
      <c r="V1523">
        <v>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t="s">
        <v>716</v>
      </c>
      <c r="AD1523" t="s">
        <v>716</v>
      </c>
      <c r="AE1523">
        <v>2</v>
      </c>
      <c r="AF1523" t="s">
        <v>3031</v>
      </c>
      <c r="AG1523" t="s">
        <v>2957</v>
      </c>
      <c r="AH1523" t="s">
        <v>3018</v>
      </c>
      <c r="AI1523">
        <v>10</v>
      </c>
      <c r="AJ1523" t="s">
        <v>3020</v>
      </c>
    </row>
    <row r="1524" spans="1:36" x14ac:dyDescent="0.3">
      <c r="A1524" t="s">
        <v>1459</v>
      </c>
      <c r="B1524" s="9">
        <v>37</v>
      </c>
      <c r="C1524" t="s">
        <v>29</v>
      </c>
      <c r="D1524" s="29" t="s">
        <v>33</v>
      </c>
      <c r="E1524">
        <v>39771</v>
      </c>
      <c r="F1524" s="13" t="s">
        <v>715</v>
      </c>
      <c r="G1524" s="4">
        <v>41614</v>
      </c>
      <c r="H1524">
        <v>92</v>
      </c>
      <c r="I1524">
        <v>6</v>
      </c>
      <c r="J1524">
        <v>2</v>
      </c>
      <c r="K1524">
        <v>18</v>
      </c>
      <c r="L1524">
        <v>2</v>
      </c>
      <c r="M1524">
        <v>8</v>
      </c>
      <c r="N1524">
        <v>14</v>
      </c>
      <c r="O1524">
        <v>36</v>
      </c>
      <c r="P1524">
        <v>50</v>
      </c>
      <c r="Q1524">
        <v>1</v>
      </c>
      <c r="R1524">
        <v>2</v>
      </c>
      <c r="S1524">
        <v>0</v>
      </c>
      <c r="T1524">
        <v>3</v>
      </c>
      <c r="U1524">
        <v>6</v>
      </c>
      <c r="V1524">
        <v>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716</v>
      </c>
      <c r="AD1524" t="s">
        <v>716</v>
      </c>
      <c r="AE1524">
        <v>2</v>
      </c>
      <c r="AF1524" t="s">
        <v>3031</v>
      </c>
      <c r="AG1524" t="s">
        <v>2957</v>
      </c>
      <c r="AH1524" t="s">
        <v>3018</v>
      </c>
      <c r="AI1524">
        <v>12</v>
      </c>
      <c r="AJ1524" t="s">
        <v>3019</v>
      </c>
    </row>
    <row r="1525" spans="1:36" x14ac:dyDescent="0.3">
      <c r="A1525" t="s">
        <v>1023</v>
      </c>
      <c r="B1525" s="9">
        <v>25</v>
      </c>
      <c r="C1525" t="s">
        <v>47</v>
      </c>
      <c r="D1525" s="29" t="s">
        <v>37</v>
      </c>
      <c r="E1525">
        <v>17487</v>
      </c>
      <c r="F1525" s="13" t="s">
        <v>715</v>
      </c>
      <c r="G1525" s="4">
        <v>41351</v>
      </c>
      <c r="H1525">
        <v>37</v>
      </c>
      <c r="I1525">
        <v>0</v>
      </c>
      <c r="J1525">
        <v>0</v>
      </c>
      <c r="K1525">
        <v>1</v>
      </c>
      <c r="L1525">
        <v>7</v>
      </c>
      <c r="M1525">
        <v>4</v>
      </c>
      <c r="N1525">
        <v>6</v>
      </c>
      <c r="O1525">
        <v>12</v>
      </c>
      <c r="P1525">
        <v>18</v>
      </c>
      <c r="Q1525">
        <v>1</v>
      </c>
      <c r="R1525">
        <v>1</v>
      </c>
      <c r="S1525">
        <v>0</v>
      </c>
      <c r="T1525">
        <v>2</v>
      </c>
      <c r="U1525">
        <v>4</v>
      </c>
      <c r="V1525">
        <v>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716</v>
      </c>
      <c r="AD1525" t="s">
        <v>716</v>
      </c>
      <c r="AE1525">
        <v>2</v>
      </c>
      <c r="AF1525" t="s">
        <v>3032</v>
      </c>
      <c r="AG1525" t="s">
        <v>2957</v>
      </c>
      <c r="AH1525" t="s">
        <v>3016</v>
      </c>
      <c r="AI1525">
        <v>3</v>
      </c>
      <c r="AJ1525" t="s">
        <v>3017</v>
      </c>
    </row>
    <row r="1526" spans="1:36" x14ac:dyDescent="0.3">
      <c r="A1526" t="s">
        <v>934</v>
      </c>
      <c r="B1526" s="9">
        <v>63</v>
      </c>
      <c r="C1526" t="s">
        <v>36</v>
      </c>
      <c r="D1526" s="29" t="s">
        <v>71</v>
      </c>
      <c r="E1526">
        <v>67680</v>
      </c>
      <c r="F1526" s="13" t="s">
        <v>715</v>
      </c>
      <c r="G1526" s="4">
        <v>41436</v>
      </c>
      <c r="H1526">
        <v>8</v>
      </c>
      <c r="I1526">
        <v>546</v>
      </c>
      <c r="J1526">
        <v>0</v>
      </c>
      <c r="K1526">
        <v>48</v>
      </c>
      <c r="L1526">
        <v>0</v>
      </c>
      <c r="M1526">
        <v>6</v>
      </c>
      <c r="N1526">
        <v>6</v>
      </c>
      <c r="O1526">
        <v>600</v>
      </c>
      <c r="P1526">
        <v>606</v>
      </c>
      <c r="Q1526">
        <v>1</v>
      </c>
      <c r="R1526">
        <v>7</v>
      </c>
      <c r="S1526">
        <v>3</v>
      </c>
      <c r="T1526">
        <v>8</v>
      </c>
      <c r="U1526">
        <v>19</v>
      </c>
      <c r="V1526">
        <v>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716</v>
      </c>
      <c r="AD1526" t="s">
        <v>716</v>
      </c>
      <c r="AE1526">
        <v>2</v>
      </c>
      <c r="AF1526" t="s">
        <v>3029</v>
      </c>
      <c r="AG1526" t="s">
        <v>2957</v>
      </c>
      <c r="AH1526" t="s">
        <v>3011</v>
      </c>
      <c r="AI1526">
        <v>6</v>
      </c>
      <c r="AJ1526" t="s">
        <v>3013</v>
      </c>
    </row>
    <row r="1527" spans="1:36" x14ac:dyDescent="0.3">
      <c r="A1527" t="s">
        <v>1602</v>
      </c>
      <c r="B1527" s="9">
        <v>60</v>
      </c>
      <c r="C1527" t="s">
        <v>29</v>
      </c>
      <c r="D1527" s="29" t="s">
        <v>33</v>
      </c>
      <c r="E1527">
        <v>77972</v>
      </c>
      <c r="F1527" s="13" t="s">
        <v>716</v>
      </c>
      <c r="G1527" s="4">
        <v>41716</v>
      </c>
      <c r="H1527">
        <v>18</v>
      </c>
      <c r="I1527">
        <v>613</v>
      </c>
      <c r="J1527">
        <v>22</v>
      </c>
      <c r="K1527">
        <v>319</v>
      </c>
      <c r="L1527">
        <v>33</v>
      </c>
      <c r="M1527">
        <v>102</v>
      </c>
      <c r="N1527">
        <v>12</v>
      </c>
      <c r="O1527">
        <v>1089</v>
      </c>
      <c r="P1527">
        <v>1101</v>
      </c>
      <c r="Q1527">
        <v>1</v>
      </c>
      <c r="R1527">
        <v>4</v>
      </c>
      <c r="S1527">
        <v>6</v>
      </c>
      <c r="T1527">
        <v>9</v>
      </c>
      <c r="U1527">
        <v>20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716</v>
      </c>
      <c r="AD1527" t="s">
        <v>716</v>
      </c>
      <c r="AE1527">
        <v>1</v>
      </c>
      <c r="AF1527" t="s">
        <v>3030</v>
      </c>
      <c r="AG1527" t="s">
        <v>2956</v>
      </c>
      <c r="AH1527" t="s">
        <v>3016</v>
      </c>
      <c r="AI1527">
        <v>3</v>
      </c>
      <c r="AJ1527" t="s">
        <v>3017</v>
      </c>
    </row>
    <row r="1528" spans="1:36" x14ac:dyDescent="0.3">
      <c r="A1528" t="s">
        <v>1017</v>
      </c>
      <c r="B1528" s="9">
        <v>32</v>
      </c>
      <c r="C1528" t="s">
        <v>39</v>
      </c>
      <c r="D1528" s="29" t="s">
        <v>33</v>
      </c>
      <c r="E1528">
        <v>18492</v>
      </c>
      <c r="F1528" s="13" t="s">
        <v>715</v>
      </c>
      <c r="G1528" s="4">
        <v>41795</v>
      </c>
      <c r="H1528">
        <v>75</v>
      </c>
      <c r="I1528">
        <v>2</v>
      </c>
      <c r="J1528">
        <v>2</v>
      </c>
      <c r="K1528">
        <v>2</v>
      </c>
      <c r="L1528">
        <v>2</v>
      </c>
      <c r="M1528">
        <v>1</v>
      </c>
      <c r="N1528">
        <v>1</v>
      </c>
      <c r="O1528">
        <v>9</v>
      </c>
      <c r="P1528">
        <v>10</v>
      </c>
      <c r="Q1528">
        <v>1</v>
      </c>
      <c r="R1528">
        <v>1</v>
      </c>
      <c r="S1528">
        <v>0</v>
      </c>
      <c r="T1528">
        <v>2</v>
      </c>
      <c r="U1528">
        <v>4</v>
      </c>
      <c r="V1528">
        <v>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716</v>
      </c>
      <c r="AD1528" t="s">
        <v>716</v>
      </c>
      <c r="AE1528">
        <v>1</v>
      </c>
      <c r="AF1528" t="s">
        <v>3031</v>
      </c>
      <c r="AG1528" t="s">
        <v>2956</v>
      </c>
      <c r="AH1528" t="s">
        <v>3011</v>
      </c>
      <c r="AI1528">
        <v>6</v>
      </c>
      <c r="AJ1528" t="s">
        <v>3013</v>
      </c>
    </row>
    <row r="1529" spans="1:36" x14ac:dyDescent="0.3">
      <c r="A1529" t="s">
        <v>1458</v>
      </c>
      <c r="B1529" s="9">
        <v>40</v>
      </c>
      <c r="C1529" t="s">
        <v>29</v>
      </c>
      <c r="D1529" s="29" t="s">
        <v>33</v>
      </c>
      <c r="E1529">
        <v>47889</v>
      </c>
      <c r="F1529" s="13" t="s">
        <v>715</v>
      </c>
      <c r="G1529" s="4">
        <v>41643</v>
      </c>
      <c r="H1529">
        <v>94</v>
      </c>
      <c r="I1529">
        <v>29</v>
      </c>
      <c r="J1529">
        <v>0</v>
      </c>
      <c r="K1529">
        <v>29</v>
      </c>
      <c r="L1529">
        <v>0</v>
      </c>
      <c r="M1529">
        <v>5</v>
      </c>
      <c r="N1529">
        <v>4</v>
      </c>
      <c r="O1529">
        <v>63</v>
      </c>
      <c r="P1529">
        <v>67</v>
      </c>
      <c r="Q1529">
        <v>1</v>
      </c>
      <c r="R1529">
        <v>2</v>
      </c>
      <c r="S1529">
        <v>0</v>
      </c>
      <c r="T1529">
        <v>3</v>
      </c>
      <c r="U1529">
        <v>6</v>
      </c>
      <c r="V1529">
        <v>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716</v>
      </c>
      <c r="AD1529" t="s">
        <v>716</v>
      </c>
      <c r="AE1529">
        <v>1</v>
      </c>
      <c r="AF1529" t="s">
        <v>3031</v>
      </c>
      <c r="AG1529" t="s">
        <v>2956</v>
      </c>
      <c r="AH1529" t="s">
        <v>3016</v>
      </c>
      <c r="AI1529">
        <v>1</v>
      </c>
      <c r="AJ1529" t="s">
        <v>3023</v>
      </c>
    </row>
    <row r="1530" spans="1:36" x14ac:dyDescent="0.3">
      <c r="A1530" t="s">
        <v>1180</v>
      </c>
      <c r="B1530" s="9">
        <v>69</v>
      </c>
      <c r="C1530" t="s">
        <v>39</v>
      </c>
      <c r="D1530" s="29" t="s">
        <v>33</v>
      </c>
      <c r="E1530">
        <v>62847</v>
      </c>
      <c r="F1530" s="13" t="s">
        <v>716</v>
      </c>
      <c r="G1530" s="4">
        <v>41289</v>
      </c>
      <c r="H1530">
        <v>45</v>
      </c>
      <c r="I1530">
        <v>521</v>
      </c>
      <c r="J1530">
        <v>168</v>
      </c>
      <c r="K1530">
        <v>706</v>
      </c>
      <c r="L1530">
        <v>80</v>
      </c>
      <c r="M1530">
        <v>76</v>
      </c>
      <c r="N1530">
        <v>61</v>
      </c>
      <c r="O1530">
        <v>1551</v>
      </c>
      <c r="P1530">
        <v>1612</v>
      </c>
      <c r="Q1530">
        <v>1</v>
      </c>
      <c r="R1530">
        <v>3</v>
      </c>
      <c r="S1530">
        <v>6</v>
      </c>
      <c r="T1530">
        <v>4</v>
      </c>
      <c r="U1530">
        <v>14</v>
      </c>
      <c r="V1530">
        <v>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716</v>
      </c>
      <c r="AD1530" t="s">
        <v>716</v>
      </c>
      <c r="AE1530">
        <v>2</v>
      </c>
      <c r="AF1530" t="s">
        <v>3029</v>
      </c>
      <c r="AG1530" t="s">
        <v>2957</v>
      </c>
      <c r="AH1530" t="s">
        <v>3016</v>
      </c>
      <c r="AI1530">
        <v>1</v>
      </c>
      <c r="AJ1530" t="s">
        <v>3023</v>
      </c>
    </row>
    <row r="1531" spans="1:36" x14ac:dyDescent="0.3">
      <c r="A1531" t="s">
        <v>2070</v>
      </c>
      <c r="B1531" s="9">
        <v>65</v>
      </c>
      <c r="C1531" t="s">
        <v>36</v>
      </c>
      <c r="D1531" s="29" t="s">
        <v>33</v>
      </c>
      <c r="E1531">
        <v>67911</v>
      </c>
      <c r="F1531" s="13" t="s">
        <v>715</v>
      </c>
      <c r="G1531" s="4">
        <v>41781</v>
      </c>
      <c r="H1531">
        <v>63</v>
      </c>
      <c r="I1531">
        <v>529</v>
      </c>
      <c r="J1531">
        <v>0</v>
      </c>
      <c r="K1531">
        <v>356</v>
      </c>
      <c r="L1531">
        <v>63</v>
      </c>
      <c r="M1531">
        <v>28</v>
      </c>
      <c r="N1531">
        <v>0</v>
      </c>
      <c r="O1531">
        <v>976</v>
      </c>
      <c r="P1531">
        <v>976</v>
      </c>
      <c r="Q1531">
        <v>3</v>
      </c>
      <c r="R1531">
        <v>6</v>
      </c>
      <c r="S1531">
        <v>7</v>
      </c>
      <c r="T1531">
        <v>11</v>
      </c>
      <c r="U1531">
        <v>27</v>
      </c>
      <c r="V1531">
        <v>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716</v>
      </c>
      <c r="AD1531" t="s">
        <v>716</v>
      </c>
      <c r="AE1531">
        <v>1</v>
      </c>
      <c r="AF1531" t="s">
        <v>3029</v>
      </c>
      <c r="AG1531" t="s">
        <v>2956</v>
      </c>
      <c r="AH1531" t="s">
        <v>3011</v>
      </c>
      <c r="AI1531">
        <v>5</v>
      </c>
      <c r="AJ1531" t="s">
        <v>3012</v>
      </c>
    </row>
    <row r="1532" spans="1:36" x14ac:dyDescent="0.3">
      <c r="A1532" t="s">
        <v>1780</v>
      </c>
      <c r="B1532" s="9">
        <v>65</v>
      </c>
      <c r="C1532" t="s">
        <v>39</v>
      </c>
      <c r="D1532" s="29" t="s">
        <v>37</v>
      </c>
      <c r="E1532">
        <v>76995</v>
      </c>
      <c r="F1532" s="13" t="s">
        <v>715</v>
      </c>
      <c r="G1532" s="4">
        <v>41361</v>
      </c>
      <c r="H1532">
        <v>91</v>
      </c>
      <c r="I1532">
        <v>1012</v>
      </c>
      <c r="J1532">
        <v>80</v>
      </c>
      <c r="K1532">
        <v>498</v>
      </c>
      <c r="L1532">
        <v>0</v>
      </c>
      <c r="M1532">
        <v>16</v>
      </c>
      <c r="N1532">
        <v>176</v>
      </c>
      <c r="O1532">
        <v>1606</v>
      </c>
      <c r="P1532">
        <v>1782</v>
      </c>
      <c r="Q1532">
        <v>2</v>
      </c>
      <c r="R1532">
        <v>11</v>
      </c>
      <c r="S1532">
        <v>4</v>
      </c>
      <c r="T1532">
        <v>9</v>
      </c>
      <c r="U1532">
        <v>26</v>
      </c>
      <c r="V1532">
        <v>5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 t="s">
        <v>715</v>
      </c>
      <c r="AD1532" t="s">
        <v>716</v>
      </c>
      <c r="AE1532">
        <v>2</v>
      </c>
      <c r="AF1532" t="s">
        <v>3029</v>
      </c>
      <c r="AG1532" t="s">
        <v>2957</v>
      </c>
      <c r="AH1532" t="s">
        <v>3016</v>
      </c>
      <c r="AI1532">
        <v>3</v>
      </c>
      <c r="AJ1532" t="s">
        <v>3017</v>
      </c>
    </row>
    <row r="1533" spans="1:36" x14ac:dyDescent="0.3">
      <c r="A1533" t="s">
        <v>2169</v>
      </c>
      <c r="B1533" s="9">
        <v>60</v>
      </c>
      <c r="C1533" t="s">
        <v>36</v>
      </c>
      <c r="D1533" s="29" t="s">
        <v>37</v>
      </c>
      <c r="E1533">
        <v>72550</v>
      </c>
      <c r="F1533" s="13" t="s">
        <v>2963</v>
      </c>
      <c r="G1533" s="4">
        <v>41221</v>
      </c>
      <c r="H1533">
        <v>39</v>
      </c>
      <c r="I1533">
        <v>826</v>
      </c>
      <c r="J1533">
        <v>50</v>
      </c>
      <c r="K1533">
        <v>317</v>
      </c>
      <c r="L1533">
        <v>50</v>
      </c>
      <c r="M1533">
        <v>38</v>
      </c>
      <c r="N1533">
        <v>38</v>
      </c>
      <c r="O1533">
        <v>1281</v>
      </c>
      <c r="P1533">
        <v>1319</v>
      </c>
      <c r="Q1533">
        <v>9</v>
      </c>
      <c r="R1533">
        <v>5</v>
      </c>
      <c r="S1533">
        <v>2</v>
      </c>
      <c r="T1533">
        <v>12</v>
      </c>
      <c r="U1533">
        <v>28</v>
      </c>
      <c r="V1533">
        <v>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716</v>
      </c>
      <c r="AD1533" t="s">
        <v>716</v>
      </c>
      <c r="AE1533">
        <v>3</v>
      </c>
      <c r="AF1533" t="s">
        <v>3030</v>
      </c>
      <c r="AG1533" t="s">
        <v>2958</v>
      </c>
      <c r="AH1533" t="s">
        <v>3018</v>
      </c>
      <c r="AI1533">
        <v>11</v>
      </c>
      <c r="AJ1533" t="s">
        <v>3024</v>
      </c>
    </row>
    <row r="1534" spans="1:36" x14ac:dyDescent="0.3">
      <c r="A1534" t="s">
        <v>1489</v>
      </c>
      <c r="B1534" s="9">
        <v>30</v>
      </c>
      <c r="C1534" t="s">
        <v>29</v>
      </c>
      <c r="D1534" s="29" t="s">
        <v>37</v>
      </c>
      <c r="E1534">
        <v>38680</v>
      </c>
      <c r="F1534" s="13" t="s">
        <v>715</v>
      </c>
      <c r="G1534" s="4">
        <v>41361</v>
      </c>
      <c r="H1534">
        <v>97</v>
      </c>
      <c r="I1534">
        <v>11</v>
      </c>
      <c r="J1534">
        <v>0</v>
      </c>
      <c r="K1534">
        <v>36</v>
      </c>
      <c r="L1534">
        <v>15</v>
      </c>
      <c r="M1534">
        <v>5</v>
      </c>
      <c r="N1534">
        <v>12</v>
      </c>
      <c r="O1534">
        <v>67</v>
      </c>
      <c r="P1534">
        <v>79</v>
      </c>
      <c r="Q1534">
        <v>1</v>
      </c>
      <c r="R1534">
        <v>2</v>
      </c>
      <c r="S1534">
        <v>0</v>
      </c>
      <c r="T1534">
        <v>3</v>
      </c>
      <c r="U1534">
        <v>6</v>
      </c>
      <c r="V1534">
        <v>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716</v>
      </c>
      <c r="AD1534" t="s">
        <v>716</v>
      </c>
      <c r="AE1534">
        <v>2</v>
      </c>
      <c r="AF1534" t="s">
        <v>3032</v>
      </c>
      <c r="AG1534" t="s">
        <v>2957</v>
      </c>
      <c r="AH1534" t="s">
        <v>3016</v>
      </c>
      <c r="AI1534">
        <v>3</v>
      </c>
      <c r="AJ1534" t="s">
        <v>3017</v>
      </c>
    </row>
    <row r="1535" spans="1:36" x14ac:dyDescent="0.3">
      <c r="A1535" t="s">
        <v>2337</v>
      </c>
      <c r="B1535" s="9">
        <v>33</v>
      </c>
      <c r="C1535" t="s">
        <v>29</v>
      </c>
      <c r="D1535" s="29" t="s">
        <v>33</v>
      </c>
      <c r="E1535">
        <v>56386</v>
      </c>
      <c r="F1535" s="13" t="s">
        <v>2963</v>
      </c>
      <c r="G1535" s="4">
        <v>41209</v>
      </c>
      <c r="H1535">
        <v>51</v>
      </c>
      <c r="I1535">
        <v>230</v>
      </c>
      <c r="J1535">
        <v>48</v>
      </c>
      <c r="K1535">
        <v>214</v>
      </c>
      <c r="L1535">
        <v>13</v>
      </c>
      <c r="M1535">
        <v>32</v>
      </c>
      <c r="N1535">
        <v>75</v>
      </c>
      <c r="O1535">
        <v>537</v>
      </c>
      <c r="P1535">
        <v>612</v>
      </c>
      <c r="Q1535">
        <v>8</v>
      </c>
      <c r="R1535">
        <v>9</v>
      </c>
      <c r="S1535">
        <v>1</v>
      </c>
      <c r="T1535">
        <v>7</v>
      </c>
      <c r="U1535">
        <v>25</v>
      </c>
      <c r="V1535">
        <v>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716</v>
      </c>
      <c r="AD1535" t="s">
        <v>716</v>
      </c>
      <c r="AE1535">
        <v>3</v>
      </c>
      <c r="AF1535" t="s">
        <v>3031</v>
      </c>
      <c r="AG1535" t="s">
        <v>2958</v>
      </c>
      <c r="AH1535" t="s">
        <v>3018</v>
      </c>
      <c r="AI1535">
        <v>10</v>
      </c>
      <c r="AJ1535" t="s">
        <v>3020</v>
      </c>
    </row>
    <row r="1536" spans="1:36" x14ac:dyDescent="0.3">
      <c r="A1536" t="s">
        <v>1082</v>
      </c>
      <c r="B1536" s="9">
        <v>59</v>
      </c>
      <c r="C1536" t="s">
        <v>47</v>
      </c>
      <c r="D1536" s="29" t="s">
        <v>37</v>
      </c>
      <c r="E1536">
        <v>72635</v>
      </c>
      <c r="F1536" s="13" t="s">
        <v>716</v>
      </c>
      <c r="G1536" s="4">
        <v>41428</v>
      </c>
      <c r="H1536">
        <v>54</v>
      </c>
      <c r="I1536">
        <v>390</v>
      </c>
      <c r="J1536">
        <v>22</v>
      </c>
      <c r="K1536">
        <v>323</v>
      </c>
      <c r="L1536">
        <v>104</v>
      </c>
      <c r="M1536">
        <v>35</v>
      </c>
      <c r="N1536">
        <v>107</v>
      </c>
      <c r="O1536">
        <v>874</v>
      </c>
      <c r="P1536">
        <v>981</v>
      </c>
      <c r="Q1536">
        <v>1</v>
      </c>
      <c r="R1536">
        <v>6</v>
      </c>
      <c r="S1536">
        <v>8</v>
      </c>
      <c r="T1536">
        <v>6</v>
      </c>
      <c r="U1536">
        <v>21</v>
      </c>
      <c r="V1536">
        <v>3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 t="s">
        <v>715</v>
      </c>
      <c r="AD1536" t="s">
        <v>716</v>
      </c>
      <c r="AE1536">
        <v>2</v>
      </c>
      <c r="AF1536" t="s">
        <v>3030</v>
      </c>
      <c r="AG1536" t="s">
        <v>2957</v>
      </c>
      <c r="AH1536" t="s">
        <v>3011</v>
      </c>
      <c r="AI1536">
        <v>6</v>
      </c>
      <c r="AJ1536" t="s">
        <v>3013</v>
      </c>
    </row>
    <row r="1537" spans="1:36" x14ac:dyDescent="0.3">
      <c r="A1537" t="s">
        <v>850</v>
      </c>
      <c r="B1537" s="9">
        <v>70</v>
      </c>
      <c r="C1537" t="s">
        <v>36</v>
      </c>
      <c r="D1537" s="29" t="s">
        <v>41</v>
      </c>
      <c r="E1537">
        <v>55614</v>
      </c>
      <c r="F1537" s="13" t="s">
        <v>716</v>
      </c>
      <c r="G1537" s="4">
        <v>41605</v>
      </c>
      <c r="H1537">
        <v>85</v>
      </c>
      <c r="I1537">
        <v>504</v>
      </c>
      <c r="J1537">
        <v>13</v>
      </c>
      <c r="K1537">
        <v>131</v>
      </c>
      <c r="L1537">
        <v>8</v>
      </c>
      <c r="M1537">
        <v>0</v>
      </c>
      <c r="N1537">
        <v>26</v>
      </c>
      <c r="O1537">
        <v>656</v>
      </c>
      <c r="P1537">
        <v>682</v>
      </c>
      <c r="Q1537">
        <v>1</v>
      </c>
      <c r="R1537">
        <v>9</v>
      </c>
      <c r="S1537">
        <v>4</v>
      </c>
      <c r="T1537">
        <v>6</v>
      </c>
      <c r="U1537">
        <v>20</v>
      </c>
      <c r="V1537">
        <v>7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 t="s">
        <v>715</v>
      </c>
      <c r="AD1537" t="s">
        <v>716</v>
      </c>
      <c r="AE1537">
        <v>2</v>
      </c>
      <c r="AF1537" t="s">
        <v>3029</v>
      </c>
      <c r="AG1537" t="s">
        <v>2957</v>
      </c>
      <c r="AH1537" t="s">
        <v>3018</v>
      </c>
      <c r="AI1537">
        <v>11</v>
      </c>
      <c r="AJ1537" t="s">
        <v>3024</v>
      </c>
    </row>
    <row r="1538" spans="1:36" x14ac:dyDescent="0.3">
      <c r="A1538" t="s">
        <v>2809</v>
      </c>
      <c r="B1538" s="9">
        <v>45</v>
      </c>
      <c r="C1538" t="s">
        <v>39</v>
      </c>
      <c r="D1538" s="29" t="s">
        <v>37</v>
      </c>
      <c r="E1538">
        <v>70091</v>
      </c>
      <c r="F1538" s="13" t="s">
        <v>715</v>
      </c>
      <c r="G1538" s="4">
        <v>41364</v>
      </c>
      <c r="H1538">
        <v>11</v>
      </c>
      <c r="I1538">
        <v>964</v>
      </c>
      <c r="J1538">
        <v>34</v>
      </c>
      <c r="K1538">
        <v>137</v>
      </c>
      <c r="L1538">
        <v>15</v>
      </c>
      <c r="M1538">
        <v>0</v>
      </c>
      <c r="N1538">
        <v>11</v>
      </c>
      <c r="O1538">
        <v>1150</v>
      </c>
      <c r="P1538">
        <v>1161</v>
      </c>
      <c r="Q1538">
        <v>2</v>
      </c>
      <c r="R1538">
        <v>5</v>
      </c>
      <c r="S1538">
        <v>2</v>
      </c>
      <c r="T1538">
        <v>10</v>
      </c>
      <c r="U1538">
        <v>19</v>
      </c>
      <c r="V1538">
        <v>8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 t="s">
        <v>715</v>
      </c>
      <c r="AD1538" t="s">
        <v>716</v>
      </c>
      <c r="AE1538">
        <v>2</v>
      </c>
      <c r="AF1538" t="s">
        <v>3028</v>
      </c>
      <c r="AG1538" t="s">
        <v>2957</v>
      </c>
      <c r="AH1538" t="s">
        <v>3016</v>
      </c>
      <c r="AI1538">
        <v>3</v>
      </c>
      <c r="AJ1538" t="s">
        <v>3017</v>
      </c>
    </row>
    <row r="1539" spans="1:36" x14ac:dyDescent="0.3">
      <c r="A1539" t="s">
        <v>1523</v>
      </c>
      <c r="B1539" s="9">
        <v>48</v>
      </c>
      <c r="C1539" t="s">
        <v>29</v>
      </c>
      <c r="D1539" s="29" t="s">
        <v>71</v>
      </c>
      <c r="E1539">
        <v>27038</v>
      </c>
      <c r="F1539" s="13" t="s">
        <v>716</v>
      </c>
      <c r="G1539" s="4">
        <v>41170</v>
      </c>
      <c r="H1539">
        <v>64</v>
      </c>
      <c r="I1539">
        <v>1</v>
      </c>
      <c r="J1539">
        <v>26</v>
      </c>
      <c r="K1539">
        <v>25</v>
      </c>
      <c r="L1539">
        <v>17</v>
      </c>
      <c r="M1539">
        <v>23</v>
      </c>
      <c r="N1539">
        <v>15</v>
      </c>
      <c r="O1539">
        <v>92</v>
      </c>
      <c r="P1539">
        <v>107</v>
      </c>
      <c r="Q1539">
        <v>1</v>
      </c>
      <c r="R1539">
        <v>3</v>
      </c>
      <c r="S1539">
        <v>0</v>
      </c>
      <c r="T1539">
        <v>3</v>
      </c>
      <c r="U1539">
        <v>7</v>
      </c>
      <c r="V1539">
        <v>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716</v>
      </c>
      <c r="AD1539" t="s">
        <v>715</v>
      </c>
      <c r="AE1539">
        <v>3</v>
      </c>
      <c r="AF1539" t="s">
        <v>3028</v>
      </c>
      <c r="AG1539" t="s">
        <v>2958</v>
      </c>
      <c r="AH1539" t="s">
        <v>3014</v>
      </c>
      <c r="AI1539">
        <v>9</v>
      </c>
      <c r="AJ1539" t="s">
        <v>3025</v>
      </c>
    </row>
    <row r="1540" spans="1:36" x14ac:dyDescent="0.3">
      <c r="A1540" t="s">
        <v>2220</v>
      </c>
      <c r="B1540" s="9">
        <v>44</v>
      </c>
      <c r="C1540" t="s">
        <v>39</v>
      </c>
      <c r="D1540" s="29" t="s">
        <v>37</v>
      </c>
      <c r="E1540">
        <v>44511</v>
      </c>
      <c r="F1540" s="13" t="s">
        <v>715</v>
      </c>
      <c r="G1540" s="4">
        <v>41194</v>
      </c>
      <c r="H1540">
        <v>39</v>
      </c>
      <c r="I1540">
        <v>513</v>
      </c>
      <c r="J1540">
        <v>7</v>
      </c>
      <c r="K1540">
        <v>133</v>
      </c>
      <c r="L1540">
        <v>46</v>
      </c>
      <c r="M1540">
        <v>14</v>
      </c>
      <c r="N1540">
        <v>14</v>
      </c>
      <c r="O1540">
        <v>713</v>
      </c>
      <c r="P1540">
        <v>727</v>
      </c>
      <c r="Q1540">
        <v>6</v>
      </c>
      <c r="R1540">
        <v>8</v>
      </c>
      <c r="S1540">
        <v>4</v>
      </c>
      <c r="T1540">
        <v>8</v>
      </c>
      <c r="U1540">
        <v>26</v>
      </c>
      <c r="V1540">
        <v>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716</v>
      </c>
      <c r="AD1540" t="s">
        <v>716</v>
      </c>
      <c r="AE1540">
        <v>3</v>
      </c>
      <c r="AF1540" t="s">
        <v>3028</v>
      </c>
      <c r="AG1540" t="s">
        <v>2958</v>
      </c>
      <c r="AH1540" t="s">
        <v>3018</v>
      </c>
      <c r="AI1540">
        <v>10</v>
      </c>
      <c r="AJ1540" t="s">
        <v>3020</v>
      </c>
    </row>
    <row r="1541" spans="1:36" x14ac:dyDescent="0.3">
      <c r="A1541" t="s">
        <v>2729</v>
      </c>
      <c r="B1541" s="9">
        <v>39</v>
      </c>
      <c r="C1541" t="s">
        <v>29</v>
      </c>
      <c r="D1541" s="29" t="s">
        <v>33</v>
      </c>
      <c r="E1541">
        <v>59481</v>
      </c>
      <c r="F1541" s="13" t="s">
        <v>715</v>
      </c>
      <c r="G1541" s="4">
        <v>41570</v>
      </c>
      <c r="H1541">
        <v>47</v>
      </c>
      <c r="I1541">
        <v>178</v>
      </c>
      <c r="J1541">
        <v>3</v>
      </c>
      <c r="K1541">
        <v>85</v>
      </c>
      <c r="L1541">
        <v>71</v>
      </c>
      <c r="M1541">
        <v>66</v>
      </c>
      <c r="N1541">
        <v>58</v>
      </c>
      <c r="O1541">
        <v>403</v>
      </c>
      <c r="P1541">
        <v>461</v>
      </c>
      <c r="Q1541">
        <v>2</v>
      </c>
      <c r="R1541">
        <v>3</v>
      </c>
      <c r="S1541">
        <v>3</v>
      </c>
      <c r="T1541">
        <v>8</v>
      </c>
      <c r="U1541">
        <v>16</v>
      </c>
      <c r="V1541">
        <v>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716</v>
      </c>
      <c r="AD1541" t="s">
        <v>716</v>
      </c>
      <c r="AE1541">
        <v>2</v>
      </c>
      <c r="AF1541" t="s">
        <v>3031</v>
      </c>
      <c r="AG1541" t="s">
        <v>2957</v>
      </c>
      <c r="AH1541" t="s">
        <v>3018</v>
      </c>
      <c r="AI1541">
        <v>10</v>
      </c>
      <c r="AJ1541" t="s">
        <v>3020</v>
      </c>
    </row>
    <row r="1542" spans="1:36" x14ac:dyDescent="0.3">
      <c r="A1542" t="s">
        <v>2773</v>
      </c>
      <c r="B1542" s="9">
        <v>36</v>
      </c>
      <c r="C1542" t="s">
        <v>29</v>
      </c>
      <c r="D1542" s="29" t="s">
        <v>37</v>
      </c>
      <c r="E1542">
        <v>38415</v>
      </c>
      <c r="F1542" s="13" t="s">
        <v>2963</v>
      </c>
      <c r="G1542" s="4">
        <v>41276</v>
      </c>
      <c r="H1542">
        <v>91</v>
      </c>
      <c r="I1542">
        <v>22</v>
      </c>
      <c r="J1542">
        <v>1</v>
      </c>
      <c r="K1542">
        <v>13</v>
      </c>
      <c r="L1542">
        <v>4</v>
      </c>
      <c r="M1542">
        <v>0</v>
      </c>
      <c r="N1542">
        <v>4</v>
      </c>
      <c r="O1542">
        <v>40</v>
      </c>
      <c r="P1542">
        <v>44</v>
      </c>
      <c r="Q1542">
        <v>2</v>
      </c>
      <c r="R1542">
        <v>1</v>
      </c>
      <c r="S1542">
        <v>0</v>
      </c>
      <c r="T1542">
        <v>3</v>
      </c>
      <c r="U1542">
        <v>6</v>
      </c>
      <c r="V1542">
        <v>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716</v>
      </c>
      <c r="AD1542" t="s">
        <v>716</v>
      </c>
      <c r="AE1542">
        <v>2</v>
      </c>
      <c r="AF1542" t="s">
        <v>3031</v>
      </c>
      <c r="AG1542" t="s">
        <v>2957</v>
      </c>
      <c r="AH1542" t="s">
        <v>3016</v>
      </c>
      <c r="AI1542">
        <v>1</v>
      </c>
      <c r="AJ1542" t="s">
        <v>3023</v>
      </c>
    </row>
    <row r="1543" spans="1:36" x14ac:dyDescent="0.3">
      <c r="A1543" t="s">
        <v>842</v>
      </c>
      <c r="B1543" s="9">
        <v>25</v>
      </c>
      <c r="C1543" t="s">
        <v>36</v>
      </c>
      <c r="D1543" s="29" t="s">
        <v>30</v>
      </c>
      <c r="E1543">
        <v>33996</v>
      </c>
      <c r="F1543" s="13" t="s">
        <v>716</v>
      </c>
      <c r="G1543" s="4">
        <v>41528</v>
      </c>
      <c r="H1543">
        <v>46</v>
      </c>
      <c r="I1543">
        <v>40</v>
      </c>
      <c r="J1543">
        <v>2</v>
      </c>
      <c r="K1543">
        <v>15</v>
      </c>
      <c r="L1543">
        <v>8</v>
      </c>
      <c r="M1543">
        <v>0</v>
      </c>
      <c r="N1543">
        <v>6</v>
      </c>
      <c r="O1543">
        <v>65</v>
      </c>
      <c r="P1543">
        <v>71</v>
      </c>
      <c r="Q1543">
        <v>1</v>
      </c>
      <c r="R1543">
        <v>1</v>
      </c>
      <c r="S1543">
        <v>1</v>
      </c>
      <c r="T1543">
        <v>3</v>
      </c>
      <c r="U1543">
        <v>6</v>
      </c>
      <c r="V1543">
        <v>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716</v>
      </c>
      <c r="AD1543" t="s">
        <v>716</v>
      </c>
      <c r="AE1543">
        <v>2</v>
      </c>
      <c r="AF1543" t="s">
        <v>3032</v>
      </c>
      <c r="AG1543" t="s">
        <v>2957</v>
      </c>
      <c r="AH1543" t="s">
        <v>3014</v>
      </c>
      <c r="AI1543">
        <v>9</v>
      </c>
      <c r="AJ1543" t="s">
        <v>3025</v>
      </c>
    </row>
    <row r="1544" spans="1:36" x14ac:dyDescent="0.3">
      <c r="A1544" t="s">
        <v>803</v>
      </c>
      <c r="B1544" s="9">
        <v>35</v>
      </c>
      <c r="C1544" t="s">
        <v>39</v>
      </c>
      <c r="D1544" s="29" t="s">
        <v>41</v>
      </c>
      <c r="E1544">
        <v>33462</v>
      </c>
      <c r="F1544" s="13" t="s">
        <v>715</v>
      </c>
      <c r="G1544" s="4">
        <v>41493</v>
      </c>
      <c r="H1544">
        <v>78</v>
      </c>
      <c r="I1544">
        <v>22</v>
      </c>
      <c r="J1544">
        <v>3</v>
      </c>
      <c r="K1544">
        <v>18</v>
      </c>
      <c r="L1544">
        <v>0</v>
      </c>
      <c r="M1544">
        <v>0</v>
      </c>
      <c r="N1544">
        <v>11</v>
      </c>
      <c r="O1544">
        <v>43</v>
      </c>
      <c r="P1544">
        <v>54</v>
      </c>
      <c r="Q1544">
        <v>1</v>
      </c>
      <c r="R1544">
        <v>2</v>
      </c>
      <c r="S1544">
        <v>0</v>
      </c>
      <c r="T1544">
        <v>3</v>
      </c>
      <c r="U1544">
        <v>6</v>
      </c>
      <c r="V1544">
        <v>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716</v>
      </c>
      <c r="AD1544" t="s">
        <v>716</v>
      </c>
      <c r="AE1544">
        <v>2</v>
      </c>
      <c r="AF1544" t="s">
        <v>3031</v>
      </c>
      <c r="AG1544" t="s">
        <v>2957</v>
      </c>
      <c r="AH1544" t="s">
        <v>3014</v>
      </c>
      <c r="AI1544">
        <v>8</v>
      </c>
      <c r="AJ1544" t="s">
        <v>3026</v>
      </c>
    </row>
    <row r="1545" spans="1:36" x14ac:dyDescent="0.3">
      <c r="A1545" t="s">
        <v>1519</v>
      </c>
      <c r="B1545" s="9">
        <v>26</v>
      </c>
      <c r="C1545" t="s">
        <v>29</v>
      </c>
      <c r="D1545" s="29" t="s">
        <v>30</v>
      </c>
      <c r="E1545">
        <v>66951</v>
      </c>
      <c r="F1545" s="13" t="s">
        <v>716</v>
      </c>
      <c r="G1545" s="4">
        <v>41580</v>
      </c>
      <c r="H1545">
        <v>46</v>
      </c>
      <c r="I1545">
        <v>277</v>
      </c>
      <c r="J1545">
        <v>162</v>
      </c>
      <c r="K1545">
        <v>305</v>
      </c>
      <c r="L1545">
        <v>173</v>
      </c>
      <c r="M1545">
        <v>76</v>
      </c>
      <c r="N1545">
        <v>124</v>
      </c>
      <c r="O1545">
        <v>993</v>
      </c>
      <c r="P1545">
        <v>1117</v>
      </c>
      <c r="Q1545">
        <v>1</v>
      </c>
      <c r="R1545">
        <v>3</v>
      </c>
      <c r="S1545">
        <v>4</v>
      </c>
      <c r="T1545">
        <v>7</v>
      </c>
      <c r="U1545">
        <v>15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716</v>
      </c>
      <c r="AD1545" t="s">
        <v>716</v>
      </c>
      <c r="AE1545">
        <v>2</v>
      </c>
      <c r="AF1545" t="s">
        <v>3032</v>
      </c>
      <c r="AG1545" t="s">
        <v>2957</v>
      </c>
      <c r="AH1545" t="s">
        <v>3018</v>
      </c>
      <c r="AI1545">
        <v>11</v>
      </c>
      <c r="AJ1545" t="s">
        <v>3024</v>
      </c>
    </row>
    <row r="1546" spans="1:36" x14ac:dyDescent="0.3">
      <c r="A1546" t="s">
        <v>2430</v>
      </c>
      <c r="B1546" s="9">
        <v>53</v>
      </c>
      <c r="C1546" t="s">
        <v>29</v>
      </c>
      <c r="D1546" s="29" t="s">
        <v>41</v>
      </c>
      <c r="E1546">
        <v>27215</v>
      </c>
      <c r="F1546" s="13" t="s">
        <v>2964</v>
      </c>
      <c r="G1546" s="4">
        <v>41297</v>
      </c>
      <c r="H1546">
        <v>50</v>
      </c>
      <c r="I1546">
        <v>30</v>
      </c>
      <c r="J1546">
        <v>5</v>
      </c>
      <c r="K1546">
        <v>22</v>
      </c>
      <c r="L1546">
        <v>8</v>
      </c>
      <c r="M1546">
        <v>9</v>
      </c>
      <c r="N1546">
        <v>28</v>
      </c>
      <c r="O1546">
        <v>74</v>
      </c>
      <c r="P1546">
        <v>102</v>
      </c>
      <c r="Q1546">
        <v>4</v>
      </c>
      <c r="R1546">
        <v>2</v>
      </c>
      <c r="S1546">
        <v>1</v>
      </c>
      <c r="T1546">
        <v>4</v>
      </c>
      <c r="U1546">
        <v>11</v>
      </c>
      <c r="V1546">
        <v>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716</v>
      </c>
      <c r="AD1546" t="s">
        <v>716</v>
      </c>
      <c r="AE1546">
        <v>2</v>
      </c>
      <c r="AF1546" t="s">
        <v>3030</v>
      </c>
      <c r="AG1546" t="s">
        <v>2957</v>
      </c>
      <c r="AH1546" t="s">
        <v>3016</v>
      </c>
      <c r="AI1546">
        <v>1</v>
      </c>
      <c r="AJ1546" t="s">
        <v>3023</v>
      </c>
    </row>
    <row r="1547" spans="1:36" x14ac:dyDescent="0.3">
      <c r="A1547" t="s">
        <v>866</v>
      </c>
      <c r="B1547" s="9">
        <v>30</v>
      </c>
      <c r="C1547" t="s">
        <v>29</v>
      </c>
      <c r="D1547" s="29" t="s">
        <v>33</v>
      </c>
      <c r="E1547">
        <v>16529</v>
      </c>
      <c r="F1547" s="13" t="s">
        <v>715</v>
      </c>
      <c r="G1547" s="4">
        <v>41699</v>
      </c>
      <c r="H1547">
        <v>23</v>
      </c>
      <c r="I1547">
        <v>3</v>
      </c>
      <c r="J1547">
        <v>0</v>
      </c>
      <c r="K1547">
        <v>5</v>
      </c>
      <c r="L1547">
        <v>13</v>
      </c>
      <c r="M1547">
        <v>0</v>
      </c>
      <c r="N1547">
        <v>1</v>
      </c>
      <c r="O1547">
        <v>21</v>
      </c>
      <c r="P1547">
        <v>22</v>
      </c>
      <c r="Q1547">
        <v>1</v>
      </c>
      <c r="R1547">
        <v>1</v>
      </c>
      <c r="S1547">
        <v>0</v>
      </c>
      <c r="T1547">
        <v>3</v>
      </c>
      <c r="U1547">
        <v>5</v>
      </c>
      <c r="V1547">
        <v>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716</v>
      </c>
      <c r="AD1547" t="s">
        <v>716</v>
      </c>
      <c r="AE1547">
        <v>1</v>
      </c>
      <c r="AF1547" t="s">
        <v>3032</v>
      </c>
      <c r="AG1547" t="s">
        <v>2956</v>
      </c>
      <c r="AH1547" t="s">
        <v>3016</v>
      </c>
      <c r="AI1547">
        <v>3</v>
      </c>
      <c r="AJ1547" t="s">
        <v>3017</v>
      </c>
    </row>
    <row r="1548" spans="1:36" x14ac:dyDescent="0.3">
      <c r="A1548" t="s">
        <v>1743</v>
      </c>
      <c r="B1548" s="9">
        <v>49</v>
      </c>
      <c r="C1548" t="s">
        <v>29</v>
      </c>
      <c r="D1548" s="29" t="s">
        <v>37</v>
      </c>
      <c r="E1548">
        <v>77343</v>
      </c>
      <c r="F1548" s="13" t="s">
        <v>716</v>
      </c>
      <c r="G1548" s="4">
        <v>41799</v>
      </c>
      <c r="H1548">
        <v>28</v>
      </c>
      <c r="I1548">
        <v>227</v>
      </c>
      <c r="J1548">
        <v>151</v>
      </c>
      <c r="K1548">
        <v>573</v>
      </c>
      <c r="L1548">
        <v>98</v>
      </c>
      <c r="M1548">
        <v>54</v>
      </c>
      <c r="N1548">
        <v>31</v>
      </c>
      <c r="O1548">
        <v>1103</v>
      </c>
      <c r="P1548">
        <v>1134</v>
      </c>
      <c r="Q1548">
        <v>1</v>
      </c>
      <c r="R1548">
        <v>3</v>
      </c>
      <c r="S1548">
        <v>4</v>
      </c>
      <c r="T1548">
        <v>9</v>
      </c>
      <c r="U1548">
        <v>17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716</v>
      </c>
      <c r="AD1548" t="s">
        <v>716</v>
      </c>
      <c r="AE1548">
        <v>1</v>
      </c>
      <c r="AF1548" t="s">
        <v>3028</v>
      </c>
      <c r="AG1548" t="s">
        <v>2956</v>
      </c>
      <c r="AH1548" t="s">
        <v>3011</v>
      </c>
      <c r="AI1548">
        <v>6</v>
      </c>
      <c r="AJ1548" t="s">
        <v>3013</v>
      </c>
    </row>
    <row r="1549" spans="1:36" x14ac:dyDescent="0.3">
      <c r="A1549" t="s">
        <v>2108</v>
      </c>
      <c r="B1549" s="9">
        <v>44</v>
      </c>
      <c r="C1549" t="s">
        <v>36</v>
      </c>
      <c r="D1549" s="29" t="s">
        <v>37</v>
      </c>
      <c r="E1549">
        <v>55158</v>
      </c>
      <c r="F1549" s="13" t="s">
        <v>2963</v>
      </c>
      <c r="G1549" s="4">
        <v>41120</v>
      </c>
      <c r="H1549">
        <v>72</v>
      </c>
      <c r="I1549">
        <v>293</v>
      </c>
      <c r="J1549">
        <v>0</v>
      </c>
      <c r="K1549">
        <v>87</v>
      </c>
      <c r="L1549">
        <v>4</v>
      </c>
      <c r="M1549">
        <v>11</v>
      </c>
      <c r="N1549">
        <v>23</v>
      </c>
      <c r="O1549">
        <v>395</v>
      </c>
      <c r="P1549">
        <v>418</v>
      </c>
      <c r="Q1549">
        <v>4</v>
      </c>
      <c r="R1549">
        <v>7</v>
      </c>
      <c r="S1549">
        <v>2</v>
      </c>
      <c r="T1549">
        <v>5</v>
      </c>
      <c r="U1549">
        <v>18</v>
      </c>
      <c r="V1549">
        <v>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716</v>
      </c>
      <c r="AD1549" t="s">
        <v>715</v>
      </c>
      <c r="AE1549">
        <v>3</v>
      </c>
      <c r="AF1549" t="s">
        <v>3028</v>
      </c>
      <c r="AG1549" t="s">
        <v>2958</v>
      </c>
      <c r="AH1549" t="s">
        <v>3014</v>
      </c>
      <c r="AI1549">
        <v>7</v>
      </c>
      <c r="AJ1549" t="s">
        <v>3015</v>
      </c>
    </row>
    <row r="1550" spans="1:36" x14ac:dyDescent="0.3">
      <c r="A1550" t="s">
        <v>2320</v>
      </c>
      <c r="B1550" s="9">
        <v>42</v>
      </c>
      <c r="C1550" t="s">
        <v>29</v>
      </c>
      <c r="D1550" s="29" t="s">
        <v>33</v>
      </c>
      <c r="E1550">
        <v>59868</v>
      </c>
      <c r="F1550" s="13" t="s">
        <v>715</v>
      </c>
      <c r="G1550" s="4">
        <v>41477</v>
      </c>
      <c r="H1550">
        <v>37</v>
      </c>
      <c r="I1550">
        <v>771</v>
      </c>
      <c r="J1550">
        <v>51</v>
      </c>
      <c r="K1550">
        <v>154</v>
      </c>
      <c r="L1550">
        <v>54</v>
      </c>
      <c r="M1550">
        <v>10</v>
      </c>
      <c r="N1550">
        <v>154</v>
      </c>
      <c r="O1550">
        <v>1040</v>
      </c>
      <c r="P1550">
        <v>1194</v>
      </c>
      <c r="Q1550">
        <v>7</v>
      </c>
      <c r="R1550">
        <v>11</v>
      </c>
      <c r="S1550">
        <v>2</v>
      </c>
      <c r="T1550">
        <v>12</v>
      </c>
      <c r="U1550">
        <v>32</v>
      </c>
      <c r="V1550">
        <v>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716</v>
      </c>
      <c r="AD1550" t="s">
        <v>716</v>
      </c>
      <c r="AE1550">
        <v>2</v>
      </c>
      <c r="AF1550" t="s">
        <v>3028</v>
      </c>
      <c r="AG1550" t="s">
        <v>2957</v>
      </c>
      <c r="AH1550" t="s">
        <v>3014</v>
      </c>
      <c r="AI1550">
        <v>7</v>
      </c>
      <c r="AJ1550" t="s">
        <v>3015</v>
      </c>
    </row>
    <row r="1551" spans="1:36" x14ac:dyDescent="0.3">
      <c r="A1551" t="s">
        <v>2283</v>
      </c>
      <c r="B1551" s="9">
        <v>40</v>
      </c>
      <c r="C1551" t="s">
        <v>29</v>
      </c>
      <c r="D1551" s="29" t="s">
        <v>37</v>
      </c>
      <c r="E1551">
        <v>67445</v>
      </c>
      <c r="F1551" s="13" t="s">
        <v>715</v>
      </c>
      <c r="G1551" s="4">
        <v>41133</v>
      </c>
      <c r="H1551">
        <v>63</v>
      </c>
      <c r="I1551">
        <v>757</v>
      </c>
      <c r="J1551">
        <v>80</v>
      </c>
      <c r="K1551">
        <v>217</v>
      </c>
      <c r="L1551">
        <v>29</v>
      </c>
      <c r="M1551">
        <v>80</v>
      </c>
      <c r="N1551">
        <v>11</v>
      </c>
      <c r="O1551">
        <v>1163</v>
      </c>
      <c r="P1551">
        <v>1174</v>
      </c>
      <c r="Q1551">
        <v>5</v>
      </c>
      <c r="R1551">
        <v>9</v>
      </c>
      <c r="S1551">
        <v>6</v>
      </c>
      <c r="T1551">
        <v>12</v>
      </c>
      <c r="U1551">
        <v>32</v>
      </c>
      <c r="V1551">
        <v>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t="s">
        <v>716</v>
      </c>
      <c r="AD1551" t="s">
        <v>716</v>
      </c>
      <c r="AE1551">
        <v>3</v>
      </c>
      <c r="AF1551" t="s">
        <v>3031</v>
      </c>
      <c r="AG1551" t="s">
        <v>2958</v>
      </c>
      <c r="AH1551" t="s">
        <v>3014</v>
      </c>
      <c r="AI1551">
        <v>8</v>
      </c>
      <c r="AJ1551" t="s">
        <v>3026</v>
      </c>
    </row>
    <row r="1552" spans="1:36" x14ac:dyDescent="0.3">
      <c r="A1552" t="s">
        <v>794</v>
      </c>
      <c r="B1552" s="9">
        <v>74</v>
      </c>
      <c r="C1552" t="s">
        <v>36</v>
      </c>
      <c r="D1552" s="29" t="s">
        <v>30</v>
      </c>
      <c r="E1552">
        <v>51141</v>
      </c>
      <c r="F1552" s="13" t="s">
        <v>716</v>
      </c>
      <c r="G1552" s="4">
        <v>41463</v>
      </c>
      <c r="H1552">
        <v>96</v>
      </c>
      <c r="I1552">
        <v>144</v>
      </c>
      <c r="J1552">
        <v>0</v>
      </c>
      <c r="K1552">
        <v>7</v>
      </c>
      <c r="L1552">
        <v>0</v>
      </c>
      <c r="M1552">
        <v>0</v>
      </c>
      <c r="N1552">
        <v>6</v>
      </c>
      <c r="O1552">
        <v>151</v>
      </c>
      <c r="P1552">
        <v>157</v>
      </c>
      <c r="Q1552">
        <v>1</v>
      </c>
      <c r="R1552">
        <v>3</v>
      </c>
      <c r="S1552">
        <v>1</v>
      </c>
      <c r="T1552">
        <v>4</v>
      </c>
      <c r="U1552">
        <v>9</v>
      </c>
      <c r="V1552">
        <v>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716</v>
      </c>
      <c r="AD1552" t="s">
        <v>716</v>
      </c>
      <c r="AE1552">
        <v>2</v>
      </c>
      <c r="AF1552" t="s">
        <v>3029</v>
      </c>
      <c r="AG1552" t="s">
        <v>2957</v>
      </c>
      <c r="AH1552" t="s">
        <v>3014</v>
      </c>
      <c r="AI1552">
        <v>7</v>
      </c>
      <c r="AJ1552" t="s">
        <v>3015</v>
      </c>
    </row>
    <row r="1553" spans="1:36" x14ac:dyDescent="0.3">
      <c r="A1553" t="s">
        <v>1591</v>
      </c>
      <c r="B1553" s="9">
        <v>49</v>
      </c>
      <c r="C1553" t="s">
        <v>29</v>
      </c>
      <c r="D1553" s="29" t="s">
        <v>30</v>
      </c>
      <c r="E1553">
        <v>23478</v>
      </c>
      <c r="F1553" s="13" t="s">
        <v>716</v>
      </c>
      <c r="G1553" s="4">
        <v>41352</v>
      </c>
      <c r="H1553">
        <v>51</v>
      </c>
      <c r="I1553">
        <v>28</v>
      </c>
      <c r="J1553">
        <v>6</v>
      </c>
      <c r="K1553">
        <v>27</v>
      </c>
      <c r="L1553">
        <v>12</v>
      </c>
      <c r="M1553">
        <v>17</v>
      </c>
      <c r="N1553">
        <v>39</v>
      </c>
      <c r="O1553">
        <v>90</v>
      </c>
      <c r="P1553">
        <v>129</v>
      </c>
      <c r="Q1553">
        <v>1</v>
      </c>
      <c r="R1553">
        <v>3</v>
      </c>
      <c r="S1553">
        <v>0</v>
      </c>
      <c r="T1553">
        <v>3</v>
      </c>
      <c r="U1553">
        <v>7</v>
      </c>
      <c r="V1553">
        <v>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716</v>
      </c>
      <c r="AD1553" t="s">
        <v>716</v>
      </c>
      <c r="AE1553">
        <v>2</v>
      </c>
      <c r="AF1553" t="s">
        <v>3028</v>
      </c>
      <c r="AG1553" t="s">
        <v>2957</v>
      </c>
      <c r="AH1553" t="s">
        <v>3016</v>
      </c>
      <c r="AI1553">
        <v>3</v>
      </c>
      <c r="AJ1553" t="s">
        <v>3017</v>
      </c>
    </row>
    <row r="1554" spans="1:36" x14ac:dyDescent="0.3">
      <c r="A1554" t="s">
        <v>2721</v>
      </c>
      <c r="B1554" s="9">
        <v>25</v>
      </c>
      <c r="C1554" t="s">
        <v>29</v>
      </c>
      <c r="D1554" s="29" t="s">
        <v>33</v>
      </c>
      <c r="E1554">
        <v>31928</v>
      </c>
      <c r="F1554" s="13" t="s">
        <v>715</v>
      </c>
      <c r="G1554" s="4">
        <v>41726</v>
      </c>
      <c r="H1554">
        <v>5</v>
      </c>
      <c r="I1554">
        <v>33</v>
      </c>
      <c r="J1554">
        <v>4</v>
      </c>
      <c r="K1554">
        <v>24</v>
      </c>
      <c r="L1554">
        <v>4</v>
      </c>
      <c r="M1554">
        <v>2</v>
      </c>
      <c r="N1554">
        <v>5</v>
      </c>
      <c r="O1554">
        <v>67</v>
      </c>
      <c r="P1554">
        <v>72</v>
      </c>
      <c r="Q1554">
        <v>2</v>
      </c>
      <c r="R1554">
        <v>3</v>
      </c>
      <c r="S1554">
        <v>0</v>
      </c>
      <c r="T1554">
        <v>4</v>
      </c>
      <c r="U1554">
        <v>9</v>
      </c>
      <c r="V1554">
        <v>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t="s">
        <v>716</v>
      </c>
      <c r="AD1554" t="s">
        <v>716</v>
      </c>
      <c r="AE1554">
        <v>1</v>
      </c>
      <c r="AF1554" t="s">
        <v>3032</v>
      </c>
      <c r="AG1554" t="s">
        <v>2956</v>
      </c>
      <c r="AH1554" t="s">
        <v>3016</v>
      </c>
      <c r="AI1554">
        <v>3</v>
      </c>
      <c r="AJ1554" t="s">
        <v>3017</v>
      </c>
    </row>
    <row r="1555" spans="1:36" x14ac:dyDescent="0.3">
      <c r="A1555" t="s">
        <v>822</v>
      </c>
      <c r="B1555" s="9">
        <v>48</v>
      </c>
      <c r="C1555" t="s">
        <v>29</v>
      </c>
      <c r="D1555" s="29" t="s">
        <v>30</v>
      </c>
      <c r="E1555">
        <v>33279</v>
      </c>
      <c r="F1555" s="13" t="s">
        <v>716</v>
      </c>
      <c r="G1555" s="4">
        <v>41802</v>
      </c>
      <c r="H1555">
        <v>29</v>
      </c>
      <c r="I1555">
        <v>10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16</v>
      </c>
      <c r="P1555">
        <v>16</v>
      </c>
      <c r="Q1555">
        <v>1</v>
      </c>
      <c r="R1555">
        <v>0</v>
      </c>
      <c r="S1555">
        <v>0</v>
      </c>
      <c r="T1555">
        <v>3</v>
      </c>
      <c r="U1555">
        <v>4</v>
      </c>
      <c r="V1555">
        <v>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716</v>
      </c>
      <c r="AD1555" t="s">
        <v>716</v>
      </c>
      <c r="AE1555">
        <v>1</v>
      </c>
      <c r="AF1555" t="s">
        <v>3028</v>
      </c>
      <c r="AG1555" t="s">
        <v>2956</v>
      </c>
      <c r="AH1555" t="s">
        <v>3011</v>
      </c>
      <c r="AI1555">
        <v>6</v>
      </c>
      <c r="AJ1555" t="s">
        <v>3013</v>
      </c>
    </row>
    <row r="1556" spans="1:36" x14ac:dyDescent="0.3">
      <c r="A1556" t="s">
        <v>1021</v>
      </c>
      <c r="B1556" s="9">
        <v>41</v>
      </c>
      <c r="C1556" t="s">
        <v>47</v>
      </c>
      <c r="D1556" s="29" t="s">
        <v>37</v>
      </c>
      <c r="E1556">
        <v>18978</v>
      </c>
      <c r="F1556" s="13" t="s">
        <v>715</v>
      </c>
      <c r="G1556" s="4">
        <v>41254</v>
      </c>
      <c r="H1556">
        <v>41</v>
      </c>
      <c r="I1556">
        <v>2</v>
      </c>
      <c r="J1556">
        <v>8</v>
      </c>
      <c r="K1556">
        <v>1</v>
      </c>
      <c r="L1556">
        <v>4</v>
      </c>
      <c r="M1556">
        <v>7</v>
      </c>
      <c r="N1556">
        <v>15</v>
      </c>
      <c r="O1556">
        <v>22</v>
      </c>
      <c r="P1556">
        <v>37</v>
      </c>
      <c r="Q1556">
        <v>1</v>
      </c>
      <c r="R1556">
        <v>1</v>
      </c>
      <c r="S1556">
        <v>0</v>
      </c>
      <c r="T1556">
        <v>3</v>
      </c>
      <c r="U1556">
        <v>5</v>
      </c>
      <c r="V1556">
        <v>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716</v>
      </c>
      <c r="AD1556" t="s">
        <v>716</v>
      </c>
      <c r="AE1556">
        <v>3</v>
      </c>
      <c r="AF1556" t="s">
        <v>3028</v>
      </c>
      <c r="AG1556" t="s">
        <v>2958</v>
      </c>
      <c r="AH1556" t="s">
        <v>3018</v>
      </c>
      <c r="AI1556">
        <v>12</v>
      </c>
      <c r="AJ1556" t="s">
        <v>3019</v>
      </c>
    </row>
    <row r="1557" spans="1:36" x14ac:dyDescent="0.3">
      <c r="A1557" t="s">
        <v>2083</v>
      </c>
      <c r="B1557" s="9">
        <v>48</v>
      </c>
      <c r="C1557" t="s">
        <v>39</v>
      </c>
      <c r="D1557" s="29" t="s">
        <v>37</v>
      </c>
      <c r="E1557">
        <v>38179</v>
      </c>
      <c r="F1557" s="13" t="s">
        <v>2963</v>
      </c>
      <c r="G1557" s="4">
        <v>41347</v>
      </c>
      <c r="H1557">
        <v>30</v>
      </c>
      <c r="I1557">
        <v>38</v>
      </c>
      <c r="J1557">
        <v>4</v>
      </c>
      <c r="K1557">
        <v>22</v>
      </c>
      <c r="L1557">
        <v>4</v>
      </c>
      <c r="M1557">
        <v>2</v>
      </c>
      <c r="N1557">
        <v>20</v>
      </c>
      <c r="O1557">
        <v>70</v>
      </c>
      <c r="P1557">
        <v>90</v>
      </c>
      <c r="Q1557">
        <v>4</v>
      </c>
      <c r="R1557">
        <v>3</v>
      </c>
      <c r="S1557">
        <v>1</v>
      </c>
      <c r="T1557">
        <v>3</v>
      </c>
      <c r="U1557">
        <v>11</v>
      </c>
      <c r="V1557">
        <v>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716</v>
      </c>
      <c r="AD1557" t="s">
        <v>716</v>
      </c>
      <c r="AE1557">
        <v>2</v>
      </c>
      <c r="AF1557" t="s">
        <v>3028</v>
      </c>
      <c r="AG1557" t="s">
        <v>2957</v>
      </c>
      <c r="AH1557" t="s">
        <v>3016</v>
      </c>
      <c r="AI1557">
        <v>3</v>
      </c>
      <c r="AJ1557" t="s">
        <v>3017</v>
      </c>
    </row>
    <row r="1558" spans="1:36" x14ac:dyDescent="0.3">
      <c r="A1558" t="s">
        <v>1343</v>
      </c>
      <c r="B1558" s="9">
        <v>50</v>
      </c>
      <c r="C1558" t="s">
        <v>29</v>
      </c>
      <c r="D1558" s="29" t="s">
        <v>37</v>
      </c>
      <c r="E1558">
        <v>75236</v>
      </c>
      <c r="F1558" s="13" t="s">
        <v>715</v>
      </c>
      <c r="G1558" s="4">
        <v>41603</v>
      </c>
      <c r="H1558">
        <v>27</v>
      </c>
      <c r="I1558">
        <v>438</v>
      </c>
      <c r="J1558">
        <v>66</v>
      </c>
      <c r="K1558">
        <v>400</v>
      </c>
      <c r="L1558">
        <v>12</v>
      </c>
      <c r="M1558">
        <v>38</v>
      </c>
      <c r="N1558">
        <v>114</v>
      </c>
      <c r="O1558">
        <v>954</v>
      </c>
      <c r="P1558">
        <v>1068</v>
      </c>
      <c r="Q1558">
        <v>1</v>
      </c>
      <c r="R1558">
        <v>8</v>
      </c>
      <c r="S1558">
        <v>3</v>
      </c>
      <c r="T1558">
        <v>13</v>
      </c>
      <c r="U1558">
        <v>25</v>
      </c>
      <c r="V1558">
        <v>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716</v>
      </c>
      <c r="AD1558" t="s">
        <v>716</v>
      </c>
      <c r="AE1558">
        <v>2</v>
      </c>
      <c r="AF1558" t="s">
        <v>3028</v>
      </c>
      <c r="AG1558" t="s">
        <v>2957</v>
      </c>
      <c r="AH1558" t="s">
        <v>3018</v>
      </c>
      <c r="AI1558">
        <v>11</v>
      </c>
      <c r="AJ1558" t="s">
        <v>3024</v>
      </c>
    </row>
    <row r="1559" spans="1:36" x14ac:dyDescent="0.3">
      <c r="A1559" t="s">
        <v>813</v>
      </c>
      <c r="B1559" s="9">
        <v>42</v>
      </c>
      <c r="C1559" t="s">
        <v>39</v>
      </c>
      <c r="D1559" s="29" t="s">
        <v>30</v>
      </c>
      <c r="E1559">
        <v>46423</v>
      </c>
      <c r="F1559" s="13" t="s">
        <v>2963</v>
      </c>
      <c r="G1559" s="4">
        <v>41535</v>
      </c>
      <c r="H1559">
        <v>6</v>
      </c>
      <c r="I1559">
        <v>68</v>
      </c>
      <c r="J1559">
        <v>0</v>
      </c>
      <c r="K1559">
        <v>16</v>
      </c>
      <c r="L1559">
        <v>0</v>
      </c>
      <c r="M1559">
        <v>0</v>
      </c>
      <c r="N1559">
        <v>8</v>
      </c>
      <c r="O1559">
        <v>84</v>
      </c>
      <c r="P1559">
        <v>92</v>
      </c>
      <c r="Q1559">
        <v>3</v>
      </c>
      <c r="R1559">
        <v>2</v>
      </c>
      <c r="S1559">
        <v>0</v>
      </c>
      <c r="T1559">
        <v>4</v>
      </c>
      <c r="U1559">
        <v>9</v>
      </c>
      <c r="V1559">
        <v>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716</v>
      </c>
      <c r="AD1559" t="s">
        <v>716</v>
      </c>
      <c r="AE1559">
        <v>2</v>
      </c>
      <c r="AF1559" t="s">
        <v>3028</v>
      </c>
      <c r="AG1559" t="s">
        <v>2957</v>
      </c>
      <c r="AH1559" t="s">
        <v>3014</v>
      </c>
      <c r="AI1559">
        <v>9</v>
      </c>
      <c r="AJ1559" t="s">
        <v>3025</v>
      </c>
    </row>
    <row r="1560" spans="1:36" x14ac:dyDescent="0.3">
      <c r="A1560" t="s">
        <v>1061</v>
      </c>
      <c r="B1560" s="9">
        <v>63</v>
      </c>
      <c r="C1560" t="s">
        <v>39</v>
      </c>
      <c r="D1560" s="29" t="s">
        <v>30</v>
      </c>
      <c r="E1560">
        <v>58217</v>
      </c>
      <c r="F1560" s="13" t="s">
        <v>2964</v>
      </c>
      <c r="G1560" s="4">
        <v>41230</v>
      </c>
      <c r="H1560">
        <v>84</v>
      </c>
      <c r="I1560">
        <v>68</v>
      </c>
      <c r="J1560">
        <v>1</v>
      </c>
      <c r="K1560">
        <v>13</v>
      </c>
      <c r="L1560">
        <v>3</v>
      </c>
      <c r="M1560">
        <v>5</v>
      </c>
      <c r="N1560">
        <v>13</v>
      </c>
      <c r="O1560">
        <v>90</v>
      </c>
      <c r="P1560">
        <v>103</v>
      </c>
      <c r="Q1560">
        <v>1</v>
      </c>
      <c r="R1560">
        <v>2</v>
      </c>
      <c r="S1560">
        <v>0</v>
      </c>
      <c r="T1560">
        <v>4</v>
      </c>
      <c r="U1560">
        <v>7</v>
      </c>
      <c r="V1560">
        <v>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716</v>
      </c>
      <c r="AD1560" t="s">
        <v>716</v>
      </c>
      <c r="AE1560">
        <v>3</v>
      </c>
      <c r="AF1560" t="s">
        <v>3029</v>
      </c>
      <c r="AG1560" t="s">
        <v>2958</v>
      </c>
      <c r="AH1560" t="s">
        <v>3018</v>
      </c>
      <c r="AI1560">
        <v>11</v>
      </c>
      <c r="AJ1560" t="s">
        <v>3024</v>
      </c>
    </row>
    <row r="1561" spans="1:36" x14ac:dyDescent="0.3">
      <c r="A1561" t="s">
        <v>2237</v>
      </c>
      <c r="B1561" s="9">
        <v>66</v>
      </c>
      <c r="C1561" t="s">
        <v>36</v>
      </c>
      <c r="D1561" s="29" t="s">
        <v>30</v>
      </c>
      <c r="E1561">
        <v>60200</v>
      </c>
      <c r="F1561" s="13" t="s">
        <v>715</v>
      </c>
      <c r="G1561" s="4">
        <v>41276</v>
      </c>
      <c r="H1561">
        <v>3</v>
      </c>
      <c r="I1561">
        <v>502</v>
      </c>
      <c r="J1561">
        <v>19</v>
      </c>
      <c r="K1561">
        <v>132</v>
      </c>
      <c r="L1561">
        <v>0</v>
      </c>
      <c r="M1561">
        <v>6</v>
      </c>
      <c r="N1561">
        <v>26</v>
      </c>
      <c r="O1561">
        <v>659</v>
      </c>
      <c r="P1561">
        <v>685</v>
      </c>
      <c r="Q1561">
        <v>6</v>
      </c>
      <c r="R1561">
        <v>6</v>
      </c>
      <c r="S1561">
        <v>2</v>
      </c>
      <c r="T1561">
        <v>11</v>
      </c>
      <c r="U1561">
        <v>25</v>
      </c>
      <c r="V1561">
        <v>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716</v>
      </c>
      <c r="AD1561" t="s">
        <v>716</v>
      </c>
      <c r="AE1561">
        <v>2</v>
      </c>
      <c r="AF1561" t="s">
        <v>3029</v>
      </c>
      <c r="AG1561" t="s">
        <v>2957</v>
      </c>
      <c r="AH1561" t="s">
        <v>3016</v>
      </c>
      <c r="AI1561">
        <v>1</v>
      </c>
      <c r="AJ1561" t="s">
        <v>3023</v>
      </c>
    </row>
    <row r="1562" spans="1:36" x14ac:dyDescent="0.3">
      <c r="A1562" t="s">
        <v>1984</v>
      </c>
      <c r="B1562" s="9">
        <v>46</v>
      </c>
      <c r="C1562" t="s">
        <v>39</v>
      </c>
      <c r="D1562" s="29" t="s">
        <v>33</v>
      </c>
      <c r="E1562">
        <v>43795</v>
      </c>
      <c r="F1562" s="13" t="s">
        <v>715</v>
      </c>
      <c r="G1562" s="4">
        <v>41563</v>
      </c>
      <c r="H1562">
        <v>11</v>
      </c>
      <c r="I1562">
        <v>314</v>
      </c>
      <c r="J1562">
        <v>11</v>
      </c>
      <c r="K1562">
        <v>53</v>
      </c>
      <c r="L1562">
        <v>4</v>
      </c>
      <c r="M1562">
        <v>3</v>
      </c>
      <c r="N1562">
        <v>107</v>
      </c>
      <c r="O1562">
        <v>385</v>
      </c>
      <c r="P1562">
        <v>492</v>
      </c>
      <c r="Q1562">
        <v>3</v>
      </c>
      <c r="R1562">
        <v>7</v>
      </c>
      <c r="S1562">
        <v>3</v>
      </c>
      <c r="T1562">
        <v>4</v>
      </c>
      <c r="U1562">
        <v>17</v>
      </c>
      <c r="V1562">
        <v>7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 t="s">
        <v>715</v>
      </c>
      <c r="AD1562" t="s">
        <v>715</v>
      </c>
      <c r="AE1562">
        <v>2</v>
      </c>
      <c r="AF1562" t="s">
        <v>3028</v>
      </c>
      <c r="AG1562" t="s">
        <v>2957</v>
      </c>
      <c r="AH1562" t="s">
        <v>3018</v>
      </c>
      <c r="AI1562">
        <v>10</v>
      </c>
      <c r="AJ1562" t="s">
        <v>3020</v>
      </c>
    </row>
    <row r="1563" spans="1:36" x14ac:dyDescent="0.3">
      <c r="A1563" t="s">
        <v>2567</v>
      </c>
      <c r="B1563" s="9">
        <v>63</v>
      </c>
      <c r="C1563" t="s">
        <v>29</v>
      </c>
      <c r="D1563" s="29" t="s">
        <v>37</v>
      </c>
      <c r="E1563">
        <v>71965</v>
      </c>
      <c r="F1563" s="13" t="s">
        <v>715</v>
      </c>
      <c r="G1563" s="4">
        <v>41484</v>
      </c>
      <c r="H1563">
        <v>21</v>
      </c>
      <c r="I1563">
        <v>572</v>
      </c>
      <c r="J1563">
        <v>19</v>
      </c>
      <c r="K1563">
        <v>286</v>
      </c>
      <c r="L1563">
        <v>50</v>
      </c>
      <c r="M1563">
        <v>38</v>
      </c>
      <c r="N1563">
        <v>248</v>
      </c>
      <c r="O1563">
        <v>965</v>
      </c>
      <c r="P1563">
        <v>1213</v>
      </c>
      <c r="Q1563">
        <v>3</v>
      </c>
      <c r="R1563">
        <v>6</v>
      </c>
      <c r="S1563">
        <v>3</v>
      </c>
      <c r="T1563">
        <v>5</v>
      </c>
      <c r="U1563">
        <v>17</v>
      </c>
      <c r="V1563">
        <v>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716</v>
      </c>
      <c r="AD1563" t="s">
        <v>716</v>
      </c>
      <c r="AE1563">
        <v>2</v>
      </c>
      <c r="AF1563" t="s">
        <v>3029</v>
      </c>
      <c r="AG1563" t="s">
        <v>2957</v>
      </c>
      <c r="AH1563" t="s">
        <v>3014</v>
      </c>
      <c r="AI1563">
        <v>7</v>
      </c>
      <c r="AJ1563" t="s">
        <v>3015</v>
      </c>
    </row>
    <row r="1564" spans="1:36" x14ac:dyDescent="0.3">
      <c r="A1564" t="s">
        <v>2012</v>
      </c>
      <c r="B1564" s="9">
        <v>60</v>
      </c>
      <c r="C1564" t="s">
        <v>36</v>
      </c>
      <c r="D1564" s="29" t="s">
        <v>37</v>
      </c>
      <c r="E1564">
        <v>70421</v>
      </c>
      <c r="F1564" s="13" t="s">
        <v>715</v>
      </c>
      <c r="G1564" s="4">
        <v>41818</v>
      </c>
      <c r="H1564">
        <v>98</v>
      </c>
      <c r="I1564">
        <v>479</v>
      </c>
      <c r="J1564">
        <v>28</v>
      </c>
      <c r="K1564">
        <v>136</v>
      </c>
      <c r="L1564">
        <v>75</v>
      </c>
      <c r="M1564">
        <v>14</v>
      </c>
      <c r="N1564">
        <v>35</v>
      </c>
      <c r="O1564">
        <v>732</v>
      </c>
      <c r="P1564">
        <v>767</v>
      </c>
      <c r="Q1564">
        <v>3</v>
      </c>
      <c r="R1564">
        <v>10</v>
      </c>
      <c r="S1564">
        <v>3</v>
      </c>
      <c r="T1564">
        <v>7</v>
      </c>
      <c r="U1564">
        <v>23</v>
      </c>
      <c r="V1564">
        <v>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716</v>
      </c>
      <c r="AD1564" t="s">
        <v>716</v>
      </c>
      <c r="AE1564">
        <v>1</v>
      </c>
      <c r="AF1564" t="s">
        <v>3030</v>
      </c>
      <c r="AG1564" t="s">
        <v>2956</v>
      </c>
      <c r="AH1564" t="s">
        <v>3011</v>
      </c>
      <c r="AI1564">
        <v>6</v>
      </c>
      <c r="AJ1564" t="s">
        <v>3013</v>
      </c>
    </row>
    <row r="1565" spans="1:36" x14ac:dyDescent="0.3">
      <c r="A1565" t="s">
        <v>2677</v>
      </c>
      <c r="B1565" s="9">
        <v>29</v>
      </c>
      <c r="C1565" t="s">
        <v>29</v>
      </c>
      <c r="D1565" s="29" t="s">
        <v>33</v>
      </c>
      <c r="E1565">
        <v>29103</v>
      </c>
      <c r="F1565" s="13" t="s">
        <v>715</v>
      </c>
      <c r="G1565" s="4">
        <v>41148</v>
      </c>
      <c r="H1565">
        <v>38</v>
      </c>
      <c r="I1565">
        <v>16</v>
      </c>
      <c r="J1565">
        <v>0</v>
      </c>
      <c r="K1565">
        <v>17</v>
      </c>
      <c r="L1565">
        <v>6</v>
      </c>
      <c r="M1565">
        <v>3</v>
      </c>
      <c r="N1565">
        <v>6</v>
      </c>
      <c r="O1565">
        <v>42</v>
      </c>
      <c r="P1565">
        <v>48</v>
      </c>
      <c r="Q1565">
        <v>2</v>
      </c>
      <c r="R1565">
        <v>1</v>
      </c>
      <c r="S1565">
        <v>0</v>
      </c>
      <c r="T1565">
        <v>3</v>
      </c>
      <c r="U1565">
        <v>6</v>
      </c>
      <c r="V1565">
        <v>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716</v>
      </c>
      <c r="AD1565" t="s">
        <v>716</v>
      </c>
      <c r="AE1565">
        <v>3</v>
      </c>
      <c r="AF1565" t="s">
        <v>3032</v>
      </c>
      <c r="AG1565" t="s">
        <v>2958</v>
      </c>
      <c r="AH1565" t="s">
        <v>3014</v>
      </c>
      <c r="AI1565">
        <v>8</v>
      </c>
      <c r="AJ1565" t="s">
        <v>3026</v>
      </c>
    </row>
    <row r="1566" spans="1:36" x14ac:dyDescent="0.3">
      <c r="A1566" t="s">
        <v>1576</v>
      </c>
      <c r="B1566" s="9">
        <v>26</v>
      </c>
      <c r="C1566" t="s">
        <v>29</v>
      </c>
      <c r="D1566" s="29" t="s">
        <v>30</v>
      </c>
      <c r="E1566">
        <v>68655</v>
      </c>
      <c r="F1566" s="13" t="s">
        <v>716</v>
      </c>
      <c r="G1566" s="4">
        <v>41131</v>
      </c>
      <c r="H1566">
        <v>95</v>
      </c>
      <c r="I1566">
        <v>456</v>
      </c>
      <c r="J1566">
        <v>19</v>
      </c>
      <c r="K1566">
        <v>832</v>
      </c>
      <c r="L1566">
        <v>75</v>
      </c>
      <c r="M1566">
        <v>118</v>
      </c>
      <c r="N1566">
        <v>38</v>
      </c>
      <c r="O1566">
        <v>1500</v>
      </c>
      <c r="P1566">
        <v>1538</v>
      </c>
      <c r="Q1566">
        <v>1</v>
      </c>
      <c r="R1566">
        <v>4</v>
      </c>
      <c r="S1566">
        <v>5</v>
      </c>
      <c r="T1566">
        <v>11</v>
      </c>
      <c r="U1566">
        <v>21</v>
      </c>
      <c r="V1566">
        <v>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t="s">
        <v>716</v>
      </c>
      <c r="AD1566" t="s">
        <v>716</v>
      </c>
      <c r="AE1566">
        <v>3</v>
      </c>
      <c r="AF1566" t="s">
        <v>3032</v>
      </c>
      <c r="AG1566" t="s">
        <v>2958</v>
      </c>
      <c r="AH1566" t="s">
        <v>3014</v>
      </c>
      <c r="AI1566">
        <v>8</v>
      </c>
      <c r="AJ1566" t="s">
        <v>3026</v>
      </c>
    </row>
    <row r="1567" spans="1:36" x14ac:dyDescent="0.3">
      <c r="A1567" t="s">
        <v>2867</v>
      </c>
      <c r="B1567" s="9">
        <v>60</v>
      </c>
      <c r="C1567" t="s">
        <v>29</v>
      </c>
      <c r="D1567" s="29" t="s">
        <v>37</v>
      </c>
      <c r="E1567">
        <v>38998</v>
      </c>
      <c r="F1567" s="13" t="s">
        <v>2963</v>
      </c>
      <c r="G1567" s="4">
        <v>41216</v>
      </c>
      <c r="H1567">
        <v>92</v>
      </c>
      <c r="I1567">
        <v>34</v>
      </c>
      <c r="J1567">
        <v>1</v>
      </c>
      <c r="K1567">
        <v>14</v>
      </c>
      <c r="L1567">
        <v>0</v>
      </c>
      <c r="M1567">
        <v>0</v>
      </c>
      <c r="N1567">
        <v>5</v>
      </c>
      <c r="O1567">
        <v>49</v>
      </c>
      <c r="P1567">
        <v>54</v>
      </c>
      <c r="Q1567">
        <v>3</v>
      </c>
      <c r="R1567">
        <v>2</v>
      </c>
      <c r="S1567">
        <v>0</v>
      </c>
      <c r="T1567">
        <v>3</v>
      </c>
      <c r="U1567">
        <v>8</v>
      </c>
      <c r="V1567">
        <v>8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716</v>
      </c>
      <c r="AD1567" t="s">
        <v>716</v>
      </c>
      <c r="AE1567">
        <v>3</v>
      </c>
      <c r="AF1567" t="s">
        <v>3030</v>
      </c>
      <c r="AG1567" t="s">
        <v>2958</v>
      </c>
      <c r="AH1567" t="s">
        <v>3018</v>
      </c>
      <c r="AI1567">
        <v>11</v>
      </c>
      <c r="AJ1567" t="s">
        <v>3024</v>
      </c>
    </row>
    <row r="1568" spans="1:36" x14ac:dyDescent="0.3">
      <c r="A1568" t="s">
        <v>1478</v>
      </c>
      <c r="B1568" s="9">
        <v>35</v>
      </c>
      <c r="C1568" t="s">
        <v>29</v>
      </c>
      <c r="D1568" s="29" t="s">
        <v>37</v>
      </c>
      <c r="E1568">
        <v>17688</v>
      </c>
      <c r="F1568" s="13" t="s">
        <v>715</v>
      </c>
      <c r="G1568" s="4">
        <v>41287</v>
      </c>
      <c r="H1568">
        <v>82</v>
      </c>
      <c r="I1568">
        <v>2</v>
      </c>
      <c r="J1568">
        <v>2</v>
      </c>
      <c r="K1568">
        <v>1</v>
      </c>
      <c r="L1568">
        <v>3</v>
      </c>
      <c r="M1568">
        <v>1</v>
      </c>
      <c r="N1568">
        <v>2</v>
      </c>
      <c r="O1568">
        <v>9</v>
      </c>
      <c r="P1568">
        <v>11</v>
      </c>
      <c r="Q1568">
        <v>1</v>
      </c>
      <c r="R1568">
        <v>1</v>
      </c>
      <c r="S1568">
        <v>0</v>
      </c>
      <c r="T1568">
        <v>2</v>
      </c>
      <c r="U1568">
        <v>4</v>
      </c>
      <c r="V1568">
        <v>8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716</v>
      </c>
      <c r="AD1568" t="s">
        <v>716</v>
      </c>
      <c r="AE1568">
        <v>2</v>
      </c>
      <c r="AF1568" t="s">
        <v>3031</v>
      </c>
      <c r="AG1568" t="s">
        <v>2957</v>
      </c>
      <c r="AH1568" t="s">
        <v>3016</v>
      </c>
      <c r="AI1568">
        <v>1</v>
      </c>
      <c r="AJ1568" t="s">
        <v>3023</v>
      </c>
    </row>
    <row r="1569" spans="1:36" x14ac:dyDescent="0.3">
      <c r="A1569" t="s">
        <v>2410</v>
      </c>
      <c r="B1569" s="9">
        <v>48</v>
      </c>
      <c r="C1569" t="s">
        <v>29</v>
      </c>
      <c r="D1569" s="29" t="s">
        <v>30</v>
      </c>
      <c r="E1569">
        <v>86358</v>
      </c>
      <c r="F1569" s="13" t="s">
        <v>2963</v>
      </c>
      <c r="G1569" s="4">
        <v>41129</v>
      </c>
      <c r="H1569">
        <v>78</v>
      </c>
      <c r="I1569">
        <v>957</v>
      </c>
      <c r="J1569">
        <v>47</v>
      </c>
      <c r="K1569">
        <v>494</v>
      </c>
      <c r="L1569">
        <v>82</v>
      </c>
      <c r="M1569">
        <v>47</v>
      </c>
      <c r="N1569">
        <v>95</v>
      </c>
      <c r="O1569">
        <v>1627</v>
      </c>
      <c r="P1569">
        <v>1722</v>
      </c>
      <c r="Q1569">
        <v>4</v>
      </c>
      <c r="R1569">
        <v>5</v>
      </c>
      <c r="S1569">
        <v>3</v>
      </c>
      <c r="T1569">
        <v>6</v>
      </c>
      <c r="U1569">
        <v>18</v>
      </c>
      <c r="V1569">
        <v>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716</v>
      </c>
      <c r="AD1569" t="s">
        <v>716</v>
      </c>
      <c r="AE1569">
        <v>3</v>
      </c>
      <c r="AF1569" t="s">
        <v>3028</v>
      </c>
      <c r="AG1569" t="s">
        <v>2958</v>
      </c>
      <c r="AH1569" t="s">
        <v>3014</v>
      </c>
      <c r="AI1569">
        <v>8</v>
      </c>
      <c r="AJ1569" t="s">
        <v>3026</v>
      </c>
    </row>
    <row r="1570" spans="1:36" x14ac:dyDescent="0.3">
      <c r="A1570" t="s">
        <v>2210</v>
      </c>
      <c r="B1570" s="9">
        <v>41</v>
      </c>
      <c r="C1570" t="s">
        <v>39</v>
      </c>
      <c r="D1570" s="29" t="s">
        <v>41</v>
      </c>
      <c r="E1570">
        <v>52034</v>
      </c>
      <c r="F1570" s="13" t="s">
        <v>2963</v>
      </c>
      <c r="G1570" s="4">
        <v>41411</v>
      </c>
      <c r="H1570">
        <v>67</v>
      </c>
      <c r="I1570">
        <v>146</v>
      </c>
      <c r="J1570">
        <v>0</v>
      </c>
      <c r="K1570">
        <v>93</v>
      </c>
      <c r="L1570">
        <v>7</v>
      </c>
      <c r="M1570">
        <v>13</v>
      </c>
      <c r="N1570">
        <v>73</v>
      </c>
      <c r="O1570">
        <v>259</v>
      </c>
      <c r="P1570">
        <v>332</v>
      </c>
      <c r="Q1570">
        <v>5</v>
      </c>
      <c r="R1570">
        <v>4</v>
      </c>
      <c r="S1570">
        <v>2</v>
      </c>
      <c r="T1570">
        <v>5</v>
      </c>
      <c r="U1570">
        <v>16</v>
      </c>
      <c r="V1570">
        <v>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716</v>
      </c>
      <c r="AD1570" t="s">
        <v>716</v>
      </c>
      <c r="AE1570">
        <v>2</v>
      </c>
      <c r="AF1570" t="s">
        <v>3028</v>
      </c>
      <c r="AG1570" t="s">
        <v>2957</v>
      </c>
      <c r="AH1570" t="s">
        <v>3011</v>
      </c>
      <c r="AI1570">
        <v>5</v>
      </c>
      <c r="AJ1570" t="s">
        <v>3012</v>
      </c>
    </row>
    <row r="1571" spans="1:36" x14ac:dyDescent="0.3">
      <c r="A1571" t="s">
        <v>2590</v>
      </c>
      <c r="B1571" s="9">
        <v>52</v>
      </c>
      <c r="C1571" t="s">
        <v>29</v>
      </c>
      <c r="D1571" s="29" t="s">
        <v>41</v>
      </c>
      <c r="E1571">
        <v>37859</v>
      </c>
      <c r="F1571" s="13" t="s">
        <v>2964</v>
      </c>
      <c r="G1571" s="4">
        <v>41286</v>
      </c>
      <c r="H1571">
        <v>75</v>
      </c>
      <c r="I1571">
        <v>22</v>
      </c>
      <c r="J1571">
        <v>1</v>
      </c>
      <c r="K1571">
        <v>8</v>
      </c>
      <c r="L1571">
        <v>2</v>
      </c>
      <c r="M1571">
        <v>1</v>
      </c>
      <c r="N1571">
        <v>2</v>
      </c>
      <c r="O1571">
        <v>34</v>
      </c>
      <c r="P1571">
        <v>36</v>
      </c>
      <c r="Q1571">
        <v>2</v>
      </c>
      <c r="R1571">
        <v>1</v>
      </c>
      <c r="S1571">
        <v>0</v>
      </c>
      <c r="T1571">
        <v>3</v>
      </c>
      <c r="U1571">
        <v>6</v>
      </c>
      <c r="V1571">
        <v>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716</v>
      </c>
      <c r="AD1571" t="s">
        <v>716</v>
      </c>
      <c r="AE1571">
        <v>2</v>
      </c>
      <c r="AF1571" t="s">
        <v>3030</v>
      </c>
      <c r="AG1571" t="s">
        <v>2957</v>
      </c>
      <c r="AH1571" t="s">
        <v>3016</v>
      </c>
      <c r="AI1571">
        <v>1</v>
      </c>
      <c r="AJ1571" t="s">
        <v>3023</v>
      </c>
    </row>
    <row r="1572" spans="1:36" x14ac:dyDescent="0.3">
      <c r="A1572" t="s">
        <v>2632</v>
      </c>
      <c r="B1572" s="9">
        <v>29</v>
      </c>
      <c r="C1572" t="s">
        <v>29</v>
      </c>
      <c r="D1572" s="29" t="s">
        <v>37</v>
      </c>
      <c r="E1572">
        <v>21355</v>
      </c>
      <c r="F1572" s="13" t="s">
        <v>715</v>
      </c>
      <c r="G1572" s="4">
        <v>41506</v>
      </c>
      <c r="H1572">
        <v>5</v>
      </c>
      <c r="I1572">
        <v>5</v>
      </c>
      <c r="J1572">
        <v>13</v>
      </c>
      <c r="K1572">
        <v>14</v>
      </c>
      <c r="L1572">
        <v>0</v>
      </c>
      <c r="M1572">
        <v>5</v>
      </c>
      <c r="N1572">
        <v>31</v>
      </c>
      <c r="O1572">
        <v>37</v>
      </c>
      <c r="P1572">
        <v>68</v>
      </c>
      <c r="Q1572">
        <v>2</v>
      </c>
      <c r="R1572">
        <v>2</v>
      </c>
      <c r="S1572">
        <v>1</v>
      </c>
      <c r="T1572">
        <v>2</v>
      </c>
      <c r="U1572">
        <v>7</v>
      </c>
      <c r="V1572">
        <v>6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 t="s">
        <v>715</v>
      </c>
      <c r="AD1572" t="s">
        <v>715</v>
      </c>
      <c r="AE1572">
        <v>2</v>
      </c>
      <c r="AF1572" t="s">
        <v>3032</v>
      </c>
      <c r="AG1572" t="s">
        <v>2957</v>
      </c>
      <c r="AH1572" t="s">
        <v>3014</v>
      </c>
      <c r="AI1572">
        <v>8</v>
      </c>
      <c r="AJ1572" t="s">
        <v>3026</v>
      </c>
    </row>
    <row r="1573" spans="1:36" x14ac:dyDescent="0.3">
      <c r="A1573" t="s">
        <v>2858</v>
      </c>
      <c r="B1573" s="9">
        <v>57</v>
      </c>
      <c r="C1573" t="s">
        <v>36</v>
      </c>
      <c r="D1573" s="29" t="s">
        <v>37</v>
      </c>
      <c r="E1573">
        <v>37633</v>
      </c>
      <c r="F1573" s="13" t="s">
        <v>2963</v>
      </c>
      <c r="G1573" s="4">
        <v>41172</v>
      </c>
      <c r="H1573">
        <v>49</v>
      </c>
      <c r="I1573">
        <v>13</v>
      </c>
      <c r="J1573">
        <v>4</v>
      </c>
      <c r="K1573">
        <v>20</v>
      </c>
      <c r="L1573">
        <v>0</v>
      </c>
      <c r="M1573">
        <v>0</v>
      </c>
      <c r="N1573">
        <v>1</v>
      </c>
      <c r="O1573">
        <v>37</v>
      </c>
      <c r="P1573">
        <v>38</v>
      </c>
      <c r="Q1573">
        <v>2</v>
      </c>
      <c r="R1573">
        <v>1</v>
      </c>
      <c r="S1573">
        <v>0</v>
      </c>
      <c r="T1573">
        <v>3</v>
      </c>
      <c r="U1573">
        <v>6</v>
      </c>
      <c r="V1573">
        <v>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716</v>
      </c>
      <c r="AD1573" t="s">
        <v>716</v>
      </c>
      <c r="AE1573">
        <v>3</v>
      </c>
      <c r="AF1573" t="s">
        <v>3030</v>
      </c>
      <c r="AG1573" t="s">
        <v>2958</v>
      </c>
      <c r="AH1573" t="s">
        <v>3014</v>
      </c>
      <c r="AI1573">
        <v>9</v>
      </c>
      <c r="AJ1573" t="s">
        <v>3025</v>
      </c>
    </row>
    <row r="1574" spans="1:36" x14ac:dyDescent="0.3">
      <c r="A1574" t="s">
        <v>2262</v>
      </c>
      <c r="B1574" s="9">
        <v>48</v>
      </c>
      <c r="C1574" t="s">
        <v>29</v>
      </c>
      <c r="D1574" s="29" t="s">
        <v>30</v>
      </c>
      <c r="E1574">
        <v>37070</v>
      </c>
      <c r="F1574" s="13" t="s">
        <v>2963</v>
      </c>
      <c r="G1574" s="4">
        <v>41353</v>
      </c>
      <c r="H1574">
        <v>30</v>
      </c>
      <c r="I1574">
        <v>231</v>
      </c>
      <c r="J1574">
        <v>7</v>
      </c>
      <c r="K1574">
        <v>137</v>
      </c>
      <c r="L1574">
        <v>4</v>
      </c>
      <c r="M1574">
        <v>15</v>
      </c>
      <c r="N1574">
        <v>39</v>
      </c>
      <c r="O1574">
        <v>394</v>
      </c>
      <c r="P1574">
        <v>433</v>
      </c>
      <c r="Q1574">
        <v>9</v>
      </c>
      <c r="R1574">
        <v>5</v>
      </c>
      <c r="S1574">
        <v>1</v>
      </c>
      <c r="T1574">
        <v>8</v>
      </c>
      <c r="U1574">
        <v>23</v>
      </c>
      <c r="V1574">
        <v>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716</v>
      </c>
      <c r="AD1574" t="s">
        <v>715</v>
      </c>
      <c r="AE1574">
        <v>2</v>
      </c>
      <c r="AF1574" t="s">
        <v>3028</v>
      </c>
      <c r="AG1574" t="s">
        <v>2957</v>
      </c>
      <c r="AH1574" t="s">
        <v>3016</v>
      </c>
      <c r="AI1574">
        <v>3</v>
      </c>
      <c r="AJ1574" t="s">
        <v>3017</v>
      </c>
    </row>
    <row r="1575" spans="1:36" x14ac:dyDescent="0.3">
      <c r="A1575" t="s">
        <v>1556</v>
      </c>
      <c r="B1575" s="9">
        <v>31</v>
      </c>
      <c r="C1575" t="s">
        <v>29</v>
      </c>
      <c r="D1575" s="29" t="s">
        <v>41</v>
      </c>
      <c r="E1575">
        <v>82025</v>
      </c>
      <c r="F1575" s="13" t="s">
        <v>716</v>
      </c>
      <c r="G1575" s="4">
        <v>41422</v>
      </c>
      <c r="H1575">
        <v>76</v>
      </c>
      <c r="I1575">
        <v>267</v>
      </c>
      <c r="J1575">
        <v>98</v>
      </c>
      <c r="K1575">
        <v>606</v>
      </c>
      <c r="L1575">
        <v>48</v>
      </c>
      <c r="M1575">
        <v>70</v>
      </c>
      <c r="N1575">
        <v>98</v>
      </c>
      <c r="O1575">
        <v>1089</v>
      </c>
      <c r="P1575">
        <v>1187</v>
      </c>
      <c r="Q1575">
        <v>1</v>
      </c>
      <c r="R1575">
        <v>3</v>
      </c>
      <c r="S1575">
        <v>2</v>
      </c>
      <c r="T1575">
        <v>6</v>
      </c>
      <c r="U1575">
        <v>12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 t="s">
        <v>715</v>
      </c>
      <c r="AD1575" t="s">
        <v>715</v>
      </c>
      <c r="AE1575">
        <v>2</v>
      </c>
      <c r="AF1575" t="s">
        <v>3031</v>
      </c>
      <c r="AG1575" t="s">
        <v>2957</v>
      </c>
      <c r="AH1575" t="s">
        <v>3011</v>
      </c>
      <c r="AI1575">
        <v>5</v>
      </c>
      <c r="AJ1575" t="s">
        <v>3012</v>
      </c>
    </row>
    <row r="1576" spans="1:36" x14ac:dyDescent="0.3">
      <c r="A1576" t="s">
        <v>2148</v>
      </c>
      <c r="B1576" s="9">
        <v>34</v>
      </c>
      <c r="C1576" t="s">
        <v>47</v>
      </c>
      <c r="D1576" s="29" t="s">
        <v>37</v>
      </c>
      <c r="E1576">
        <v>96547</v>
      </c>
      <c r="F1576" s="13" t="s">
        <v>716</v>
      </c>
      <c r="G1576" s="4">
        <v>41782</v>
      </c>
      <c r="H1576">
        <v>4</v>
      </c>
      <c r="I1576">
        <v>448</v>
      </c>
      <c r="J1576">
        <v>21</v>
      </c>
      <c r="K1576">
        <v>125</v>
      </c>
      <c r="L1576">
        <v>52</v>
      </c>
      <c r="M1576">
        <v>101</v>
      </c>
      <c r="N1576">
        <v>62</v>
      </c>
      <c r="O1576">
        <v>747</v>
      </c>
      <c r="P1576">
        <v>809</v>
      </c>
      <c r="Q1576">
        <v>0</v>
      </c>
      <c r="R1576">
        <v>7</v>
      </c>
      <c r="S1576">
        <v>6</v>
      </c>
      <c r="T1576">
        <v>8</v>
      </c>
      <c r="U1576">
        <v>21</v>
      </c>
      <c r="V1576">
        <v>2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1</v>
      </c>
      <c r="AC1576" t="s">
        <v>2964</v>
      </c>
      <c r="AD1576" t="s">
        <v>715</v>
      </c>
      <c r="AE1576">
        <v>1</v>
      </c>
      <c r="AF1576" t="s">
        <v>3031</v>
      </c>
      <c r="AG1576" t="s">
        <v>2956</v>
      </c>
      <c r="AH1576" t="s">
        <v>3011</v>
      </c>
      <c r="AI1576">
        <v>5</v>
      </c>
      <c r="AJ1576" t="s">
        <v>3012</v>
      </c>
    </row>
    <row r="1577" spans="1:36" x14ac:dyDescent="0.3">
      <c r="A1577" t="s">
        <v>2278</v>
      </c>
      <c r="B1577" s="9">
        <v>40</v>
      </c>
      <c r="C1577" t="s">
        <v>29</v>
      </c>
      <c r="D1577" s="29" t="s">
        <v>37</v>
      </c>
      <c r="E1577">
        <v>44989</v>
      </c>
      <c r="F1577" s="13" t="s">
        <v>715</v>
      </c>
      <c r="G1577" s="4">
        <v>41164</v>
      </c>
      <c r="H1577">
        <v>26</v>
      </c>
      <c r="I1577">
        <v>98</v>
      </c>
      <c r="J1577">
        <v>0</v>
      </c>
      <c r="K1577">
        <v>106</v>
      </c>
      <c r="L1577">
        <v>49</v>
      </c>
      <c r="M1577">
        <v>10</v>
      </c>
      <c r="N1577">
        <v>106</v>
      </c>
      <c r="O1577">
        <v>263</v>
      </c>
      <c r="P1577">
        <v>369</v>
      </c>
      <c r="Q1577">
        <v>5</v>
      </c>
      <c r="R1577">
        <v>5</v>
      </c>
      <c r="S1577">
        <v>1</v>
      </c>
      <c r="T1577">
        <v>5</v>
      </c>
      <c r="U1577">
        <v>16</v>
      </c>
      <c r="V1577">
        <v>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716</v>
      </c>
      <c r="AD1577" t="s">
        <v>716</v>
      </c>
      <c r="AE1577">
        <v>3</v>
      </c>
      <c r="AF1577" t="s">
        <v>3031</v>
      </c>
      <c r="AG1577" t="s">
        <v>2958</v>
      </c>
      <c r="AH1577" t="s">
        <v>3014</v>
      </c>
      <c r="AI1577">
        <v>9</v>
      </c>
      <c r="AJ1577" t="s">
        <v>3025</v>
      </c>
    </row>
    <row r="1578" spans="1:36" x14ac:dyDescent="0.3">
      <c r="A1578" t="s">
        <v>749</v>
      </c>
      <c r="B1578" s="9">
        <v>61</v>
      </c>
      <c r="C1578" t="s">
        <v>29</v>
      </c>
      <c r="D1578" s="29" t="s">
        <v>33</v>
      </c>
      <c r="E1578">
        <v>41452</v>
      </c>
      <c r="F1578" s="13" t="s">
        <v>2963</v>
      </c>
      <c r="G1578" s="4">
        <v>41339</v>
      </c>
      <c r="H1578">
        <v>86</v>
      </c>
      <c r="I1578">
        <v>13</v>
      </c>
      <c r="J1578">
        <v>0</v>
      </c>
      <c r="K1578">
        <v>3</v>
      </c>
      <c r="L1578">
        <v>0</v>
      </c>
      <c r="M1578">
        <v>0</v>
      </c>
      <c r="N1578">
        <v>0</v>
      </c>
      <c r="O1578">
        <v>16</v>
      </c>
      <c r="P1578">
        <v>16</v>
      </c>
      <c r="Q1578">
        <v>1</v>
      </c>
      <c r="R1578">
        <v>1</v>
      </c>
      <c r="S1578">
        <v>0</v>
      </c>
      <c r="T1578">
        <v>2</v>
      </c>
      <c r="U1578">
        <v>4</v>
      </c>
      <c r="V1578">
        <v>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716</v>
      </c>
      <c r="AD1578" t="s">
        <v>716</v>
      </c>
      <c r="AE1578">
        <v>2</v>
      </c>
      <c r="AF1578" t="s">
        <v>3029</v>
      </c>
      <c r="AG1578" t="s">
        <v>2957</v>
      </c>
      <c r="AH1578" t="s">
        <v>3016</v>
      </c>
      <c r="AI1578">
        <v>3</v>
      </c>
      <c r="AJ1578" t="s">
        <v>3017</v>
      </c>
    </row>
    <row r="1579" spans="1:36" x14ac:dyDescent="0.3">
      <c r="A1579" t="s">
        <v>1144</v>
      </c>
      <c r="B1579" s="9">
        <v>32</v>
      </c>
      <c r="C1579" t="s">
        <v>39</v>
      </c>
      <c r="D1579" s="29" t="s">
        <v>30</v>
      </c>
      <c r="E1579">
        <v>75777</v>
      </c>
      <c r="F1579" s="13" t="s">
        <v>716</v>
      </c>
      <c r="G1579" s="4">
        <v>41459</v>
      </c>
      <c r="H1579">
        <v>12</v>
      </c>
      <c r="I1579">
        <v>712</v>
      </c>
      <c r="J1579">
        <v>26</v>
      </c>
      <c r="K1579">
        <v>538</v>
      </c>
      <c r="L1579">
        <v>69</v>
      </c>
      <c r="M1579">
        <v>13</v>
      </c>
      <c r="N1579">
        <v>80</v>
      </c>
      <c r="O1579">
        <v>1358</v>
      </c>
      <c r="P1579">
        <v>1438</v>
      </c>
      <c r="Q1579">
        <v>1</v>
      </c>
      <c r="R1579">
        <v>3</v>
      </c>
      <c r="S1579">
        <v>6</v>
      </c>
      <c r="T1579">
        <v>11</v>
      </c>
      <c r="U1579">
        <v>21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 t="s">
        <v>2963</v>
      </c>
      <c r="AD1579" t="s">
        <v>715</v>
      </c>
      <c r="AE1579">
        <v>2</v>
      </c>
      <c r="AF1579" t="s">
        <v>3031</v>
      </c>
      <c r="AG1579" t="s">
        <v>2957</v>
      </c>
      <c r="AH1579" t="s">
        <v>3014</v>
      </c>
      <c r="AI1579">
        <v>7</v>
      </c>
      <c r="AJ1579" t="s">
        <v>3015</v>
      </c>
    </row>
    <row r="1580" spans="1:36" x14ac:dyDescent="0.3">
      <c r="A1580" t="s">
        <v>2534</v>
      </c>
      <c r="B1580" s="9">
        <v>35</v>
      </c>
      <c r="C1580" t="s">
        <v>29</v>
      </c>
      <c r="D1580" s="29" t="s">
        <v>33</v>
      </c>
      <c r="E1580">
        <v>21645</v>
      </c>
      <c r="F1580" s="13" t="s">
        <v>715</v>
      </c>
      <c r="G1580" s="4">
        <v>41155</v>
      </c>
      <c r="H1580">
        <v>75</v>
      </c>
      <c r="I1580">
        <v>14</v>
      </c>
      <c r="J1580">
        <v>0</v>
      </c>
      <c r="K1580">
        <v>23</v>
      </c>
      <c r="L1580">
        <v>4</v>
      </c>
      <c r="M1580">
        <v>5</v>
      </c>
      <c r="N1580">
        <v>19</v>
      </c>
      <c r="O1580">
        <v>46</v>
      </c>
      <c r="P1580">
        <v>65</v>
      </c>
      <c r="Q1580">
        <v>3</v>
      </c>
      <c r="R1580">
        <v>3</v>
      </c>
      <c r="S1580">
        <v>0</v>
      </c>
      <c r="T1580">
        <v>3</v>
      </c>
      <c r="U1580">
        <v>9</v>
      </c>
      <c r="V1580">
        <v>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t="s">
        <v>716</v>
      </c>
      <c r="AD1580" t="s">
        <v>715</v>
      </c>
      <c r="AE1580">
        <v>3</v>
      </c>
      <c r="AF1580" t="s">
        <v>3031</v>
      </c>
      <c r="AG1580" t="s">
        <v>2958</v>
      </c>
      <c r="AH1580" t="s">
        <v>3014</v>
      </c>
      <c r="AI1580">
        <v>9</v>
      </c>
      <c r="AJ1580" t="s">
        <v>3025</v>
      </c>
    </row>
    <row r="1581" spans="1:36" x14ac:dyDescent="0.3">
      <c r="A1581" t="s">
        <v>2732</v>
      </c>
      <c r="B1581" s="9">
        <v>27</v>
      </c>
      <c r="C1581" t="s">
        <v>29</v>
      </c>
      <c r="D1581" s="29" t="s">
        <v>30</v>
      </c>
      <c r="E1581">
        <v>29236</v>
      </c>
      <c r="F1581" s="13" t="s">
        <v>715</v>
      </c>
      <c r="G1581" s="4">
        <v>41555</v>
      </c>
      <c r="H1581">
        <v>30</v>
      </c>
      <c r="I1581">
        <v>37</v>
      </c>
      <c r="J1581">
        <v>4</v>
      </c>
      <c r="K1581">
        <v>24</v>
      </c>
      <c r="L1581">
        <v>16</v>
      </c>
      <c r="M1581">
        <v>9</v>
      </c>
      <c r="N1581">
        <v>9</v>
      </c>
      <c r="O1581">
        <v>90</v>
      </c>
      <c r="P1581">
        <v>99</v>
      </c>
      <c r="Q1581">
        <v>2</v>
      </c>
      <c r="R1581">
        <v>4</v>
      </c>
      <c r="S1581">
        <v>0</v>
      </c>
      <c r="T1581">
        <v>3</v>
      </c>
      <c r="U1581">
        <v>9</v>
      </c>
      <c r="V1581">
        <v>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716</v>
      </c>
      <c r="AD1581" t="s">
        <v>716</v>
      </c>
      <c r="AE1581">
        <v>2</v>
      </c>
      <c r="AF1581" t="s">
        <v>3032</v>
      </c>
      <c r="AG1581" t="s">
        <v>2957</v>
      </c>
      <c r="AH1581" t="s">
        <v>3018</v>
      </c>
      <c r="AI1581">
        <v>10</v>
      </c>
      <c r="AJ1581" t="s">
        <v>3020</v>
      </c>
    </row>
    <row r="1582" spans="1:36" x14ac:dyDescent="0.3">
      <c r="A1582" t="s">
        <v>2313</v>
      </c>
      <c r="B1582" s="9">
        <v>43</v>
      </c>
      <c r="C1582" t="s">
        <v>29</v>
      </c>
      <c r="D1582" s="29" t="s">
        <v>41</v>
      </c>
      <c r="E1582">
        <v>1730</v>
      </c>
      <c r="F1582" s="13" t="s">
        <v>716</v>
      </c>
      <c r="G1582" s="4">
        <v>41777</v>
      </c>
      <c r="H1582">
        <v>65</v>
      </c>
      <c r="I1582">
        <v>1</v>
      </c>
      <c r="J1582">
        <v>1</v>
      </c>
      <c r="K1582">
        <v>3</v>
      </c>
      <c r="L1582">
        <v>1</v>
      </c>
      <c r="M1582">
        <v>1</v>
      </c>
      <c r="N1582">
        <v>1</v>
      </c>
      <c r="O1582">
        <v>7</v>
      </c>
      <c r="P1582">
        <v>8</v>
      </c>
      <c r="Q1582">
        <v>15</v>
      </c>
      <c r="R1582">
        <v>0</v>
      </c>
      <c r="S1582">
        <v>0</v>
      </c>
      <c r="T1582">
        <v>0</v>
      </c>
      <c r="U1582">
        <v>15</v>
      </c>
      <c r="V1582">
        <v>20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716</v>
      </c>
      <c r="AD1582" t="s">
        <v>716</v>
      </c>
      <c r="AE1582">
        <v>1</v>
      </c>
      <c r="AF1582" t="s">
        <v>3028</v>
      </c>
      <c r="AG1582" t="s">
        <v>2956</v>
      </c>
      <c r="AH1582" t="s">
        <v>3011</v>
      </c>
      <c r="AI1582">
        <v>5</v>
      </c>
      <c r="AJ1582" t="s">
        <v>3012</v>
      </c>
    </row>
    <row r="1583" spans="1:36" x14ac:dyDescent="0.3">
      <c r="A1583" t="s">
        <v>1908</v>
      </c>
      <c r="B1583" s="9">
        <v>25</v>
      </c>
      <c r="C1583" t="s">
        <v>39</v>
      </c>
      <c r="D1583" s="29" t="s">
        <v>41</v>
      </c>
      <c r="E1583">
        <v>10979</v>
      </c>
      <c r="F1583" s="13" t="s">
        <v>716</v>
      </c>
      <c r="G1583" s="4">
        <v>41781</v>
      </c>
      <c r="H1583">
        <v>34</v>
      </c>
      <c r="I1583">
        <v>8</v>
      </c>
      <c r="J1583">
        <v>4</v>
      </c>
      <c r="K1583">
        <v>10</v>
      </c>
      <c r="L1583">
        <v>2</v>
      </c>
      <c r="M1583">
        <v>2</v>
      </c>
      <c r="N1583">
        <v>4</v>
      </c>
      <c r="O1583">
        <v>26</v>
      </c>
      <c r="P1583">
        <v>30</v>
      </c>
      <c r="Q1583">
        <v>2</v>
      </c>
      <c r="R1583">
        <v>3</v>
      </c>
      <c r="S1583">
        <v>0</v>
      </c>
      <c r="T1583">
        <v>3</v>
      </c>
      <c r="U1583">
        <v>8</v>
      </c>
      <c r="V1583">
        <v>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716</v>
      </c>
      <c r="AD1583" t="s">
        <v>716</v>
      </c>
      <c r="AE1583">
        <v>1</v>
      </c>
      <c r="AF1583" t="s">
        <v>3032</v>
      </c>
      <c r="AG1583" t="s">
        <v>2956</v>
      </c>
      <c r="AH1583" t="s">
        <v>3011</v>
      </c>
      <c r="AI1583">
        <v>5</v>
      </c>
      <c r="AJ1583" t="s">
        <v>3012</v>
      </c>
    </row>
    <row r="1584" spans="1:36" x14ac:dyDescent="0.3">
      <c r="A1584" t="s">
        <v>1054</v>
      </c>
      <c r="B1584" s="9">
        <v>45</v>
      </c>
      <c r="C1584" t="s">
        <v>39</v>
      </c>
      <c r="D1584" s="29" t="s">
        <v>33</v>
      </c>
      <c r="E1584">
        <v>35924</v>
      </c>
      <c r="F1584" s="13" t="s">
        <v>2963</v>
      </c>
      <c r="G1584" s="4">
        <v>41721</v>
      </c>
      <c r="H1584">
        <v>56</v>
      </c>
      <c r="I1584">
        <v>8</v>
      </c>
      <c r="J1584">
        <v>0</v>
      </c>
      <c r="K1584">
        <v>14</v>
      </c>
      <c r="L1584">
        <v>2</v>
      </c>
      <c r="M1584">
        <v>3</v>
      </c>
      <c r="N1584">
        <v>7</v>
      </c>
      <c r="O1584">
        <v>27</v>
      </c>
      <c r="P1584">
        <v>34</v>
      </c>
      <c r="Q1584">
        <v>1</v>
      </c>
      <c r="R1584">
        <v>1</v>
      </c>
      <c r="S1584">
        <v>0</v>
      </c>
      <c r="T1584">
        <v>3</v>
      </c>
      <c r="U1584">
        <v>5</v>
      </c>
      <c r="V1584">
        <v>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716</v>
      </c>
      <c r="AD1584" t="s">
        <v>716</v>
      </c>
      <c r="AE1584">
        <v>1</v>
      </c>
      <c r="AF1584" t="s">
        <v>3028</v>
      </c>
      <c r="AG1584" t="s">
        <v>2956</v>
      </c>
      <c r="AH1584" t="s">
        <v>3016</v>
      </c>
      <c r="AI1584">
        <v>3</v>
      </c>
      <c r="AJ1584" t="s">
        <v>3017</v>
      </c>
    </row>
    <row r="1585" spans="1:36" x14ac:dyDescent="0.3">
      <c r="A1585" t="s">
        <v>1001</v>
      </c>
      <c r="B1585" s="9">
        <v>55</v>
      </c>
      <c r="C1585" t="s">
        <v>36</v>
      </c>
      <c r="D1585" s="29" t="s">
        <v>41</v>
      </c>
      <c r="E1585">
        <v>68805</v>
      </c>
      <c r="F1585" s="13" t="s">
        <v>715</v>
      </c>
      <c r="G1585" s="4">
        <v>41534</v>
      </c>
      <c r="H1585">
        <v>73</v>
      </c>
      <c r="I1585">
        <v>182</v>
      </c>
      <c r="J1585">
        <v>2</v>
      </c>
      <c r="K1585">
        <v>49</v>
      </c>
      <c r="L1585">
        <v>17</v>
      </c>
      <c r="M1585">
        <v>13</v>
      </c>
      <c r="N1585">
        <v>20</v>
      </c>
      <c r="O1585">
        <v>263</v>
      </c>
      <c r="P1585">
        <v>283</v>
      </c>
      <c r="Q1585">
        <v>1</v>
      </c>
      <c r="R1585">
        <v>3</v>
      </c>
      <c r="S1585">
        <v>1</v>
      </c>
      <c r="T1585">
        <v>7</v>
      </c>
      <c r="U1585">
        <v>12</v>
      </c>
      <c r="V1585">
        <v>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716</v>
      </c>
      <c r="AD1585" t="s">
        <v>716</v>
      </c>
      <c r="AE1585">
        <v>2</v>
      </c>
      <c r="AF1585" t="s">
        <v>3030</v>
      </c>
      <c r="AG1585" t="s">
        <v>2957</v>
      </c>
      <c r="AH1585" t="s">
        <v>3014</v>
      </c>
      <c r="AI1585">
        <v>9</v>
      </c>
      <c r="AJ1585" t="s">
        <v>3025</v>
      </c>
    </row>
    <row r="1586" spans="1:36" x14ac:dyDescent="0.3">
      <c r="A1586" t="s">
        <v>1851</v>
      </c>
      <c r="B1586" s="9">
        <v>40</v>
      </c>
      <c r="C1586" t="s">
        <v>36</v>
      </c>
      <c r="D1586" s="29" t="s">
        <v>37</v>
      </c>
      <c r="E1586">
        <v>65352</v>
      </c>
      <c r="F1586" s="13" t="s">
        <v>715</v>
      </c>
      <c r="G1586" s="4">
        <v>41507</v>
      </c>
      <c r="H1586">
        <v>43</v>
      </c>
      <c r="I1586">
        <v>284</v>
      </c>
      <c r="J1586">
        <v>3</v>
      </c>
      <c r="K1586">
        <v>84</v>
      </c>
      <c r="L1586">
        <v>4</v>
      </c>
      <c r="M1586">
        <v>7</v>
      </c>
      <c r="N1586">
        <v>23</v>
      </c>
      <c r="O1586">
        <v>382</v>
      </c>
      <c r="P1586">
        <v>405</v>
      </c>
      <c r="Q1586">
        <v>2</v>
      </c>
      <c r="R1586">
        <v>4</v>
      </c>
      <c r="S1586">
        <v>2</v>
      </c>
      <c r="T1586">
        <v>8</v>
      </c>
      <c r="U1586">
        <v>16</v>
      </c>
      <c r="V1586">
        <v>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716</v>
      </c>
      <c r="AD1586" t="s">
        <v>716</v>
      </c>
      <c r="AE1586">
        <v>2</v>
      </c>
      <c r="AF1586" t="s">
        <v>3031</v>
      </c>
      <c r="AG1586" t="s">
        <v>2957</v>
      </c>
      <c r="AH1586" t="s">
        <v>3014</v>
      </c>
      <c r="AI1586">
        <v>8</v>
      </c>
      <c r="AJ1586" t="s">
        <v>3026</v>
      </c>
    </row>
    <row r="1587" spans="1:36" x14ac:dyDescent="0.3">
      <c r="A1587" t="s">
        <v>1946</v>
      </c>
      <c r="B1587" s="9">
        <v>49</v>
      </c>
      <c r="C1587" t="s">
        <v>36</v>
      </c>
      <c r="D1587" s="29" t="s">
        <v>33</v>
      </c>
      <c r="E1587">
        <v>32727</v>
      </c>
      <c r="F1587" s="13" t="s">
        <v>716</v>
      </c>
      <c r="G1587" s="4">
        <v>41149</v>
      </c>
      <c r="H1587">
        <v>38</v>
      </c>
      <c r="I1587">
        <v>167</v>
      </c>
      <c r="J1587">
        <v>13</v>
      </c>
      <c r="K1587">
        <v>180</v>
      </c>
      <c r="L1587">
        <v>86</v>
      </c>
      <c r="M1587">
        <v>13</v>
      </c>
      <c r="N1587">
        <v>70</v>
      </c>
      <c r="O1587">
        <v>459</v>
      </c>
      <c r="P1587">
        <v>529</v>
      </c>
      <c r="Q1587">
        <v>2</v>
      </c>
      <c r="R1587">
        <v>7</v>
      </c>
      <c r="S1587">
        <v>3</v>
      </c>
      <c r="T1587">
        <v>5</v>
      </c>
      <c r="U1587">
        <v>17</v>
      </c>
      <c r="V1587">
        <v>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716</v>
      </c>
      <c r="AD1587" t="s">
        <v>716</v>
      </c>
      <c r="AE1587">
        <v>3</v>
      </c>
      <c r="AF1587" t="s">
        <v>3028</v>
      </c>
      <c r="AG1587" t="s">
        <v>2958</v>
      </c>
      <c r="AH1587" t="s">
        <v>3014</v>
      </c>
      <c r="AI1587">
        <v>8</v>
      </c>
      <c r="AJ1587" t="s">
        <v>3026</v>
      </c>
    </row>
    <row r="1588" spans="1:36" x14ac:dyDescent="0.3">
      <c r="A1588" t="s">
        <v>2464</v>
      </c>
      <c r="B1588" s="9">
        <v>60</v>
      </c>
      <c r="C1588" t="s">
        <v>29</v>
      </c>
      <c r="D1588" s="29" t="s">
        <v>71</v>
      </c>
      <c r="E1588">
        <v>27421</v>
      </c>
      <c r="F1588" s="13" t="s">
        <v>716</v>
      </c>
      <c r="G1588" s="4">
        <v>41255</v>
      </c>
      <c r="H1588">
        <v>14</v>
      </c>
      <c r="I1588">
        <v>43</v>
      </c>
      <c r="J1588">
        <v>12</v>
      </c>
      <c r="K1588">
        <v>96</v>
      </c>
      <c r="L1588">
        <v>78</v>
      </c>
      <c r="M1588">
        <v>40</v>
      </c>
      <c r="N1588">
        <v>55</v>
      </c>
      <c r="O1588">
        <v>269</v>
      </c>
      <c r="P1588">
        <v>324</v>
      </c>
      <c r="Q1588">
        <v>3</v>
      </c>
      <c r="R1588">
        <v>4</v>
      </c>
      <c r="S1588">
        <v>1</v>
      </c>
      <c r="T1588">
        <v>6</v>
      </c>
      <c r="U1588">
        <v>14</v>
      </c>
      <c r="V1588">
        <v>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716</v>
      </c>
      <c r="AD1588" t="s">
        <v>716</v>
      </c>
      <c r="AE1588">
        <v>3</v>
      </c>
      <c r="AF1588" t="s">
        <v>3030</v>
      </c>
      <c r="AG1588" t="s">
        <v>2958</v>
      </c>
      <c r="AH1588" t="s">
        <v>3018</v>
      </c>
      <c r="AI1588">
        <v>12</v>
      </c>
      <c r="AJ1588" t="s">
        <v>3019</v>
      </c>
    </row>
    <row r="1589" spans="1:36" x14ac:dyDescent="0.3">
      <c r="A1589" t="s">
        <v>1472</v>
      </c>
      <c r="B1589" s="9">
        <v>37</v>
      </c>
      <c r="C1589" t="s">
        <v>29</v>
      </c>
      <c r="D1589" s="29" t="s">
        <v>41</v>
      </c>
      <c r="E1589">
        <v>32952</v>
      </c>
      <c r="F1589" s="13" t="s">
        <v>715</v>
      </c>
      <c r="G1589" s="4">
        <v>41609</v>
      </c>
      <c r="H1589">
        <v>36</v>
      </c>
      <c r="I1589">
        <v>38</v>
      </c>
      <c r="J1589">
        <v>0</v>
      </c>
      <c r="K1589">
        <v>12</v>
      </c>
      <c r="L1589">
        <v>3</v>
      </c>
      <c r="M1589">
        <v>1</v>
      </c>
      <c r="N1589">
        <v>1</v>
      </c>
      <c r="O1589">
        <v>54</v>
      </c>
      <c r="P1589">
        <v>55</v>
      </c>
      <c r="Q1589">
        <v>1</v>
      </c>
      <c r="R1589">
        <v>2</v>
      </c>
      <c r="S1589">
        <v>0</v>
      </c>
      <c r="T1589">
        <v>3</v>
      </c>
      <c r="U1589">
        <v>6</v>
      </c>
      <c r="V1589">
        <v>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716</v>
      </c>
      <c r="AD1589" t="s">
        <v>716</v>
      </c>
      <c r="AE1589">
        <v>2</v>
      </c>
      <c r="AF1589" t="s">
        <v>3031</v>
      </c>
      <c r="AG1589" t="s">
        <v>2957</v>
      </c>
      <c r="AH1589" t="s">
        <v>3018</v>
      </c>
      <c r="AI1589">
        <v>12</v>
      </c>
      <c r="AJ1589" t="s">
        <v>3019</v>
      </c>
    </row>
    <row r="1590" spans="1:36" x14ac:dyDescent="0.3">
      <c r="A1590" t="s">
        <v>2589</v>
      </c>
      <c r="B1590" s="9">
        <v>47</v>
      </c>
      <c r="C1590" t="s">
        <v>29</v>
      </c>
      <c r="D1590" s="29" t="s">
        <v>30</v>
      </c>
      <c r="E1590">
        <v>79146</v>
      </c>
      <c r="F1590" s="13" t="s">
        <v>2963</v>
      </c>
      <c r="G1590" s="4">
        <v>41753</v>
      </c>
      <c r="H1590">
        <v>33</v>
      </c>
      <c r="I1590">
        <v>245</v>
      </c>
      <c r="J1590">
        <v>16</v>
      </c>
      <c r="K1590">
        <v>223</v>
      </c>
      <c r="L1590">
        <v>21</v>
      </c>
      <c r="M1590">
        <v>43</v>
      </c>
      <c r="N1590">
        <v>16</v>
      </c>
      <c r="O1590">
        <v>548</v>
      </c>
      <c r="P1590">
        <v>564</v>
      </c>
      <c r="Q1590">
        <v>2</v>
      </c>
      <c r="R1590">
        <v>8</v>
      </c>
      <c r="S1590">
        <v>1</v>
      </c>
      <c r="T1590">
        <v>8</v>
      </c>
      <c r="U1590">
        <v>19</v>
      </c>
      <c r="V1590">
        <v>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716</v>
      </c>
      <c r="AD1590" t="s">
        <v>716</v>
      </c>
      <c r="AE1590">
        <v>1</v>
      </c>
      <c r="AF1590" t="s">
        <v>3028</v>
      </c>
      <c r="AG1590" t="s">
        <v>2956</v>
      </c>
      <c r="AH1590" t="s">
        <v>3011</v>
      </c>
      <c r="AI1590">
        <v>4</v>
      </c>
      <c r="AJ1590" t="s">
        <v>3021</v>
      </c>
    </row>
    <row r="1591" spans="1:36" x14ac:dyDescent="0.3">
      <c r="A1591" t="s">
        <v>2878</v>
      </c>
      <c r="B1591" s="9">
        <v>46</v>
      </c>
      <c r="C1591" t="s">
        <v>29</v>
      </c>
      <c r="D1591" s="29" t="s">
        <v>41</v>
      </c>
      <c r="E1591">
        <v>61671</v>
      </c>
      <c r="F1591" s="13" t="s">
        <v>715</v>
      </c>
      <c r="G1591" s="4">
        <v>41793</v>
      </c>
      <c r="H1591">
        <v>23</v>
      </c>
      <c r="I1591">
        <v>641</v>
      </c>
      <c r="J1591">
        <v>7</v>
      </c>
      <c r="K1591">
        <v>56</v>
      </c>
      <c r="L1591">
        <v>0</v>
      </c>
      <c r="M1591">
        <v>0</v>
      </c>
      <c r="N1591">
        <v>28</v>
      </c>
      <c r="O1591">
        <v>704</v>
      </c>
      <c r="P1591">
        <v>732</v>
      </c>
      <c r="Q1591">
        <v>8</v>
      </c>
      <c r="R1591">
        <v>10</v>
      </c>
      <c r="S1591">
        <v>4</v>
      </c>
      <c r="T1591">
        <v>6</v>
      </c>
      <c r="U1591">
        <v>28</v>
      </c>
      <c r="V1591">
        <v>8</v>
      </c>
      <c r="W1591">
        <v>0</v>
      </c>
      <c r="X1591">
        <v>1</v>
      </c>
      <c r="Y1591">
        <v>0</v>
      </c>
      <c r="Z1591">
        <v>0</v>
      </c>
      <c r="AA1591">
        <v>1</v>
      </c>
      <c r="AB1591">
        <v>0</v>
      </c>
      <c r="AC1591" t="s">
        <v>2963</v>
      </c>
      <c r="AD1591" t="s">
        <v>716</v>
      </c>
      <c r="AE1591">
        <v>1</v>
      </c>
      <c r="AF1591" t="s">
        <v>3028</v>
      </c>
      <c r="AG1591" t="s">
        <v>2956</v>
      </c>
      <c r="AH1591" t="s">
        <v>3011</v>
      </c>
      <c r="AI1591">
        <v>6</v>
      </c>
      <c r="AJ1591" t="s">
        <v>3013</v>
      </c>
    </row>
    <row r="1592" spans="1:36" x14ac:dyDescent="0.3">
      <c r="A1592" t="s">
        <v>1643</v>
      </c>
      <c r="B1592" s="9">
        <v>20</v>
      </c>
      <c r="C1592" t="s">
        <v>29</v>
      </c>
      <c r="D1592" s="29" t="s">
        <v>33</v>
      </c>
      <c r="E1592">
        <v>80685</v>
      </c>
      <c r="F1592" s="13" t="s">
        <v>716</v>
      </c>
      <c r="G1592" s="4">
        <v>41143</v>
      </c>
      <c r="H1592">
        <v>55</v>
      </c>
      <c r="I1592">
        <v>241</v>
      </c>
      <c r="J1592">
        <v>45</v>
      </c>
      <c r="K1592">
        <v>604</v>
      </c>
      <c r="L1592">
        <v>34</v>
      </c>
      <c r="M1592">
        <v>26</v>
      </c>
      <c r="N1592">
        <v>54</v>
      </c>
      <c r="O1592">
        <v>950</v>
      </c>
      <c r="P1592">
        <v>1004</v>
      </c>
      <c r="Q1592">
        <v>1</v>
      </c>
      <c r="R1592">
        <v>6</v>
      </c>
      <c r="S1592">
        <v>4</v>
      </c>
      <c r="T1592">
        <v>10</v>
      </c>
      <c r="U1592">
        <v>21</v>
      </c>
      <c r="V1592">
        <v>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716</v>
      </c>
      <c r="AD1592" t="s">
        <v>716</v>
      </c>
      <c r="AE1592">
        <v>3</v>
      </c>
      <c r="AF1592" t="s">
        <v>3033</v>
      </c>
      <c r="AG1592" t="s">
        <v>2958</v>
      </c>
      <c r="AH1592" t="s">
        <v>3014</v>
      </c>
      <c r="AI1592">
        <v>8</v>
      </c>
      <c r="AJ1592" t="s">
        <v>3026</v>
      </c>
    </row>
    <row r="1593" spans="1:36" x14ac:dyDescent="0.3">
      <c r="A1593" t="s">
        <v>1215</v>
      </c>
      <c r="B1593" s="9">
        <v>61</v>
      </c>
      <c r="C1593" t="s">
        <v>39</v>
      </c>
      <c r="D1593" s="29" t="s">
        <v>71</v>
      </c>
      <c r="E1593">
        <v>84953</v>
      </c>
      <c r="F1593" s="13" t="s">
        <v>716</v>
      </c>
      <c r="G1593" s="4">
        <v>41428</v>
      </c>
      <c r="H1593">
        <v>73</v>
      </c>
      <c r="I1593">
        <v>167</v>
      </c>
      <c r="J1593">
        <v>48</v>
      </c>
      <c r="K1593">
        <v>602</v>
      </c>
      <c r="L1593">
        <v>63</v>
      </c>
      <c r="M1593">
        <v>72</v>
      </c>
      <c r="N1593">
        <v>72</v>
      </c>
      <c r="O1593">
        <v>952</v>
      </c>
      <c r="P1593">
        <v>1024</v>
      </c>
      <c r="Q1593">
        <v>1</v>
      </c>
      <c r="R1593">
        <v>3</v>
      </c>
      <c r="S1593">
        <v>10</v>
      </c>
      <c r="T1593">
        <v>4</v>
      </c>
      <c r="U1593">
        <v>18</v>
      </c>
      <c r="V1593">
        <v>2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1</v>
      </c>
      <c r="AC1593" t="s">
        <v>2964</v>
      </c>
      <c r="AD1593" t="s">
        <v>715</v>
      </c>
      <c r="AE1593">
        <v>2</v>
      </c>
      <c r="AF1593" t="s">
        <v>3029</v>
      </c>
      <c r="AG1593" t="s">
        <v>2957</v>
      </c>
      <c r="AH1593" t="s">
        <v>3011</v>
      </c>
      <c r="AI1593">
        <v>6</v>
      </c>
      <c r="AJ1593" t="s">
        <v>3013</v>
      </c>
    </row>
    <row r="1594" spans="1:36" x14ac:dyDescent="0.3">
      <c r="A1594" t="s">
        <v>932</v>
      </c>
      <c r="B1594" s="9">
        <v>47</v>
      </c>
      <c r="C1594" t="s">
        <v>36</v>
      </c>
      <c r="D1594" s="29" t="s">
        <v>37</v>
      </c>
      <c r="E1594">
        <v>63246</v>
      </c>
      <c r="F1594" s="13" t="s">
        <v>2963</v>
      </c>
      <c r="G1594" s="4">
        <v>41506</v>
      </c>
      <c r="H1594">
        <v>60</v>
      </c>
      <c r="I1594">
        <v>593</v>
      </c>
      <c r="J1594">
        <v>30</v>
      </c>
      <c r="K1594">
        <v>91</v>
      </c>
      <c r="L1594">
        <v>29</v>
      </c>
      <c r="M1594">
        <v>22</v>
      </c>
      <c r="N1594">
        <v>7</v>
      </c>
      <c r="O1594">
        <v>765</v>
      </c>
      <c r="P1594">
        <v>772</v>
      </c>
      <c r="Q1594">
        <v>1</v>
      </c>
      <c r="R1594">
        <v>6</v>
      </c>
      <c r="S1594">
        <v>3</v>
      </c>
      <c r="T1594">
        <v>12</v>
      </c>
      <c r="U1594">
        <v>22</v>
      </c>
      <c r="V1594">
        <v>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716</v>
      </c>
      <c r="AD1594" t="s">
        <v>716</v>
      </c>
      <c r="AE1594">
        <v>2</v>
      </c>
      <c r="AF1594" t="s">
        <v>3028</v>
      </c>
      <c r="AG1594" t="s">
        <v>2957</v>
      </c>
      <c r="AH1594" t="s">
        <v>3014</v>
      </c>
      <c r="AI1594">
        <v>8</v>
      </c>
      <c r="AJ1594" t="s">
        <v>3026</v>
      </c>
    </row>
    <row r="1595" spans="1:36" x14ac:dyDescent="0.3">
      <c r="A1595" t="s">
        <v>892</v>
      </c>
      <c r="B1595" s="9">
        <v>25</v>
      </c>
      <c r="C1595" t="s">
        <v>29</v>
      </c>
      <c r="D1595" s="29" t="s">
        <v>37</v>
      </c>
      <c r="E1595">
        <v>28691</v>
      </c>
      <c r="F1595" s="13" t="s">
        <v>715</v>
      </c>
      <c r="G1595" s="4">
        <v>41459</v>
      </c>
      <c r="H1595">
        <v>56</v>
      </c>
      <c r="I1595">
        <v>5</v>
      </c>
      <c r="J1595">
        <v>4</v>
      </c>
      <c r="K1595">
        <v>13</v>
      </c>
      <c r="L1595">
        <v>8</v>
      </c>
      <c r="M1595">
        <v>0</v>
      </c>
      <c r="N1595">
        <v>4</v>
      </c>
      <c r="O1595">
        <v>30</v>
      </c>
      <c r="P1595">
        <v>34</v>
      </c>
      <c r="Q1595">
        <v>1</v>
      </c>
      <c r="R1595">
        <v>1</v>
      </c>
      <c r="S1595">
        <v>0</v>
      </c>
      <c r="T1595">
        <v>3</v>
      </c>
      <c r="U1595">
        <v>5</v>
      </c>
      <c r="V1595">
        <v>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716</v>
      </c>
      <c r="AD1595" t="s">
        <v>716</v>
      </c>
      <c r="AE1595">
        <v>2</v>
      </c>
      <c r="AF1595" t="s">
        <v>3032</v>
      </c>
      <c r="AG1595" t="s">
        <v>2957</v>
      </c>
      <c r="AH1595" t="s">
        <v>3014</v>
      </c>
      <c r="AI1595">
        <v>7</v>
      </c>
      <c r="AJ1595" t="s">
        <v>3015</v>
      </c>
    </row>
    <row r="1596" spans="1:36" x14ac:dyDescent="0.3">
      <c r="A1596" t="s">
        <v>2002</v>
      </c>
      <c r="B1596" s="9">
        <v>36</v>
      </c>
      <c r="C1596" t="s">
        <v>47</v>
      </c>
      <c r="D1596" s="29" t="s">
        <v>37</v>
      </c>
      <c r="E1596">
        <v>26224</v>
      </c>
      <c r="F1596" s="13" t="s">
        <v>715</v>
      </c>
      <c r="G1596" s="4">
        <v>41429</v>
      </c>
      <c r="H1596">
        <v>39</v>
      </c>
      <c r="I1596">
        <v>4</v>
      </c>
      <c r="J1596">
        <v>7</v>
      </c>
      <c r="K1596">
        <v>15</v>
      </c>
      <c r="L1596">
        <v>13</v>
      </c>
      <c r="M1596">
        <v>9</v>
      </c>
      <c r="N1596">
        <v>15</v>
      </c>
      <c r="O1596">
        <v>48</v>
      </c>
      <c r="P1596">
        <v>63</v>
      </c>
      <c r="Q1596">
        <v>3</v>
      </c>
      <c r="R1596">
        <v>2</v>
      </c>
      <c r="S1596">
        <v>1</v>
      </c>
      <c r="T1596">
        <v>3</v>
      </c>
      <c r="U1596">
        <v>9</v>
      </c>
      <c r="V1596">
        <v>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716</v>
      </c>
      <c r="AD1596" t="s">
        <v>716</v>
      </c>
      <c r="AE1596">
        <v>2</v>
      </c>
      <c r="AF1596" t="s">
        <v>3031</v>
      </c>
      <c r="AG1596" t="s">
        <v>2957</v>
      </c>
      <c r="AH1596" t="s">
        <v>3011</v>
      </c>
      <c r="AI1596">
        <v>6</v>
      </c>
      <c r="AJ1596" t="s">
        <v>3013</v>
      </c>
    </row>
    <row r="1597" spans="1:36" x14ac:dyDescent="0.3">
      <c r="A1597" t="s">
        <v>823</v>
      </c>
      <c r="B1597" s="9">
        <v>60</v>
      </c>
      <c r="C1597" t="s">
        <v>29</v>
      </c>
      <c r="D1597" s="29" t="s">
        <v>33</v>
      </c>
      <c r="E1597">
        <v>36807</v>
      </c>
      <c r="F1597" s="13" t="s">
        <v>2963</v>
      </c>
      <c r="G1597" s="4">
        <v>41263</v>
      </c>
      <c r="H1597">
        <v>88</v>
      </c>
      <c r="I1597">
        <v>4</v>
      </c>
      <c r="J1597">
        <v>2</v>
      </c>
      <c r="K1597">
        <v>5</v>
      </c>
      <c r="L1597">
        <v>0</v>
      </c>
      <c r="M1597">
        <v>0</v>
      </c>
      <c r="N1597">
        <v>5</v>
      </c>
      <c r="O1597">
        <v>11</v>
      </c>
      <c r="P1597">
        <v>16</v>
      </c>
      <c r="Q1597">
        <v>1</v>
      </c>
      <c r="R1597">
        <v>1</v>
      </c>
      <c r="S1597">
        <v>0</v>
      </c>
      <c r="T1597">
        <v>2</v>
      </c>
      <c r="U1597">
        <v>4</v>
      </c>
      <c r="V1597">
        <v>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716</v>
      </c>
      <c r="AD1597" t="s">
        <v>716</v>
      </c>
      <c r="AE1597">
        <v>3</v>
      </c>
      <c r="AF1597" t="s">
        <v>3030</v>
      </c>
      <c r="AG1597" t="s">
        <v>2958</v>
      </c>
      <c r="AH1597" t="s">
        <v>3018</v>
      </c>
      <c r="AI1597">
        <v>12</v>
      </c>
      <c r="AJ1597" t="s">
        <v>3019</v>
      </c>
    </row>
    <row r="1598" spans="1:36" x14ac:dyDescent="0.3">
      <c r="A1598" t="s">
        <v>2890</v>
      </c>
      <c r="B1598" s="9">
        <v>46</v>
      </c>
      <c r="C1598" t="s">
        <v>36</v>
      </c>
      <c r="D1598" s="29" t="s">
        <v>37</v>
      </c>
      <c r="E1598">
        <v>44377</v>
      </c>
      <c r="F1598" s="13" t="s">
        <v>2963</v>
      </c>
      <c r="G1598" s="4">
        <v>41187</v>
      </c>
      <c r="H1598">
        <v>70</v>
      </c>
      <c r="I1598">
        <v>224</v>
      </c>
      <c r="J1598">
        <v>0</v>
      </c>
      <c r="K1598">
        <v>30</v>
      </c>
      <c r="L1598">
        <v>0</v>
      </c>
      <c r="M1598">
        <v>0</v>
      </c>
      <c r="N1598">
        <v>10</v>
      </c>
      <c r="O1598">
        <v>254</v>
      </c>
      <c r="P1598">
        <v>264</v>
      </c>
      <c r="Q1598">
        <v>8</v>
      </c>
      <c r="R1598">
        <v>5</v>
      </c>
      <c r="S1598">
        <v>1</v>
      </c>
      <c r="T1598">
        <v>5</v>
      </c>
      <c r="U1598">
        <v>19</v>
      </c>
      <c r="V1598">
        <v>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716</v>
      </c>
      <c r="AD1598" t="s">
        <v>716</v>
      </c>
      <c r="AE1598">
        <v>3</v>
      </c>
      <c r="AF1598" t="s">
        <v>3028</v>
      </c>
      <c r="AG1598" t="s">
        <v>2958</v>
      </c>
      <c r="AH1598" t="s">
        <v>3018</v>
      </c>
      <c r="AI1598">
        <v>10</v>
      </c>
      <c r="AJ1598" t="s">
        <v>3020</v>
      </c>
    </row>
    <row r="1599" spans="1:36" x14ac:dyDescent="0.3">
      <c r="A1599" t="s">
        <v>1537</v>
      </c>
      <c r="B1599" s="9">
        <v>47</v>
      </c>
      <c r="C1599" t="s">
        <v>29</v>
      </c>
      <c r="D1599" s="29" t="s">
        <v>41</v>
      </c>
      <c r="E1599">
        <v>76982</v>
      </c>
      <c r="F1599" s="13" t="s">
        <v>716</v>
      </c>
      <c r="G1599" s="4">
        <v>41685</v>
      </c>
      <c r="H1599">
        <v>19</v>
      </c>
      <c r="I1599">
        <v>464</v>
      </c>
      <c r="J1599">
        <v>151</v>
      </c>
      <c r="K1599">
        <v>292</v>
      </c>
      <c r="L1599">
        <v>65</v>
      </c>
      <c r="M1599">
        <v>60</v>
      </c>
      <c r="N1599">
        <v>30</v>
      </c>
      <c r="O1599">
        <v>1032</v>
      </c>
      <c r="P1599">
        <v>1062</v>
      </c>
      <c r="Q1599">
        <v>1</v>
      </c>
      <c r="R1599">
        <v>8</v>
      </c>
      <c r="S1599">
        <v>3</v>
      </c>
      <c r="T1599">
        <v>4</v>
      </c>
      <c r="U1599">
        <v>16</v>
      </c>
      <c r="V1599">
        <v>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 t="s">
        <v>715</v>
      </c>
      <c r="AD1599" t="s">
        <v>715</v>
      </c>
      <c r="AE1599">
        <v>1</v>
      </c>
      <c r="AF1599" t="s">
        <v>3028</v>
      </c>
      <c r="AG1599" t="s">
        <v>2956</v>
      </c>
      <c r="AH1599" t="s">
        <v>3016</v>
      </c>
      <c r="AI1599">
        <v>2</v>
      </c>
      <c r="AJ1599" t="s">
        <v>3022</v>
      </c>
    </row>
    <row r="1600" spans="1:36" x14ac:dyDescent="0.3">
      <c r="A1600" t="s">
        <v>2769</v>
      </c>
      <c r="B1600" s="9">
        <v>73</v>
      </c>
      <c r="C1600" t="s">
        <v>36</v>
      </c>
      <c r="D1600" s="29" t="s">
        <v>37</v>
      </c>
      <c r="E1600">
        <v>93027</v>
      </c>
      <c r="F1600" s="13" t="s">
        <v>716</v>
      </c>
      <c r="G1600" s="4">
        <v>41377</v>
      </c>
      <c r="H1600">
        <v>77</v>
      </c>
      <c r="I1600">
        <v>1285</v>
      </c>
      <c r="J1600">
        <v>42</v>
      </c>
      <c r="K1600">
        <v>716</v>
      </c>
      <c r="L1600">
        <v>55</v>
      </c>
      <c r="M1600">
        <v>0</v>
      </c>
      <c r="N1600">
        <v>21</v>
      </c>
      <c r="O1600">
        <v>2098</v>
      </c>
      <c r="P1600">
        <v>2119</v>
      </c>
      <c r="Q1600">
        <v>0</v>
      </c>
      <c r="R1600">
        <v>7</v>
      </c>
      <c r="S1600">
        <v>10</v>
      </c>
      <c r="T1600">
        <v>5</v>
      </c>
      <c r="U1600">
        <v>22</v>
      </c>
      <c r="V1600">
        <v>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 t="s">
        <v>715</v>
      </c>
      <c r="AD1600" t="s">
        <v>716</v>
      </c>
      <c r="AE1600">
        <v>2</v>
      </c>
      <c r="AF1600" t="s">
        <v>3029</v>
      </c>
      <c r="AG1600" t="s">
        <v>2957</v>
      </c>
      <c r="AH1600" t="s">
        <v>3011</v>
      </c>
      <c r="AI1600">
        <v>4</v>
      </c>
      <c r="AJ1600" t="s">
        <v>3021</v>
      </c>
    </row>
    <row r="1601" spans="1:36" x14ac:dyDescent="0.3">
      <c r="A1601" t="s">
        <v>836</v>
      </c>
      <c r="B1601" s="9">
        <v>63</v>
      </c>
      <c r="C1601" t="s">
        <v>47</v>
      </c>
      <c r="D1601" s="29" t="s">
        <v>37</v>
      </c>
      <c r="E1601">
        <v>78497</v>
      </c>
      <c r="F1601" s="13" t="s">
        <v>716</v>
      </c>
      <c r="G1601" s="4">
        <v>41609</v>
      </c>
      <c r="H1601">
        <v>44</v>
      </c>
      <c r="I1601">
        <v>207</v>
      </c>
      <c r="J1601">
        <v>26</v>
      </c>
      <c r="K1601">
        <v>447</v>
      </c>
      <c r="L1601">
        <v>75</v>
      </c>
      <c r="M1601">
        <v>0</v>
      </c>
      <c r="N1601">
        <v>223</v>
      </c>
      <c r="O1601">
        <v>755</v>
      </c>
      <c r="P1601">
        <v>978</v>
      </c>
      <c r="Q1601">
        <v>1</v>
      </c>
      <c r="R1601">
        <v>5</v>
      </c>
      <c r="S1601">
        <v>7</v>
      </c>
      <c r="T1601">
        <v>12</v>
      </c>
      <c r="U1601">
        <v>25</v>
      </c>
      <c r="V1601">
        <v>2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 t="s">
        <v>715</v>
      </c>
      <c r="AD1601" t="s">
        <v>716</v>
      </c>
      <c r="AE1601">
        <v>2</v>
      </c>
      <c r="AF1601" t="s">
        <v>3029</v>
      </c>
      <c r="AG1601" t="s">
        <v>2957</v>
      </c>
      <c r="AH1601" t="s">
        <v>3018</v>
      </c>
      <c r="AI1601">
        <v>12</v>
      </c>
      <c r="AJ1601" t="s">
        <v>3019</v>
      </c>
    </row>
    <row r="1602" spans="1:36" x14ac:dyDescent="0.3">
      <c r="A1602" t="s">
        <v>2095</v>
      </c>
      <c r="B1602" s="9">
        <v>48</v>
      </c>
      <c r="C1602" t="s">
        <v>36</v>
      </c>
      <c r="D1602" s="29" t="s">
        <v>30</v>
      </c>
      <c r="E1602">
        <v>46734</v>
      </c>
      <c r="F1602" s="13" t="s">
        <v>2964</v>
      </c>
      <c r="G1602" s="4">
        <v>41568</v>
      </c>
      <c r="H1602">
        <v>86</v>
      </c>
      <c r="I1602">
        <v>100</v>
      </c>
      <c r="J1602">
        <v>1</v>
      </c>
      <c r="K1602">
        <v>39</v>
      </c>
      <c r="L1602">
        <v>6</v>
      </c>
      <c r="M1602">
        <v>1</v>
      </c>
      <c r="N1602">
        <v>76</v>
      </c>
      <c r="O1602">
        <v>147</v>
      </c>
      <c r="P1602">
        <v>223</v>
      </c>
      <c r="Q1602">
        <v>4</v>
      </c>
      <c r="R1602">
        <v>3</v>
      </c>
      <c r="S1602">
        <v>2</v>
      </c>
      <c r="T1602">
        <v>3</v>
      </c>
      <c r="U1602">
        <v>12</v>
      </c>
      <c r="V1602">
        <v>6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 t="s">
        <v>715</v>
      </c>
      <c r="AD1602" t="s">
        <v>716</v>
      </c>
      <c r="AE1602">
        <v>2</v>
      </c>
      <c r="AF1602" t="s">
        <v>3028</v>
      </c>
      <c r="AG1602" t="s">
        <v>2957</v>
      </c>
      <c r="AH1602" t="s">
        <v>3018</v>
      </c>
      <c r="AI1602">
        <v>10</v>
      </c>
      <c r="AJ1602" t="s">
        <v>3020</v>
      </c>
    </row>
    <row r="1603" spans="1:36" x14ac:dyDescent="0.3">
      <c r="A1603" t="s">
        <v>1540</v>
      </c>
      <c r="B1603" s="9">
        <v>43</v>
      </c>
      <c r="C1603" t="s">
        <v>29</v>
      </c>
      <c r="D1603" s="29" t="s">
        <v>30</v>
      </c>
      <c r="E1603">
        <v>31632</v>
      </c>
      <c r="F1603" s="13" t="s">
        <v>716</v>
      </c>
      <c r="G1603" s="4">
        <v>41469</v>
      </c>
      <c r="H1603">
        <v>92</v>
      </c>
      <c r="I1603">
        <v>17</v>
      </c>
      <c r="J1603">
        <v>8</v>
      </c>
      <c r="K1603">
        <v>12</v>
      </c>
      <c r="L1603">
        <v>11</v>
      </c>
      <c r="M1603">
        <v>15</v>
      </c>
      <c r="N1603">
        <v>32</v>
      </c>
      <c r="O1603">
        <v>63</v>
      </c>
      <c r="P1603">
        <v>95</v>
      </c>
      <c r="Q1603">
        <v>1</v>
      </c>
      <c r="R1603">
        <v>2</v>
      </c>
      <c r="S1603">
        <v>1</v>
      </c>
      <c r="T1603">
        <v>2</v>
      </c>
      <c r="U1603">
        <v>6</v>
      </c>
      <c r="V1603">
        <v>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716</v>
      </c>
      <c r="AD1603" t="s">
        <v>716</v>
      </c>
      <c r="AE1603">
        <v>2</v>
      </c>
      <c r="AF1603" t="s">
        <v>3028</v>
      </c>
      <c r="AG1603" t="s">
        <v>2957</v>
      </c>
      <c r="AH1603" t="s">
        <v>3014</v>
      </c>
      <c r="AI1603">
        <v>7</v>
      </c>
      <c r="AJ1603" t="s">
        <v>3015</v>
      </c>
    </row>
    <row r="1604" spans="1:36" x14ac:dyDescent="0.3">
      <c r="A1604" t="s">
        <v>1542</v>
      </c>
      <c r="B1604" s="9">
        <v>62</v>
      </c>
      <c r="C1604" t="s">
        <v>29</v>
      </c>
      <c r="D1604" s="29" t="s">
        <v>30</v>
      </c>
      <c r="E1604">
        <v>84574</v>
      </c>
      <c r="F1604" s="13" t="s">
        <v>716</v>
      </c>
      <c r="G1604" s="4">
        <v>41429</v>
      </c>
      <c r="H1604">
        <v>72</v>
      </c>
      <c r="I1604">
        <v>387</v>
      </c>
      <c r="J1604">
        <v>20</v>
      </c>
      <c r="K1604">
        <v>713</v>
      </c>
      <c r="L1604">
        <v>38</v>
      </c>
      <c r="M1604">
        <v>54</v>
      </c>
      <c r="N1604">
        <v>163</v>
      </c>
      <c r="O1604">
        <v>1212</v>
      </c>
      <c r="P1604">
        <v>1375</v>
      </c>
      <c r="Q1604">
        <v>1</v>
      </c>
      <c r="R1604">
        <v>9</v>
      </c>
      <c r="S1604">
        <v>11</v>
      </c>
      <c r="T1604">
        <v>11</v>
      </c>
      <c r="U1604">
        <v>32</v>
      </c>
      <c r="V1604">
        <v>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716</v>
      </c>
      <c r="AD1604" t="s">
        <v>716</v>
      </c>
      <c r="AE1604">
        <v>2</v>
      </c>
      <c r="AF1604" t="s">
        <v>3029</v>
      </c>
      <c r="AG1604" t="s">
        <v>2957</v>
      </c>
      <c r="AH1604" t="s">
        <v>3011</v>
      </c>
      <c r="AI1604">
        <v>6</v>
      </c>
      <c r="AJ1604" t="s">
        <v>3013</v>
      </c>
    </row>
    <row r="1605" spans="1:36" x14ac:dyDescent="0.3">
      <c r="A1605" t="s">
        <v>1962</v>
      </c>
      <c r="B1605" s="9">
        <v>56</v>
      </c>
      <c r="C1605" t="s">
        <v>39</v>
      </c>
      <c r="D1605" s="29" t="s">
        <v>37</v>
      </c>
      <c r="E1605">
        <v>49572</v>
      </c>
      <c r="F1605" s="13" t="s">
        <v>2963</v>
      </c>
      <c r="G1605" s="4">
        <v>41623</v>
      </c>
      <c r="H1605">
        <v>25</v>
      </c>
      <c r="I1605">
        <v>35</v>
      </c>
      <c r="J1605">
        <v>1</v>
      </c>
      <c r="K1605">
        <v>16</v>
      </c>
      <c r="L1605">
        <v>0</v>
      </c>
      <c r="M1605">
        <v>1</v>
      </c>
      <c r="N1605">
        <v>1</v>
      </c>
      <c r="O1605">
        <v>53</v>
      </c>
      <c r="P1605">
        <v>54</v>
      </c>
      <c r="Q1605">
        <v>2</v>
      </c>
      <c r="R1605">
        <v>2</v>
      </c>
      <c r="S1605">
        <v>0</v>
      </c>
      <c r="T1605">
        <v>3</v>
      </c>
      <c r="U1605">
        <v>7</v>
      </c>
      <c r="V1605">
        <v>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716</v>
      </c>
      <c r="AD1605" t="s">
        <v>716</v>
      </c>
      <c r="AE1605">
        <v>2</v>
      </c>
      <c r="AF1605" t="s">
        <v>3030</v>
      </c>
      <c r="AG1605" t="s">
        <v>2957</v>
      </c>
      <c r="AH1605" t="s">
        <v>3018</v>
      </c>
      <c r="AI1605">
        <v>12</v>
      </c>
      <c r="AJ1605" t="s">
        <v>3019</v>
      </c>
    </row>
    <row r="1606" spans="1:36" x14ac:dyDescent="0.3">
      <c r="A1606" t="s">
        <v>796</v>
      </c>
      <c r="B1606" s="9">
        <v>37</v>
      </c>
      <c r="C1606" t="s">
        <v>39</v>
      </c>
      <c r="D1606" s="29" t="s">
        <v>37</v>
      </c>
      <c r="E1606">
        <v>27889</v>
      </c>
      <c r="F1606" s="13" t="s">
        <v>715</v>
      </c>
      <c r="G1606" s="4">
        <v>41460</v>
      </c>
      <c r="H1606">
        <v>42</v>
      </c>
      <c r="I1606">
        <v>14</v>
      </c>
      <c r="J1606">
        <v>0</v>
      </c>
      <c r="K1606">
        <v>4</v>
      </c>
      <c r="L1606">
        <v>0</v>
      </c>
      <c r="M1606">
        <v>0</v>
      </c>
      <c r="N1606">
        <v>8</v>
      </c>
      <c r="O1606">
        <v>18</v>
      </c>
      <c r="P1606">
        <v>26</v>
      </c>
      <c r="Q1606">
        <v>1</v>
      </c>
      <c r="R1606">
        <v>1</v>
      </c>
      <c r="S1606">
        <v>1</v>
      </c>
      <c r="T1606">
        <v>2</v>
      </c>
      <c r="U1606">
        <v>5</v>
      </c>
      <c r="V1606">
        <v>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716</v>
      </c>
      <c r="AD1606" t="s">
        <v>716</v>
      </c>
      <c r="AE1606">
        <v>2</v>
      </c>
      <c r="AF1606" t="s">
        <v>3031</v>
      </c>
      <c r="AG1606" t="s">
        <v>2957</v>
      </c>
      <c r="AH1606" t="s">
        <v>3014</v>
      </c>
      <c r="AI1606">
        <v>7</v>
      </c>
      <c r="AJ1606" t="s">
        <v>3015</v>
      </c>
    </row>
    <row r="1607" spans="1:36" x14ac:dyDescent="0.3">
      <c r="A1607" t="s">
        <v>1416</v>
      </c>
      <c r="B1607" s="9">
        <v>40</v>
      </c>
      <c r="C1607" t="s">
        <v>29</v>
      </c>
      <c r="D1607" s="29" t="s">
        <v>37</v>
      </c>
      <c r="E1607">
        <v>26751</v>
      </c>
      <c r="F1607" s="13" t="s">
        <v>2963</v>
      </c>
      <c r="G1607" s="4">
        <v>41781</v>
      </c>
      <c r="H1607">
        <v>26</v>
      </c>
      <c r="I1607">
        <v>1</v>
      </c>
      <c r="J1607">
        <v>1</v>
      </c>
      <c r="K1607">
        <v>5</v>
      </c>
      <c r="L1607">
        <v>0</v>
      </c>
      <c r="M1607">
        <v>3</v>
      </c>
      <c r="N1607">
        <v>1</v>
      </c>
      <c r="O1607">
        <v>10</v>
      </c>
      <c r="P1607">
        <v>11</v>
      </c>
      <c r="Q1607">
        <v>1</v>
      </c>
      <c r="R1607">
        <v>1</v>
      </c>
      <c r="S1607">
        <v>0</v>
      </c>
      <c r="T1607">
        <v>2</v>
      </c>
      <c r="U1607">
        <v>4</v>
      </c>
      <c r="V1607">
        <v>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716</v>
      </c>
      <c r="AD1607" t="s">
        <v>716</v>
      </c>
      <c r="AE1607">
        <v>1</v>
      </c>
      <c r="AF1607" t="s">
        <v>3031</v>
      </c>
      <c r="AG1607" t="s">
        <v>2956</v>
      </c>
      <c r="AH1607" t="s">
        <v>3011</v>
      </c>
      <c r="AI1607">
        <v>5</v>
      </c>
      <c r="AJ1607" t="s">
        <v>3012</v>
      </c>
    </row>
    <row r="1608" spans="1:36" x14ac:dyDescent="0.3">
      <c r="A1608" t="s">
        <v>1524</v>
      </c>
      <c r="B1608" s="9">
        <v>67</v>
      </c>
      <c r="C1608" t="s">
        <v>29</v>
      </c>
      <c r="D1608" s="29" t="s">
        <v>30</v>
      </c>
      <c r="E1608">
        <v>77457</v>
      </c>
      <c r="F1608" s="13" t="s">
        <v>716</v>
      </c>
      <c r="G1608" s="4">
        <v>41703</v>
      </c>
      <c r="H1608">
        <v>85</v>
      </c>
      <c r="I1608">
        <v>675</v>
      </c>
      <c r="J1608">
        <v>11</v>
      </c>
      <c r="K1608">
        <v>400</v>
      </c>
      <c r="L1608">
        <v>15</v>
      </c>
      <c r="M1608">
        <v>45</v>
      </c>
      <c r="N1608">
        <v>11</v>
      </c>
      <c r="O1608">
        <v>1146</v>
      </c>
      <c r="P1608">
        <v>1157</v>
      </c>
      <c r="Q1608">
        <v>1</v>
      </c>
      <c r="R1608">
        <v>2</v>
      </c>
      <c r="S1608">
        <v>5</v>
      </c>
      <c r="T1608">
        <v>10</v>
      </c>
      <c r="U1608">
        <v>18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 t="s">
        <v>715</v>
      </c>
      <c r="AD1608" t="s">
        <v>716</v>
      </c>
      <c r="AE1608">
        <v>1</v>
      </c>
      <c r="AF1608" t="s">
        <v>3029</v>
      </c>
      <c r="AG1608" t="s">
        <v>2956</v>
      </c>
      <c r="AH1608" t="s">
        <v>3016</v>
      </c>
      <c r="AI1608">
        <v>3</v>
      </c>
      <c r="AJ1608" t="s">
        <v>3017</v>
      </c>
    </row>
    <row r="1609" spans="1:36" x14ac:dyDescent="0.3">
      <c r="A1609" t="s">
        <v>2512</v>
      </c>
      <c r="B1609" s="9">
        <v>32</v>
      </c>
      <c r="C1609" t="s">
        <v>29</v>
      </c>
      <c r="D1609" s="29" t="s">
        <v>33</v>
      </c>
      <c r="E1609">
        <v>50272</v>
      </c>
      <c r="F1609" s="13" t="s">
        <v>715</v>
      </c>
      <c r="G1609" s="4">
        <v>41493</v>
      </c>
      <c r="H1609">
        <v>75</v>
      </c>
      <c r="I1609">
        <v>99</v>
      </c>
      <c r="J1609">
        <v>13</v>
      </c>
      <c r="K1609">
        <v>66</v>
      </c>
      <c r="L1609">
        <v>43</v>
      </c>
      <c r="M1609">
        <v>8</v>
      </c>
      <c r="N1609">
        <v>4</v>
      </c>
      <c r="O1609">
        <v>229</v>
      </c>
      <c r="P1609">
        <v>233</v>
      </c>
      <c r="Q1609">
        <v>3</v>
      </c>
      <c r="R1609">
        <v>4</v>
      </c>
      <c r="S1609">
        <v>1</v>
      </c>
      <c r="T1609">
        <v>5</v>
      </c>
      <c r="U1609">
        <v>13</v>
      </c>
      <c r="V1609">
        <v>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716</v>
      </c>
      <c r="AD1609" t="s">
        <v>716</v>
      </c>
      <c r="AE1609">
        <v>2</v>
      </c>
      <c r="AF1609" t="s">
        <v>3031</v>
      </c>
      <c r="AG1609" t="s">
        <v>2957</v>
      </c>
      <c r="AH1609" t="s">
        <v>3014</v>
      </c>
      <c r="AI1609">
        <v>8</v>
      </c>
      <c r="AJ1609" t="s">
        <v>3026</v>
      </c>
    </row>
    <row r="1610" spans="1:36" x14ac:dyDescent="0.3">
      <c r="A1610" t="s">
        <v>1644</v>
      </c>
      <c r="B1610" s="9">
        <v>45</v>
      </c>
      <c r="C1610" t="s">
        <v>29</v>
      </c>
      <c r="D1610" s="29" t="s">
        <v>33</v>
      </c>
      <c r="E1610">
        <v>74918</v>
      </c>
      <c r="F1610" s="13" t="s">
        <v>716</v>
      </c>
      <c r="G1610" s="4">
        <v>41345</v>
      </c>
      <c r="H1610">
        <v>78</v>
      </c>
      <c r="I1610">
        <v>972</v>
      </c>
      <c r="J1610">
        <v>59</v>
      </c>
      <c r="K1610">
        <v>913</v>
      </c>
      <c r="L1610">
        <v>25</v>
      </c>
      <c r="M1610">
        <v>19</v>
      </c>
      <c r="N1610">
        <v>59</v>
      </c>
      <c r="O1610">
        <v>1988</v>
      </c>
      <c r="P1610">
        <v>2047</v>
      </c>
      <c r="Q1610">
        <v>1</v>
      </c>
      <c r="R1610">
        <v>5</v>
      </c>
      <c r="S1610">
        <v>9</v>
      </c>
      <c r="T1610">
        <v>6</v>
      </c>
      <c r="U1610">
        <v>21</v>
      </c>
      <c r="V1610">
        <v>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 t="s">
        <v>715</v>
      </c>
      <c r="AD1610" t="s">
        <v>716</v>
      </c>
      <c r="AE1610">
        <v>2</v>
      </c>
      <c r="AF1610" t="s">
        <v>3028</v>
      </c>
      <c r="AG1610" t="s">
        <v>2957</v>
      </c>
      <c r="AH1610" t="s">
        <v>3016</v>
      </c>
      <c r="AI1610">
        <v>3</v>
      </c>
      <c r="AJ1610" t="s">
        <v>3017</v>
      </c>
    </row>
    <row r="1611" spans="1:36" x14ac:dyDescent="0.3">
      <c r="A1611" t="s">
        <v>1267</v>
      </c>
      <c r="B1611" s="9">
        <v>42</v>
      </c>
      <c r="C1611" t="s">
        <v>36</v>
      </c>
      <c r="D1611" s="29" t="s">
        <v>33</v>
      </c>
      <c r="E1611">
        <v>83443</v>
      </c>
      <c r="F1611" s="13" t="s">
        <v>716</v>
      </c>
      <c r="G1611" s="4">
        <v>41639</v>
      </c>
      <c r="H1611">
        <v>89</v>
      </c>
      <c r="I1611">
        <v>518</v>
      </c>
      <c r="J1611">
        <v>42</v>
      </c>
      <c r="K1611">
        <v>742</v>
      </c>
      <c r="L1611">
        <v>55</v>
      </c>
      <c r="M1611">
        <v>56</v>
      </c>
      <c r="N1611">
        <v>84</v>
      </c>
      <c r="O1611">
        <v>1413</v>
      </c>
      <c r="P1611">
        <v>1497</v>
      </c>
      <c r="Q1611">
        <v>1</v>
      </c>
      <c r="R1611">
        <v>6</v>
      </c>
      <c r="S1611">
        <v>10</v>
      </c>
      <c r="T1611">
        <v>5</v>
      </c>
      <c r="U1611">
        <v>22</v>
      </c>
      <c r="V1611">
        <v>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716</v>
      </c>
      <c r="AD1611" t="s">
        <v>716</v>
      </c>
      <c r="AE1611">
        <v>2</v>
      </c>
      <c r="AF1611" t="s">
        <v>3028</v>
      </c>
      <c r="AG1611" t="s">
        <v>2957</v>
      </c>
      <c r="AH1611" t="s">
        <v>3018</v>
      </c>
      <c r="AI1611">
        <v>12</v>
      </c>
      <c r="AJ1611" t="s">
        <v>3019</v>
      </c>
    </row>
    <row r="1612" spans="1:36" x14ac:dyDescent="0.3">
      <c r="A1612" t="s">
        <v>1388</v>
      </c>
      <c r="B1612" s="9">
        <v>40</v>
      </c>
      <c r="C1612" t="s">
        <v>29</v>
      </c>
      <c r="D1612" s="29" t="s">
        <v>33</v>
      </c>
      <c r="E1612">
        <v>75702</v>
      </c>
      <c r="F1612" s="13" t="s">
        <v>715</v>
      </c>
      <c r="G1612" s="4">
        <v>41196</v>
      </c>
      <c r="H1612">
        <v>87</v>
      </c>
      <c r="I1612">
        <v>1073</v>
      </c>
      <c r="J1612">
        <v>0</v>
      </c>
      <c r="K1612">
        <v>629</v>
      </c>
      <c r="L1612">
        <v>145</v>
      </c>
      <c r="M1612">
        <v>37</v>
      </c>
      <c r="N1612">
        <v>37</v>
      </c>
      <c r="O1612">
        <v>1884</v>
      </c>
      <c r="P1612">
        <v>1921</v>
      </c>
      <c r="Q1612">
        <v>1</v>
      </c>
      <c r="R1612">
        <v>10</v>
      </c>
      <c r="S1612">
        <v>5</v>
      </c>
      <c r="T1612">
        <v>13</v>
      </c>
      <c r="U1612">
        <v>29</v>
      </c>
      <c r="V1612">
        <v>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 t="s">
        <v>715</v>
      </c>
      <c r="AD1612" t="s">
        <v>716</v>
      </c>
      <c r="AE1612">
        <v>3</v>
      </c>
      <c r="AF1612" t="s">
        <v>3031</v>
      </c>
      <c r="AG1612" t="s">
        <v>2958</v>
      </c>
      <c r="AH1612" t="s">
        <v>3018</v>
      </c>
      <c r="AI1612">
        <v>10</v>
      </c>
      <c r="AJ1612" t="s">
        <v>3020</v>
      </c>
    </row>
    <row r="1613" spans="1:36" x14ac:dyDescent="0.3">
      <c r="A1613" t="s">
        <v>1693</v>
      </c>
      <c r="B1613" s="9">
        <v>38</v>
      </c>
      <c r="C1613" t="s">
        <v>29</v>
      </c>
      <c r="D1613" s="29" t="s">
        <v>37</v>
      </c>
      <c r="E1613">
        <v>74068</v>
      </c>
      <c r="F1613" s="13" t="s">
        <v>716</v>
      </c>
      <c r="G1613" s="4">
        <v>41352</v>
      </c>
      <c r="H1613">
        <v>14</v>
      </c>
      <c r="I1613">
        <v>783</v>
      </c>
      <c r="J1613">
        <v>30</v>
      </c>
      <c r="K1613">
        <v>537</v>
      </c>
      <c r="L1613">
        <v>140</v>
      </c>
      <c r="M1613">
        <v>76</v>
      </c>
      <c r="N1613">
        <v>15</v>
      </c>
      <c r="O1613">
        <v>1566</v>
      </c>
      <c r="P1613">
        <v>1581</v>
      </c>
      <c r="Q1613">
        <v>1</v>
      </c>
      <c r="R1613">
        <v>4</v>
      </c>
      <c r="S1613">
        <v>10</v>
      </c>
      <c r="T1613">
        <v>9</v>
      </c>
      <c r="U1613">
        <v>24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716</v>
      </c>
      <c r="AD1613" t="s">
        <v>716</v>
      </c>
      <c r="AE1613">
        <v>2</v>
      </c>
      <c r="AF1613" t="s">
        <v>3031</v>
      </c>
      <c r="AG1613" t="s">
        <v>2957</v>
      </c>
      <c r="AH1613" t="s">
        <v>3016</v>
      </c>
      <c r="AI1613">
        <v>3</v>
      </c>
      <c r="AJ1613" t="s">
        <v>3017</v>
      </c>
    </row>
    <row r="1614" spans="1:36" x14ac:dyDescent="0.3">
      <c r="A1614" t="s">
        <v>1963</v>
      </c>
      <c r="B1614" s="9">
        <v>64</v>
      </c>
      <c r="C1614" t="s">
        <v>39</v>
      </c>
      <c r="D1614" s="29" t="s">
        <v>41</v>
      </c>
      <c r="E1614">
        <v>38054</v>
      </c>
      <c r="F1614" s="13" t="s">
        <v>2963</v>
      </c>
      <c r="G1614" s="4">
        <v>41760</v>
      </c>
      <c r="H1614">
        <v>24</v>
      </c>
      <c r="I1614">
        <v>23</v>
      </c>
      <c r="J1614">
        <v>2</v>
      </c>
      <c r="K1614">
        <v>17</v>
      </c>
      <c r="L1614">
        <v>2</v>
      </c>
      <c r="M1614">
        <v>1</v>
      </c>
      <c r="N1614">
        <v>0</v>
      </c>
      <c r="O1614">
        <v>45</v>
      </c>
      <c r="P1614">
        <v>45</v>
      </c>
      <c r="Q1614">
        <v>2</v>
      </c>
      <c r="R1614">
        <v>2</v>
      </c>
      <c r="S1614">
        <v>0</v>
      </c>
      <c r="T1614">
        <v>3</v>
      </c>
      <c r="U1614">
        <v>7</v>
      </c>
      <c r="V1614">
        <v>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716</v>
      </c>
      <c r="AD1614" t="s">
        <v>716</v>
      </c>
      <c r="AE1614">
        <v>1</v>
      </c>
      <c r="AF1614" t="s">
        <v>3029</v>
      </c>
      <c r="AG1614" t="s">
        <v>2956</v>
      </c>
      <c r="AH1614" t="s">
        <v>3011</v>
      </c>
      <c r="AI1614">
        <v>5</v>
      </c>
      <c r="AJ1614" t="s">
        <v>3012</v>
      </c>
    </row>
    <row r="1615" spans="1:36" x14ac:dyDescent="0.3">
      <c r="A1615" t="s">
        <v>2623</v>
      </c>
      <c r="B1615" s="9">
        <v>28</v>
      </c>
      <c r="C1615" t="s">
        <v>29</v>
      </c>
      <c r="D1615" s="29" t="s">
        <v>37</v>
      </c>
      <c r="E1615">
        <v>71952</v>
      </c>
      <c r="F1615" s="13" t="s">
        <v>715</v>
      </c>
      <c r="G1615" s="4">
        <v>41284</v>
      </c>
      <c r="H1615">
        <v>93</v>
      </c>
      <c r="I1615">
        <v>656</v>
      </c>
      <c r="J1615">
        <v>80</v>
      </c>
      <c r="K1615">
        <v>455</v>
      </c>
      <c r="L1615">
        <v>52</v>
      </c>
      <c r="M1615">
        <v>107</v>
      </c>
      <c r="N1615">
        <v>93</v>
      </c>
      <c r="O1615">
        <v>1350</v>
      </c>
      <c r="P1615">
        <v>1443</v>
      </c>
      <c r="Q1615">
        <v>2</v>
      </c>
      <c r="R1615">
        <v>8</v>
      </c>
      <c r="S1615">
        <v>4</v>
      </c>
      <c r="T1615">
        <v>8</v>
      </c>
      <c r="U1615">
        <v>22</v>
      </c>
      <c r="V1615">
        <v>4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 t="s">
        <v>2963</v>
      </c>
      <c r="AD1615" t="s">
        <v>716</v>
      </c>
      <c r="AE1615">
        <v>2</v>
      </c>
      <c r="AF1615" t="s">
        <v>3032</v>
      </c>
      <c r="AG1615" t="s">
        <v>2957</v>
      </c>
      <c r="AH1615" t="s">
        <v>3016</v>
      </c>
      <c r="AI1615">
        <v>1</v>
      </c>
      <c r="AJ1615" t="s">
        <v>3023</v>
      </c>
    </row>
    <row r="1616" spans="1:36" x14ac:dyDescent="0.3">
      <c r="A1616" t="s">
        <v>2682</v>
      </c>
      <c r="B1616" s="9">
        <v>63</v>
      </c>
      <c r="C1616" t="s">
        <v>29</v>
      </c>
      <c r="D1616" s="29" t="s">
        <v>41</v>
      </c>
      <c r="E1616">
        <v>43185</v>
      </c>
      <c r="F1616" s="13" t="s">
        <v>715</v>
      </c>
      <c r="G1616" s="4">
        <v>41374</v>
      </c>
      <c r="H1616">
        <v>88</v>
      </c>
      <c r="I1616">
        <v>537</v>
      </c>
      <c r="J1616">
        <v>6</v>
      </c>
      <c r="K1616">
        <v>42</v>
      </c>
      <c r="L1616">
        <v>16</v>
      </c>
      <c r="M1616">
        <v>6</v>
      </c>
      <c r="N1616">
        <v>30</v>
      </c>
      <c r="O1616">
        <v>607</v>
      </c>
      <c r="P1616">
        <v>637</v>
      </c>
      <c r="Q1616">
        <v>2</v>
      </c>
      <c r="R1616">
        <v>9</v>
      </c>
      <c r="S1616">
        <v>3</v>
      </c>
      <c r="T1616">
        <v>6</v>
      </c>
      <c r="U1616">
        <v>20</v>
      </c>
      <c r="V1616">
        <v>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716</v>
      </c>
      <c r="AD1616" t="s">
        <v>716</v>
      </c>
      <c r="AE1616">
        <v>2</v>
      </c>
      <c r="AF1616" t="s">
        <v>3029</v>
      </c>
      <c r="AG1616" t="s">
        <v>2957</v>
      </c>
      <c r="AH1616" t="s">
        <v>3011</v>
      </c>
      <c r="AI1616">
        <v>4</v>
      </c>
      <c r="AJ1616" t="s">
        <v>3021</v>
      </c>
    </row>
    <row r="1617" spans="1:36" x14ac:dyDescent="0.3">
      <c r="A1617" t="s">
        <v>1155</v>
      </c>
      <c r="B1617" s="9">
        <v>34</v>
      </c>
      <c r="C1617" t="s">
        <v>39</v>
      </c>
      <c r="D1617" s="29" t="s">
        <v>37</v>
      </c>
      <c r="E1617">
        <v>69661</v>
      </c>
      <c r="F1617" s="13" t="s">
        <v>716</v>
      </c>
      <c r="G1617" s="4">
        <v>41772</v>
      </c>
      <c r="H1617">
        <v>80</v>
      </c>
      <c r="I1617">
        <v>656</v>
      </c>
      <c r="J1617">
        <v>16</v>
      </c>
      <c r="K1617">
        <v>106</v>
      </c>
      <c r="L1617">
        <v>32</v>
      </c>
      <c r="M1617">
        <v>16</v>
      </c>
      <c r="N1617">
        <v>8</v>
      </c>
      <c r="O1617">
        <v>826</v>
      </c>
      <c r="P1617">
        <v>834</v>
      </c>
      <c r="Q1617">
        <v>1</v>
      </c>
      <c r="R1617">
        <v>7</v>
      </c>
      <c r="S1617">
        <v>3</v>
      </c>
      <c r="T1617">
        <v>12</v>
      </c>
      <c r="U1617">
        <v>23</v>
      </c>
      <c r="V1617">
        <v>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716</v>
      </c>
      <c r="AD1617" t="s">
        <v>716</v>
      </c>
      <c r="AE1617">
        <v>1</v>
      </c>
      <c r="AF1617" t="s">
        <v>3031</v>
      </c>
      <c r="AG1617" t="s">
        <v>2956</v>
      </c>
      <c r="AH1617" t="s">
        <v>3011</v>
      </c>
      <c r="AI1617">
        <v>5</v>
      </c>
      <c r="AJ1617" t="s">
        <v>3012</v>
      </c>
    </row>
    <row r="1618" spans="1:36" x14ac:dyDescent="0.3">
      <c r="A1618" t="s">
        <v>1112</v>
      </c>
      <c r="B1618" s="9">
        <v>42</v>
      </c>
      <c r="C1618" t="s">
        <v>47</v>
      </c>
      <c r="D1618" s="29" t="s">
        <v>30</v>
      </c>
      <c r="E1618">
        <v>65704</v>
      </c>
      <c r="F1618" s="13" t="s">
        <v>716</v>
      </c>
      <c r="G1618" s="4">
        <v>41560</v>
      </c>
      <c r="H1618">
        <v>18</v>
      </c>
      <c r="I1618">
        <v>279</v>
      </c>
      <c r="J1618">
        <v>172</v>
      </c>
      <c r="K1618">
        <v>74</v>
      </c>
      <c r="L1618">
        <v>38</v>
      </c>
      <c r="M1618">
        <v>8</v>
      </c>
      <c r="N1618">
        <v>246</v>
      </c>
      <c r="O1618">
        <v>571</v>
      </c>
      <c r="P1618">
        <v>817</v>
      </c>
      <c r="Q1618">
        <v>1</v>
      </c>
      <c r="R1618">
        <v>2</v>
      </c>
      <c r="S1618">
        <v>10</v>
      </c>
      <c r="T1618">
        <v>10</v>
      </c>
      <c r="U1618">
        <v>23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716</v>
      </c>
      <c r="AD1618" t="s">
        <v>716</v>
      </c>
      <c r="AE1618">
        <v>2</v>
      </c>
      <c r="AF1618" t="s">
        <v>3028</v>
      </c>
      <c r="AG1618" t="s">
        <v>2957</v>
      </c>
      <c r="AH1618" t="s">
        <v>3018</v>
      </c>
      <c r="AI1618">
        <v>10</v>
      </c>
      <c r="AJ1618" t="s">
        <v>3020</v>
      </c>
    </row>
    <row r="1619" spans="1:36" x14ac:dyDescent="0.3">
      <c r="A1619" t="s">
        <v>1387</v>
      </c>
      <c r="B1619" s="9">
        <v>59</v>
      </c>
      <c r="C1619" t="s">
        <v>29</v>
      </c>
      <c r="D1619" s="29" t="s">
        <v>30</v>
      </c>
      <c r="E1619">
        <v>62535</v>
      </c>
      <c r="F1619" s="13" t="s">
        <v>715</v>
      </c>
      <c r="G1619" s="4">
        <v>41550</v>
      </c>
      <c r="H1619">
        <v>13</v>
      </c>
      <c r="I1619">
        <v>163</v>
      </c>
      <c r="J1619">
        <v>48</v>
      </c>
      <c r="K1619">
        <v>90</v>
      </c>
      <c r="L1619">
        <v>0</v>
      </c>
      <c r="M1619">
        <v>45</v>
      </c>
      <c r="N1619">
        <v>52</v>
      </c>
      <c r="O1619">
        <v>346</v>
      </c>
      <c r="P1619">
        <v>398</v>
      </c>
      <c r="Q1619">
        <v>1</v>
      </c>
      <c r="R1619">
        <v>3</v>
      </c>
      <c r="S1619">
        <v>2</v>
      </c>
      <c r="T1619">
        <v>8</v>
      </c>
      <c r="U1619">
        <v>14</v>
      </c>
      <c r="V1619">
        <v>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716</v>
      </c>
      <c r="AD1619" t="s">
        <v>716</v>
      </c>
      <c r="AE1619">
        <v>2</v>
      </c>
      <c r="AF1619" t="s">
        <v>3030</v>
      </c>
      <c r="AG1619" t="s">
        <v>2957</v>
      </c>
      <c r="AH1619" t="s">
        <v>3018</v>
      </c>
      <c r="AI1619">
        <v>10</v>
      </c>
      <c r="AJ1619" t="s">
        <v>3020</v>
      </c>
    </row>
    <row r="1620" spans="1:36" x14ac:dyDescent="0.3">
      <c r="A1620" t="s">
        <v>2570</v>
      </c>
      <c r="B1620" s="9">
        <v>30</v>
      </c>
      <c r="C1620" t="s">
        <v>29</v>
      </c>
      <c r="D1620" s="29" t="s">
        <v>30</v>
      </c>
      <c r="E1620">
        <v>11012</v>
      </c>
      <c r="F1620" s="13" t="s">
        <v>715</v>
      </c>
      <c r="G1620" s="4">
        <v>41349</v>
      </c>
      <c r="H1620">
        <v>82</v>
      </c>
      <c r="I1620">
        <v>24</v>
      </c>
      <c r="J1620">
        <v>3</v>
      </c>
      <c r="K1620">
        <v>26</v>
      </c>
      <c r="L1620">
        <v>7</v>
      </c>
      <c r="M1620">
        <v>1</v>
      </c>
      <c r="N1620">
        <v>23</v>
      </c>
      <c r="O1620">
        <v>61</v>
      </c>
      <c r="P1620">
        <v>84</v>
      </c>
      <c r="Q1620">
        <v>3</v>
      </c>
      <c r="R1620">
        <v>3</v>
      </c>
      <c r="S1620">
        <v>1</v>
      </c>
      <c r="T1620">
        <v>2</v>
      </c>
      <c r="U1620">
        <v>9</v>
      </c>
      <c r="V1620">
        <v>9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 t="s">
        <v>715</v>
      </c>
      <c r="AD1620" t="s">
        <v>716</v>
      </c>
      <c r="AE1620">
        <v>2</v>
      </c>
      <c r="AF1620" t="s">
        <v>3032</v>
      </c>
      <c r="AG1620" t="s">
        <v>2957</v>
      </c>
      <c r="AH1620" t="s">
        <v>3016</v>
      </c>
      <c r="AI1620">
        <v>3</v>
      </c>
      <c r="AJ1620" t="s">
        <v>3017</v>
      </c>
    </row>
    <row r="1621" spans="1:36" x14ac:dyDescent="0.3">
      <c r="A1621" t="s">
        <v>1508</v>
      </c>
      <c r="B1621" s="9">
        <v>33</v>
      </c>
      <c r="C1621" t="s">
        <v>29</v>
      </c>
      <c r="D1621" s="29" t="s">
        <v>30</v>
      </c>
      <c r="E1621">
        <v>58684</v>
      </c>
      <c r="F1621" s="13" t="s">
        <v>716</v>
      </c>
      <c r="G1621" s="4">
        <v>41806</v>
      </c>
      <c r="H1621">
        <v>71</v>
      </c>
      <c r="I1621">
        <v>479</v>
      </c>
      <c r="J1621">
        <v>35</v>
      </c>
      <c r="K1621">
        <v>179</v>
      </c>
      <c r="L1621">
        <v>28</v>
      </c>
      <c r="M1621">
        <v>7</v>
      </c>
      <c r="N1621">
        <v>85</v>
      </c>
      <c r="O1621">
        <v>728</v>
      </c>
      <c r="P1621">
        <v>813</v>
      </c>
      <c r="Q1621">
        <v>1</v>
      </c>
      <c r="R1621">
        <v>5</v>
      </c>
      <c r="S1621">
        <v>3</v>
      </c>
      <c r="T1621">
        <v>12</v>
      </c>
      <c r="U1621">
        <v>21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 t="s">
        <v>715</v>
      </c>
      <c r="AD1621" t="s">
        <v>716</v>
      </c>
      <c r="AE1621">
        <v>1</v>
      </c>
      <c r="AF1621" t="s">
        <v>3031</v>
      </c>
      <c r="AG1621" t="s">
        <v>2956</v>
      </c>
      <c r="AH1621" t="s">
        <v>3011</v>
      </c>
      <c r="AI1621">
        <v>6</v>
      </c>
      <c r="AJ1621" t="s">
        <v>3013</v>
      </c>
    </row>
    <row r="1622" spans="1:36" x14ac:dyDescent="0.3">
      <c r="A1622" t="s">
        <v>1959</v>
      </c>
      <c r="B1622" s="9">
        <v>46</v>
      </c>
      <c r="C1622" t="s">
        <v>39</v>
      </c>
      <c r="D1622" s="29" t="s">
        <v>37</v>
      </c>
      <c r="E1622">
        <v>29543</v>
      </c>
      <c r="F1622" s="13" t="s">
        <v>2963</v>
      </c>
      <c r="G1622" s="4">
        <v>41730</v>
      </c>
      <c r="H1622">
        <v>47</v>
      </c>
      <c r="I1622">
        <v>17</v>
      </c>
      <c r="J1622">
        <v>3</v>
      </c>
      <c r="K1622">
        <v>18</v>
      </c>
      <c r="L1622">
        <v>3</v>
      </c>
      <c r="M1622">
        <v>4</v>
      </c>
      <c r="N1622">
        <v>18</v>
      </c>
      <c r="O1622">
        <v>45</v>
      </c>
      <c r="P1622">
        <v>63</v>
      </c>
      <c r="Q1622">
        <v>2</v>
      </c>
      <c r="R1622">
        <v>3</v>
      </c>
      <c r="S1622">
        <v>1</v>
      </c>
      <c r="T1622">
        <v>2</v>
      </c>
      <c r="U1622">
        <v>8</v>
      </c>
      <c r="V1622">
        <v>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t="s">
        <v>716</v>
      </c>
      <c r="AD1622" t="s">
        <v>716</v>
      </c>
      <c r="AE1622">
        <v>1</v>
      </c>
      <c r="AF1622" t="s">
        <v>3028</v>
      </c>
      <c r="AG1622" t="s">
        <v>2956</v>
      </c>
      <c r="AH1622" t="s">
        <v>3011</v>
      </c>
      <c r="AI1622">
        <v>4</v>
      </c>
      <c r="AJ1622" t="s">
        <v>3021</v>
      </c>
    </row>
    <row r="1623" spans="1:36" x14ac:dyDescent="0.3">
      <c r="A1623" t="s">
        <v>2016</v>
      </c>
      <c r="B1623" s="9">
        <v>43</v>
      </c>
      <c r="C1623" t="s">
        <v>29</v>
      </c>
      <c r="D1623" s="29" t="s">
        <v>37</v>
      </c>
      <c r="E1623">
        <v>73691</v>
      </c>
      <c r="F1623" s="13" t="s">
        <v>715</v>
      </c>
      <c r="G1623" s="4">
        <v>41584</v>
      </c>
      <c r="H1623">
        <v>58</v>
      </c>
      <c r="I1623">
        <v>707</v>
      </c>
      <c r="J1623">
        <v>21</v>
      </c>
      <c r="K1623">
        <v>250</v>
      </c>
      <c r="L1623">
        <v>85</v>
      </c>
      <c r="M1623">
        <v>43</v>
      </c>
      <c r="N1623">
        <v>73</v>
      </c>
      <c r="O1623">
        <v>1106</v>
      </c>
      <c r="P1623">
        <v>1179</v>
      </c>
      <c r="Q1623">
        <v>2</v>
      </c>
      <c r="R1623">
        <v>6</v>
      </c>
      <c r="S1623">
        <v>2</v>
      </c>
      <c r="T1623">
        <v>8</v>
      </c>
      <c r="U1623">
        <v>18</v>
      </c>
      <c r="V1623">
        <v>2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 t="s">
        <v>715</v>
      </c>
      <c r="AD1623" t="s">
        <v>716</v>
      </c>
      <c r="AE1623">
        <v>2</v>
      </c>
      <c r="AF1623" t="s">
        <v>3028</v>
      </c>
      <c r="AG1623" t="s">
        <v>2957</v>
      </c>
      <c r="AH1623" t="s">
        <v>3018</v>
      </c>
      <c r="AI1623">
        <v>11</v>
      </c>
      <c r="AJ1623" t="s">
        <v>3024</v>
      </c>
    </row>
    <row r="1624" spans="1:36" x14ac:dyDescent="0.3">
      <c r="A1624" t="s">
        <v>1097</v>
      </c>
      <c r="B1624" s="9">
        <v>49</v>
      </c>
      <c r="C1624" t="s">
        <v>47</v>
      </c>
      <c r="D1624" s="29" t="s">
        <v>37</v>
      </c>
      <c r="E1624">
        <v>70924</v>
      </c>
      <c r="F1624" s="13" t="s">
        <v>716</v>
      </c>
      <c r="G1624" s="4">
        <v>41736</v>
      </c>
      <c r="H1624">
        <v>41</v>
      </c>
      <c r="I1624">
        <v>635</v>
      </c>
      <c r="J1624">
        <v>114</v>
      </c>
      <c r="K1624">
        <v>254</v>
      </c>
      <c r="L1624">
        <v>132</v>
      </c>
      <c r="M1624">
        <v>152</v>
      </c>
      <c r="N1624">
        <v>76</v>
      </c>
      <c r="O1624">
        <v>1287</v>
      </c>
      <c r="P1624">
        <v>1363</v>
      </c>
      <c r="Q1624">
        <v>1</v>
      </c>
      <c r="R1624">
        <v>6</v>
      </c>
      <c r="S1624">
        <v>6</v>
      </c>
      <c r="T1624">
        <v>7</v>
      </c>
      <c r="U1624">
        <v>20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 t="s">
        <v>715</v>
      </c>
      <c r="AD1624" t="s">
        <v>716</v>
      </c>
      <c r="AE1624">
        <v>1</v>
      </c>
      <c r="AF1624" t="s">
        <v>3028</v>
      </c>
      <c r="AG1624" t="s">
        <v>2956</v>
      </c>
      <c r="AH1624" t="s">
        <v>3011</v>
      </c>
      <c r="AI1624">
        <v>4</v>
      </c>
      <c r="AJ1624" t="s">
        <v>3021</v>
      </c>
    </row>
    <row r="1625" spans="1:36" x14ac:dyDescent="0.3">
      <c r="A1625" t="s">
        <v>2521</v>
      </c>
      <c r="B1625" s="9">
        <v>41</v>
      </c>
      <c r="C1625" t="s">
        <v>29</v>
      </c>
      <c r="D1625" s="29" t="s">
        <v>37</v>
      </c>
      <c r="E1625">
        <v>33471</v>
      </c>
      <c r="F1625" s="13" t="s">
        <v>715</v>
      </c>
      <c r="G1625" s="4">
        <v>41194</v>
      </c>
      <c r="H1625">
        <v>47</v>
      </c>
      <c r="I1625">
        <v>43</v>
      </c>
      <c r="J1625">
        <v>2</v>
      </c>
      <c r="K1625">
        <v>27</v>
      </c>
      <c r="L1625">
        <v>0</v>
      </c>
      <c r="M1625">
        <v>9</v>
      </c>
      <c r="N1625">
        <v>12</v>
      </c>
      <c r="O1625">
        <v>81</v>
      </c>
      <c r="P1625">
        <v>93</v>
      </c>
      <c r="Q1625">
        <v>3</v>
      </c>
      <c r="R1625">
        <v>3</v>
      </c>
      <c r="S1625">
        <v>0</v>
      </c>
      <c r="T1625">
        <v>4</v>
      </c>
      <c r="U1625">
        <v>10</v>
      </c>
      <c r="V1625">
        <v>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716</v>
      </c>
      <c r="AD1625" t="s">
        <v>716</v>
      </c>
      <c r="AE1625">
        <v>3</v>
      </c>
      <c r="AF1625" t="s">
        <v>3028</v>
      </c>
      <c r="AG1625" t="s">
        <v>2958</v>
      </c>
      <c r="AH1625" t="s">
        <v>3018</v>
      </c>
      <c r="AI1625">
        <v>10</v>
      </c>
      <c r="AJ1625" t="s">
        <v>3020</v>
      </c>
    </row>
    <row r="1626" spans="1:36" x14ac:dyDescent="0.3">
      <c r="A1626" t="s">
        <v>2433</v>
      </c>
      <c r="B1626" s="9">
        <v>51</v>
      </c>
      <c r="C1626" t="s">
        <v>29</v>
      </c>
      <c r="D1626" s="29" t="s">
        <v>33</v>
      </c>
      <c r="E1626">
        <v>54414</v>
      </c>
      <c r="F1626" s="13" t="s">
        <v>2963</v>
      </c>
      <c r="G1626" s="4">
        <v>41297</v>
      </c>
      <c r="H1626">
        <v>49</v>
      </c>
      <c r="I1626">
        <v>109</v>
      </c>
      <c r="J1626">
        <v>18</v>
      </c>
      <c r="K1626">
        <v>16</v>
      </c>
      <c r="L1626">
        <v>24</v>
      </c>
      <c r="M1626">
        <v>26</v>
      </c>
      <c r="N1626">
        <v>18</v>
      </c>
      <c r="O1626">
        <v>193</v>
      </c>
      <c r="P1626">
        <v>211</v>
      </c>
      <c r="Q1626">
        <v>4</v>
      </c>
      <c r="R1626">
        <v>3</v>
      </c>
      <c r="S1626">
        <v>1</v>
      </c>
      <c r="T1626">
        <v>5</v>
      </c>
      <c r="U1626">
        <v>13</v>
      </c>
      <c r="V1626">
        <v>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716</v>
      </c>
      <c r="AD1626" t="s">
        <v>716</v>
      </c>
      <c r="AE1626">
        <v>2</v>
      </c>
      <c r="AF1626" t="s">
        <v>3030</v>
      </c>
      <c r="AG1626" t="s">
        <v>2957</v>
      </c>
      <c r="AH1626" t="s">
        <v>3016</v>
      </c>
      <c r="AI1626">
        <v>1</v>
      </c>
      <c r="AJ1626" t="s">
        <v>3023</v>
      </c>
    </row>
    <row r="1627" spans="1:36" x14ac:dyDescent="0.3">
      <c r="A1627" t="s">
        <v>1517</v>
      </c>
      <c r="B1627" s="9">
        <v>39</v>
      </c>
      <c r="C1627" t="s">
        <v>47</v>
      </c>
      <c r="D1627" s="29" t="s">
        <v>71</v>
      </c>
      <c r="E1627">
        <v>47682</v>
      </c>
      <c r="F1627" s="13" t="s">
        <v>715</v>
      </c>
      <c r="G1627" s="4">
        <v>41320</v>
      </c>
      <c r="H1627">
        <v>80</v>
      </c>
      <c r="I1627">
        <v>162</v>
      </c>
      <c r="J1627">
        <v>61</v>
      </c>
      <c r="K1627">
        <v>83</v>
      </c>
      <c r="L1627">
        <v>97</v>
      </c>
      <c r="M1627">
        <v>57</v>
      </c>
      <c r="N1627">
        <v>61</v>
      </c>
      <c r="O1627">
        <v>460</v>
      </c>
      <c r="P1627">
        <v>521</v>
      </c>
      <c r="Q1627">
        <v>4</v>
      </c>
      <c r="R1627">
        <v>4</v>
      </c>
      <c r="S1627">
        <v>3</v>
      </c>
      <c r="T1627">
        <v>8</v>
      </c>
      <c r="U1627">
        <v>19</v>
      </c>
      <c r="V1627">
        <v>5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716</v>
      </c>
      <c r="AD1627" t="s">
        <v>716</v>
      </c>
      <c r="AE1627">
        <v>2</v>
      </c>
      <c r="AF1627" t="s">
        <v>3031</v>
      </c>
      <c r="AG1627" t="s">
        <v>2957</v>
      </c>
      <c r="AH1627" t="s">
        <v>3016</v>
      </c>
      <c r="AI1627">
        <v>2</v>
      </c>
      <c r="AJ1627" t="s">
        <v>3022</v>
      </c>
    </row>
    <row r="1628" spans="1:36" x14ac:dyDescent="0.3">
      <c r="A1628" t="s">
        <v>1382</v>
      </c>
      <c r="B1628" s="9">
        <v>43</v>
      </c>
      <c r="C1628" t="s">
        <v>29</v>
      </c>
      <c r="D1628" s="29" t="s">
        <v>37</v>
      </c>
      <c r="E1628">
        <v>76445</v>
      </c>
      <c r="F1628" s="13" t="s">
        <v>715</v>
      </c>
      <c r="G1628" s="4">
        <v>41180</v>
      </c>
      <c r="H1628">
        <v>2</v>
      </c>
      <c r="I1628">
        <v>739</v>
      </c>
      <c r="J1628">
        <v>107</v>
      </c>
      <c r="K1628">
        <v>309</v>
      </c>
      <c r="L1628">
        <v>140</v>
      </c>
      <c r="M1628">
        <v>80</v>
      </c>
      <c r="N1628">
        <v>35</v>
      </c>
      <c r="O1628">
        <v>1375</v>
      </c>
      <c r="P1628">
        <v>1410</v>
      </c>
      <c r="Q1628">
        <v>1</v>
      </c>
      <c r="R1628">
        <v>2</v>
      </c>
      <c r="S1628">
        <v>5</v>
      </c>
      <c r="T1628">
        <v>13</v>
      </c>
      <c r="U1628">
        <v>21</v>
      </c>
      <c r="V1628">
        <v>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t="s">
        <v>716</v>
      </c>
      <c r="AD1628" t="s">
        <v>716</v>
      </c>
      <c r="AE1628">
        <v>3</v>
      </c>
      <c r="AF1628" t="s">
        <v>3028</v>
      </c>
      <c r="AG1628" t="s">
        <v>2958</v>
      </c>
      <c r="AH1628" t="s">
        <v>3014</v>
      </c>
      <c r="AI1628">
        <v>9</v>
      </c>
      <c r="AJ1628" t="s">
        <v>3025</v>
      </c>
    </row>
    <row r="1629" spans="1:36" x14ac:dyDescent="0.3">
      <c r="A1629" t="s">
        <v>2100</v>
      </c>
      <c r="B1629" s="9">
        <v>61</v>
      </c>
      <c r="C1629" t="s">
        <v>36</v>
      </c>
      <c r="D1629" s="29" t="s">
        <v>30</v>
      </c>
      <c r="E1629">
        <v>46231</v>
      </c>
      <c r="F1629" s="13" t="s">
        <v>2964</v>
      </c>
      <c r="G1629" s="4">
        <v>41239</v>
      </c>
      <c r="H1629">
        <v>87</v>
      </c>
      <c r="I1629">
        <v>189</v>
      </c>
      <c r="J1629">
        <v>2</v>
      </c>
      <c r="K1629">
        <v>55</v>
      </c>
      <c r="L1629">
        <v>0</v>
      </c>
      <c r="M1629">
        <v>5</v>
      </c>
      <c r="N1629">
        <v>12</v>
      </c>
      <c r="O1629">
        <v>251</v>
      </c>
      <c r="P1629">
        <v>263</v>
      </c>
      <c r="Q1629">
        <v>4</v>
      </c>
      <c r="R1629">
        <v>6</v>
      </c>
      <c r="S1629">
        <v>1</v>
      </c>
      <c r="T1629">
        <v>4</v>
      </c>
      <c r="U1629">
        <v>15</v>
      </c>
      <c r="V1629">
        <v>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716</v>
      </c>
      <c r="AD1629" t="s">
        <v>716</v>
      </c>
      <c r="AE1629">
        <v>3</v>
      </c>
      <c r="AF1629" t="s">
        <v>3029</v>
      </c>
      <c r="AG1629" t="s">
        <v>2958</v>
      </c>
      <c r="AH1629" t="s">
        <v>3018</v>
      </c>
      <c r="AI1629">
        <v>11</v>
      </c>
      <c r="AJ1629" t="s">
        <v>3024</v>
      </c>
    </row>
    <row r="1630" spans="1:36" x14ac:dyDescent="0.3">
      <c r="A1630" t="s">
        <v>1991</v>
      </c>
      <c r="B1630" s="9">
        <v>59</v>
      </c>
      <c r="C1630" t="s">
        <v>36</v>
      </c>
      <c r="D1630" s="29" t="s">
        <v>37</v>
      </c>
      <c r="E1630">
        <v>66465</v>
      </c>
      <c r="F1630" s="13" t="s">
        <v>715</v>
      </c>
      <c r="G1630" s="4">
        <v>41363</v>
      </c>
      <c r="H1630">
        <v>1</v>
      </c>
      <c r="I1630">
        <v>1200</v>
      </c>
      <c r="J1630">
        <v>0</v>
      </c>
      <c r="K1630">
        <v>204</v>
      </c>
      <c r="L1630">
        <v>38</v>
      </c>
      <c r="M1630">
        <v>29</v>
      </c>
      <c r="N1630">
        <v>14</v>
      </c>
      <c r="O1630">
        <v>1471</v>
      </c>
      <c r="P1630">
        <v>1485</v>
      </c>
      <c r="Q1630">
        <v>3</v>
      </c>
      <c r="R1630">
        <v>11</v>
      </c>
      <c r="S1630">
        <v>9</v>
      </c>
      <c r="T1630">
        <v>12</v>
      </c>
      <c r="U1630">
        <v>35</v>
      </c>
      <c r="V1630">
        <v>6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 t="s">
        <v>715</v>
      </c>
      <c r="AD1630" t="s">
        <v>716</v>
      </c>
      <c r="AE1630">
        <v>2</v>
      </c>
      <c r="AF1630" t="s">
        <v>3030</v>
      </c>
      <c r="AG1630" t="s">
        <v>2957</v>
      </c>
      <c r="AH1630" t="s">
        <v>3016</v>
      </c>
      <c r="AI1630">
        <v>3</v>
      </c>
      <c r="AJ1630" t="s">
        <v>3017</v>
      </c>
    </row>
    <row r="1631" spans="1:36" x14ac:dyDescent="0.3">
      <c r="A1631" t="s">
        <v>1840</v>
      </c>
      <c r="B1631" s="9">
        <v>36</v>
      </c>
      <c r="C1631" t="s">
        <v>47</v>
      </c>
      <c r="D1631" s="29" t="s">
        <v>37</v>
      </c>
      <c r="E1631">
        <v>25804</v>
      </c>
      <c r="F1631" s="13" t="s">
        <v>715</v>
      </c>
      <c r="G1631" s="4">
        <v>41518</v>
      </c>
      <c r="H1631">
        <v>34</v>
      </c>
      <c r="I1631">
        <v>8</v>
      </c>
      <c r="J1631">
        <v>7</v>
      </c>
      <c r="K1631">
        <v>9</v>
      </c>
      <c r="L1631">
        <v>13</v>
      </c>
      <c r="M1631">
        <v>6</v>
      </c>
      <c r="N1631">
        <v>12</v>
      </c>
      <c r="O1631">
        <v>43</v>
      </c>
      <c r="P1631">
        <v>55</v>
      </c>
      <c r="Q1631">
        <v>2</v>
      </c>
      <c r="R1631">
        <v>2</v>
      </c>
      <c r="S1631">
        <v>0</v>
      </c>
      <c r="T1631">
        <v>3</v>
      </c>
      <c r="U1631">
        <v>7</v>
      </c>
      <c r="V1631">
        <v>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716</v>
      </c>
      <c r="AD1631" t="s">
        <v>716</v>
      </c>
      <c r="AE1631">
        <v>2</v>
      </c>
      <c r="AF1631" t="s">
        <v>3031</v>
      </c>
      <c r="AG1631" t="s">
        <v>2957</v>
      </c>
      <c r="AH1631" t="s">
        <v>3014</v>
      </c>
      <c r="AI1631">
        <v>9</v>
      </c>
      <c r="AJ1631" t="s">
        <v>3025</v>
      </c>
    </row>
    <row r="1632" spans="1:36" x14ac:dyDescent="0.3">
      <c r="A1632" t="s">
        <v>2797</v>
      </c>
      <c r="B1632" s="9">
        <v>40</v>
      </c>
      <c r="C1632" t="s">
        <v>36</v>
      </c>
      <c r="D1632" s="29" t="s">
        <v>37</v>
      </c>
      <c r="E1632">
        <v>37087</v>
      </c>
      <c r="F1632" s="13" t="s">
        <v>715</v>
      </c>
      <c r="G1632" s="4">
        <v>41497</v>
      </c>
      <c r="H1632">
        <v>50</v>
      </c>
      <c r="I1632">
        <v>194</v>
      </c>
      <c r="J1632">
        <v>55</v>
      </c>
      <c r="K1632">
        <v>134</v>
      </c>
      <c r="L1632">
        <v>15</v>
      </c>
      <c r="M1632">
        <v>0</v>
      </c>
      <c r="N1632">
        <v>3</v>
      </c>
      <c r="O1632">
        <v>398</v>
      </c>
      <c r="P1632">
        <v>401</v>
      </c>
      <c r="Q1632">
        <v>3</v>
      </c>
      <c r="R1632">
        <v>4</v>
      </c>
      <c r="S1632">
        <v>2</v>
      </c>
      <c r="T1632">
        <v>8</v>
      </c>
      <c r="U1632">
        <v>17</v>
      </c>
      <c r="V1632">
        <v>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716</v>
      </c>
      <c r="AD1632" t="s">
        <v>716</v>
      </c>
      <c r="AE1632">
        <v>2</v>
      </c>
      <c r="AF1632" t="s">
        <v>3031</v>
      </c>
      <c r="AG1632" t="s">
        <v>2957</v>
      </c>
      <c r="AH1632" t="s">
        <v>3014</v>
      </c>
      <c r="AI1632">
        <v>8</v>
      </c>
      <c r="AJ1632" t="s">
        <v>3026</v>
      </c>
    </row>
    <row r="1633" spans="1:36" x14ac:dyDescent="0.3">
      <c r="A1633" t="s">
        <v>1769</v>
      </c>
      <c r="B1633" s="9">
        <v>31</v>
      </c>
      <c r="C1633" t="s">
        <v>29</v>
      </c>
      <c r="D1633" s="29" t="s">
        <v>37</v>
      </c>
      <c r="E1633">
        <v>36790</v>
      </c>
      <c r="F1633" s="13" t="s">
        <v>716</v>
      </c>
      <c r="G1633" s="4">
        <v>41334</v>
      </c>
      <c r="H1633">
        <v>14</v>
      </c>
      <c r="I1633">
        <v>3</v>
      </c>
      <c r="J1633">
        <v>3</v>
      </c>
      <c r="K1633">
        <v>14</v>
      </c>
      <c r="L1633">
        <v>15</v>
      </c>
      <c r="M1633">
        <v>21</v>
      </c>
      <c r="N1633">
        <v>10</v>
      </c>
      <c r="O1633">
        <v>56</v>
      </c>
      <c r="P1633">
        <v>66</v>
      </c>
      <c r="Q1633">
        <v>1</v>
      </c>
      <c r="R1633">
        <v>2</v>
      </c>
      <c r="S1633">
        <v>1</v>
      </c>
      <c r="T1633">
        <v>2</v>
      </c>
      <c r="U1633">
        <v>6</v>
      </c>
      <c r="V1633">
        <v>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716</v>
      </c>
      <c r="AD1633" t="s">
        <v>715</v>
      </c>
      <c r="AE1633">
        <v>2</v>
      </c>
      <c r="AF1633" t="s">
        <v>3031</v>
      </c>
      <c r="AG1633" t="s">
        <v>2957</v>
      </c>
      <c r="AH1633" t="s">
        <v>3016</v>
      </c>
      <c r="AI1633">
        <v>3</v>
      </c>
      <c r="AJ1633" t="s">
        <v>3017</v>
      </c>
    </row>
    <row r="1634" spans="1:36" x14ac:dyDescent="0.3">
      <c r="A1634" t="s">
        <v>1275</v>
      </c>
      <c r="B1634" s="9">
        <v>48</v>
      </c>
      <c r="C1634" t="s">
        <v>36</v>
      </c>
      <c r="D1634" s="29" t="s">
        <v>30</v>
      </c>
      <c r="E1634">
        <v>78420</v>
      </c>
      <c r="F1634" s="13" t="s">
        <v>716</v>
      </c>
      <c r="G1634" s="4">
        <v>41454</v>
      </c>
      <c r="H1634">
        <v>75</v>
      </c>
      <c r="I1634">
        <v>604</v>
      </c>
      <c r="J1634">
        <v>28</v>
      </c>
      <c r="K1634">
        <v>674</v>
      </c>
      <c r="L1634">
        <v>91</v>
      </c>
      <c r="M1634">
        <v>28</v>
      </c>
      <c r="N1634">
        <v>28</v>
      </c>
      <c r="O1634">
        <v>1425</v>
      </c>
      <c r="P1634">
        <v>1453</v>
      </c>
      <c r="Q1634">
        <v>1</v>
      </c>
      <c r="R1634">
        <v>3</v>
      </c>
      <c r="S1634">
        <v>10</v>
      </c>
      <c r="T1634">
        <v>8</v>
      </c>
      <c r="U1634">
        <v>22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716</v>
      </c>
      <c r="AD1634" t="s">
        <v>716</v>
      </c>
      <c r="AE1634">
        <v>2</v>
      </c>
      <c r="AF1634" t="s">
        <v>3028</v>
      </c>
      <c r="AG1634" t="s">
        <v>2957</v>
      </c>
      <c r="AH1634" t="s">
        <v>3011</v>
      </c>
      <c r="AI1634">
        <v>6</v>
      </c>
      <c r="AJ1634" t="s">
        <v>3013</v>
      </c>
    </row>
    <row r="1635" spans="1:36" x14ac:dyDescent="0.3">
      <c r="A1635" t="s">
        <v>2887</v>
      </c>
      <c r="B1635" s="9">
        <v>62</v>
      </c>
      <c r="C1635" t="s">
        <v>36</v>
      </c>
      <c r="D1635" s="29" t="s">
        <v>33</v>
      </c>
      <c r="E1635">
        <v>61010</v>
      </c>
      <c r="F1635" s="13" t="s">
        <v>715</v>
      </c>
      <c r="G1635" s="4">
        <v>41191</v>
      </c>
      <c r="H1635">
        <v>57</v>
      </c>
      <c r="I1635">
        <v>888</v>
      </c>
      <c r="J1635">
        <v>0</v>
      </c>
      <c r="K1635">
        <v>57</v>
      </c>
      <c r="L1635">
        <v>0</v>
      </c>
      <c r="M1635">
        <v>0</v>
      </c>
      <c r="N1635">
        <v>76</v>
      </c>
      <c r="O1635">
        <v>945</v>
      </c>
      <c r="P1635">
        <v>1021</v>
      </c>
      <c r="Q1635">
        <v>2</v>
      </c>
      <c r="R1635">
        <v>8</v>
      </c>
      <c r="S1635">
        <v>5</v>
      </c>
      <c r="T1635">
        <v>11</v>
      </c>
      <c r="U1635">
        <v>26</v>
      </c>
      <c r="V1635">
        <v>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716</v>
      </c>
      <c r="AD1635" t="s">
        <v>716</v>
      </c>
      <c r="AE1635">
        <v>3</v>
      </c>
      <c r="AF1635" t="s">
        <v>3029</v>
      </c>
      <c r="AG1635" t="s">
        <v>2958</v>
      </c>
      <c r="AH1635" t="s">
        <v>3018</v>
      </c>
      <c r="AI1635">
        <v>10</v>
      </c>
      <c r="AJ1635" t="s">
        <v>3020</v>
      </c>
    </row>
    <row r="1636" spans="1:36" x14ac:dyDescent="0.3">
      <c r="A1636" t="s">
        <v>1675</v>
      </c>
      <c r="B1636" s="9">
        <v>51</v>
      </c>
      <c r="C1636" t="s">
        <v>29</v>
      </c>
      <c r="D1636" s="29" t="s">
        <v>37</v>
      </c>
      <c r="E1636">
        <v>80124</v>
      </c>
      <c r="F1636" s="13" t="s">
        <v>716</v>
      </c>
      <c r="G1636" s="4">
        <v>41816</v>
      </c>
      <c r="H1636">
        <v>47</v>
      </c>
      <c r="I1636">
        <v>483</v>
      </c>
      <c r="J1636">
        <v>84</v>
      </c>
      <c r="K1636">
        <v>398</v>
      </c>
      <c r="L1636">
        <v>205</v>
      </c>
      <c r="M1636">
        <v>84</v>
      </c>
      <c r="N1636">
        <v>241</v>
      </c>
      <c r="O1636">
        <v>1254</v>
      </c>
      <c r="P1636">
        <v>1495</v>
      </c>
      <c r="Q1636">
        <v>1</v>
      </c>
      <c r="R1636">
        <v>3</v>
      </c>
      <c r="S1636">
        <v>7</v>
      </c>
      <c r="T1636">
        <v>8</v>
      </c>
      <c r="U1636">
        <v>19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 t="s">
        <v>715</v>
      </c>
      <c r="AD1636" t="s">
        <v>716</v>
      </c>
      <c r="AE1636">
        <v>1</v>
      </c>
      <c r="AF1636" t="s">
        <v>3030</v>
      </c>
      <c r="AG1636" t="s">
        <v>2956</v>
      </c>
      <c r="AH1636" t="s">
        <v>3011</v>
      </c>
      <c r="AI1636">
        <v>6</v>
      </c>
      <c r="AJ1636" t="s">
        <v>3013</v>
      </c>
    </row>
    <row r="1637" spans="1:36" x14ac:dyDescent="0.3">
      <c r="A1637" t="s">
        <v>2684</v>
      </c>
      <c r="B1637" s="9">
        <v>41</v>
      </c>
      <c r="C1637" t="s">
        <v>29</v>
      </c>
      <c r="D1637" s="29" t="s">
        <v>37</v>
      </c>
      <c r="E1637">
        <v>67432</v>
      </c>
      <c r="F1637" s="13" t="s">
        <v>715</v>
      </c>
      <c r="G1637" s="4">
        <v>41362</v>
      </c>
      <c r="H1637">
        <v>69</v>
      </c>
      <c r="I1637">
        <v>432</v>
      </c>
      <c r="J1637">
        <v>79</v>
      </c>
      <c r="K1637">
        <v>341</v>
      </c>
      <c r="L1637">
        <v>177</v>
      </c>
      <c r="M1637">
        <v>136</v>
      </c>
      <c r="N1637">
        <v>170</v>
      </c>
      <c r="O1637">
        <v>1165</v>
      </c>
      <c r="P1637">
        <v>1335</v>
      </c>
      <c r="Q1637">
        <v>2</v>
      </c>
      <c r="R1637">
        <v>8</v>
      </c>
      <c r="S1637">
        <v>5</v>
      </c>
      <c r="T1637">
        <v>4</v>
      </c>
      <c r="U1637">
        <v>19</v>
      </c>
      <c r="V1637">
        <v>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716</v>
      </c>
      <c r="AD1637" t="s">
        <v>716</v>
      </c>
      <c r="AE1637">
        <v>2</v>
      </c>
      <c r="AF1637" t="s">
        <v>3028</v>
      </c>
      <c r="AG1637" t="s">
        <v>2957</v>
      </c>
      <c r="AH1637" t="s">
        <v>3016</v>
      </c>
      <c r="AI1637">
        <v>3</v>
      </c>
      <c r="AJ1637" t="s">
        <v>3017</v>
      </c>
    </row>
    <row r="1638" spans="1:36" x14ac:dyDescent="0.3">
      <c r="A1638" t="s">
        <v>2260</v>
      </c>
      <c r="B1638" s="9">
        <v>52</v>
      </c>
      <c r="C1638" t="s">
        <v>29</v>
      </c>
      <c r="D1638" s="29" t="s">
        <v>41</v>
      </c>
      <c r="E1638">
        <v>63887</v>
      </c>
      <c r="F1638" s="13" t="s">
        <v>715</v>
      </c>
      <c r="G1638" s="4">
        <v>41160</v>
      </c>
      <c r="H1638">
        <v>38</v>
      </c>
      <c r="I1638">
        <v>897</v>
      </c>
      <c r="J1638">
        <v>23</v>
      </c>
      <c r="K1638">
        <v>207</v>
      </c>
      <c r="L1638">
        <v>15</v>
      </c>
      <c r="M1638">
        <v>11</v>
      </c>
      <c r="N1638">
        <v>92</v>
      </c>
      <c r="O1638">
        <v>1153</v>
      </c>
      <c r="P1638">
        <v>1245</v>
      </c>
      <c r="Q1638">
        <v>5</v>
      </c>
      <c r="R1638">
        <v>9</v>
      </c>
      <c r="S1638">
        <v>6</v>
      </c>
      <c r="T1638">
        <v>12</v>
      </c>
      <c r="U1638">
        <v>32</v>
      </c>
      <c r="V1638">
        <v>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716</v>
      </c>
      <c r="AD1638" t="s">
        <v>716</v>
      </c>
      <c r="AE1638">
        <v>3</v>
      </c>
      <c r="AF1638" t="s">
        <v>3030</v>
      </c>
      <c r="AG1638" t="s">
        <v>2958</v>
      </c>
      <c r="AH1638" t="s">
        <v>3014</v>
      </c>
      <c r="AI1638">
        <v>9</v>
      </c>
      <c r="AJ1638" t="s">
        <v>3025</v>
      </c>
    </row>
    <row r="1639" spans="1:36" x14ac:dyDescent="0.3">
      <c r="A1639" t="s">
        <v>1988</v>
      </c>
      <c r="B1639" s="9">
        <v>62</v>
      </c>
      <c r="C1639" t="s">
        <v>29</v>
      </c>
      <c r="D1639" s="29" t="s">
        <v>41</v>
      </c>
      <c r="E1639">
        <v>51537</v>
      </c>
      <c r="F1639" s="13" t="s">
        <v>715</v>
      </c>
      <c r="G1639" s="4">
        <v>41252</v>
      </c>
      <c r="H1639">
        <v>27</v>
      </c>
      <c r="I1639">
        <v>787</v>
      </c>
      <c r="J1639">
        <v>20</v>
      </c>
      <c r="K1639">
        <v>204</v>
      </c>
      <c r="L1639">
        <v>0</v>
      </c>
      <c r="M1639">
        <v>0</v>
      </c>
      <c r="N1639">
        <v>92</v>
      </c>
      <c r="O1639">
        <v>1011</v>
      </c>
      <c r="P1639">
        <v>1103</v>
      </c>
      <c r="Q1639">
        <v>3</v>
      </c>
      <c r="R1639">
        <v>2</v>
      </c>
      <c r="S1639">
        <v>2</v>
      </c>
      <c r="T1639">
        <v>11</v>
      </c>
      <c r="U1639">
        <v>18</v>
      </c>
      <c r="V1639">
        <v>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716</v>
      </c>
      <c r="AD1639" t="s">
        <v>716</v>
      </c>
      <c r="AE1639">
        <v>3</v>
      </c>
      <c r="AF1639" t="s">
        <v>3029</v>
      </c>
      <c r="AG1639" t="s">
        <v>2958</v>
      </c>
      <c r="AH1639" t="s">
        <v>3018</v>
      </c>
      <c r="AI1639">
        <v>12</v>
      </c>
      <c r="AJ1639" t="s">
        <v>3019</v>
      </c>
    </row>
    <row r="1640" spans="1:36" x14ac:dyDescent="0.3">
      <c r="A1640" t="s">
        <v>1453</v>
      </c>
      <c r="B1640" s="9">
        <v>29</v>
      </c>
      <c r="C1640" t="s">
        <v>29</v>
      </c>
      <c r="D1640" s="29" t="s">
        <v>37</v>
      </c>
      <c r="E1640">
        <v>19986</v>
      </c>
      <c r="F1640" s="13" t="s">
        <v>715</v>
      </c>
      <c r="G1640" s="4">
        <v>41592</v>
      </c>
      <c r="H1640">
        <v>74</v>
      </c>
      <c r="I1640">
        <v>3</v>
      </c>
      <c r="J1640">
        <v>6</v>
      </c>
      <c r="K1640">
        <v>5</v>
      </c>
      <c r="L1640">
        <v>0</v>
      </c>
      <c r="M1640">
        <v>2</v>
      </c>
      <c r="N1640">
        <v>6</v>
      </c>
      <c r="O1640">
        <v>16</v>
      </c>
      <c r="P1640">
        <v>22</v>
      </c>
      <c r="Q1640">
        <v>1</v>
      </c>
      <c r="R1640">
        <v>0</v>
      </c>
      <c r="S1640">
        <v>0</v>
      </c>
      <c r="T1640">
        <v>3</v>
      </c>
      <c r="U1640">
        <v>4</v>
      </c>
      <c r="V1640">
        <v>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716</v>
      </c>
      <c r="AD1640" t="s">
        <v>716</v>
      </c>
      <c r="AE1640">
        <v>2</v>
      </c>
      <c r="AF1640" t="s">
        <v>3032</v>
      </c>
      <c r="AG1640" t="s">
        <v>2957</v>
      </c>
      <c r="AH1640" t="s">
        <v>3018</v>
      </c>
      <c r="AI1640">
        <v>11</v>
      </c>
      <c r="AJ1640" t="s">
        <v>3024</v>
      </c>
    </row>
    <row r="1641" spans="1:36" x14ac:dyDescent="0.3">
      <c r="A1641" t="s">
        <v>1354</v>
      </c>
      <c r="B1641" s="9">
        <v>39</v>
      </c>
      <c r="C1641" t="s">
        <v>29</v>
      </c>
      <c r="D1641" s="29" t="s">
        <v>71</v>
      </c>
      <c r="E1641">
        <v>58330</v>
      </c>
      <c r="F1641" s="13" t="s">
        <v>715</v>
      </c>
      <c r="G1641" s="4">
        <v>41633</v>
      </c>
      <c r="H1641">
        <v>87</v>
      </c>
      <c r="I1641">
        <v>445</v>
      </c>
      <c r="J1641">
        <v>53</v>
      </c>
      <c r="K1641">
        <v>213</v>
      </c>
      <c r="L1641">
        <v>104</v>
      </c>
      <c r="M1641">
        <v>98</v>
      </c>
      <c r="N1641">
        <v>151</v>
      </c>
      <c r="O1641">
        <v>913</v>
      </c>
      <c r="P1641">
        <v>1064</v>
      </c>
      <c r="Q1641">
        <v>1</v>
      </c>
      <c r="R1641">
        <v>6</v>
      </c>
      <c r="S1641">
        <v>4</v>
      </c>
      <c r="T1641">
        <v>13</v>
      </c>
      <c r="U1641">
        <v>24</v>
      </c>
      <c r="V1641">
        <v>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716</v>
      </c>
      <c r="AD1641" t="s">
        <v>716</v>
      </c>
      <c r="AE1641">
        <v>2</v>
      </c>
      <c r="AF1641" t="s">
        <v>3031</v>
      </c>
      <c r="AG1641" t="s">
        <v>2957</v>
      </c>
      <c r="AH1641" t="s">
        <v>3018</v>
      </c>
      <c r="AI1641">
        <v>12</v>
      </c>
      <c r="AJ1641" t="s">
        <v>3019</v>
      </c>
    </row>
    <row r="1642" spans="1:36" x14ac:dyDescent="0.3">
      <c r="A1642" t="s">
        <v>2939</v>
      </c>
      <c r="B1642" s="9">
        <v>51</v>
      </c>
      <c r="C1642" t="s">
        <v>36</v>
      </c>
      <c r="D1642" s="29" t="s">
        <v>71</v>
      </c>
      <c r="E1642">
        <v>52278</v>
      </c>
      <c r="F1642" s="13" t="s">
        <v>715</v>
      </c>
      <c r="G1642" s="4">
        <v>41299</v>
      </c>
      <c r="H1642">
        <v>24</v>
      </c>
      <c r="I1642">
        <v>953</v>
      </c>
      <c r="J1642">
        <v>0</v>
      </c>
      <c r="K1642">
        <v>71</v>
      </c>
      <c r="L1642">
        <v>0</v>
      </c>
      <c r="M1642">
        <v>0</v>
      </c>
      <c r="N1642">
        <v>174</v>
      </c>
      <c r="O1642">
        <v>1024</v>
      </c>
      <c r="P1642">
        <v>1198</v>
      </c>
      <c r="Q1642">
        <v>6</v>
      </c>
      <c r="R1642">
        <v>10</v>
      </c>
      <c r="S1642">
        <v>5</v>
      </c>
      <c r="T1642">
        <v>10</v>
      </c>
      <c r="U1642">
        <v>31</v>
      </c>
      <c r="V1642">
        <v>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716</v>
      </c>
      <c r="AD1642" t="s">
        <v>716</v>
      </c>
      <c r="AE1642">
        <v>2</v>
      </c>
      <c r="AF1642" t="s">
        <v>3030</v>
      </c>
      <c r="AG1642" t="s">
        <v>2957</v>
      </c>
      <c r="AH1642" t="s">
        <v>3016</v>
      </c>
      <c r="AI1642">
        <v>1</v>
      </c>
      <c r="AJ1642" t="s">
        <v>3023</v>
      </c>
    </row>
    <row r="1643" spans="1:36" x14ac:dyDescent="0.3">
      <c r="A1643" t="s">
        <v>845</v>
      </c>
      <c r="B1643" s="9">
        <v>71</v>
      </c>
      <c r="C1643" t="s">
        <v>36</v>
      </c>
      <c r="D1643" s="29" t="s">
        <v>37</v>
      </c>
      <c r="E1643">
        <v>75865</v>
      </c>
      <c r="F1643" s="13" t="s">
        <v>716</v>
      </c>
      <c r="G1643" s="4">
        <v>41729</v>
      </c>
      <c r="H1643">
        <v>73</v>
      </c>
      <c r="I1643">
        <v>483</v>
      </c>
      <c r="J1643">
        <v>0</v>
      </c>
      <c r="K1643">
        <v>591</v>
      </c>
      <c r="L1643">
        <v>156</v>
      </c>
      <c r="M1643">
        <v>0</v>
      </c>
      <c r="N1643">
        <v>12</v>
      </c>
      <c r="O1643">
        <v>1230</v>
      </c>
      <c r="P1643">
        <v>1242</v>
      </c>
      <c r="Q1643">
        <v>1</v>
      </c>
      <c r="R1643">
        <v>3</v>
      </c>
      <c r="S1643">
        <v>5</v>
      </c>
      <c r="T1643">
        <v>10</v>
      </c>
      <c r="U1643">
        <v>19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716</v>
      </c>
      <c r="AD1643" t="s">
        <v>716</v>
      </c>
      <c r="AE1643">
        <v>1</v>
      </c>
      <c r="AF1643" t="s">
        <v>3029</v>
      </c>
      <c r="AG1643" t="s">
        <v>2956</v>
      </c>
      <c r="AH1643" t="s">
        <v>3016</v>
      </c>
      <c r="AI1643">
        <v>3</v>
      </c>
      <c r="AJ1643" t="s">
        <v>3017</v>
      </c>
    </row>
    <row r="1644" spans="1:36" x14ac:dyDescent="0.3">
      <c r="A1644" t="s">
        <v>2201</v>
      </c>
      <c r="B1644" s="9">
        <v>49</v>
      </c>
      <c r="C1644" t="s">
        <v>39</v>
      </c>
      <c r="D1644" s="29" t="s">
        <v>71</v>
      </c>
      <c r="E1644">
        <v>51390</v>
      </c>
      <c r="F1644" s="13" t="s">
        <v>2963</v>
      </c>
      <c r="G1644" s="4">
        <v>41160</v>
      </c>
      <c r="H1644">
        <v>54</v>
      </c>
      <c r="I1644">
        <v>205</v>
      </c>
      <c r="J1644">
        <v>20</v>
      </c>
      <c r="K1644">
        <v>47</v>
      </c>
      <c r="L1644">
        <v>23</v>
      </c>
      <c r="M1644">
        <v>2</v>
      </c>
      <c r="N1644">
        <v>56</v>
      </c>
      <c r="O1644">
        <v>297</v>
      </c>
      <c r="P1644">
        <v>353</v>
      </c>
      <c r="Q1644">
        <v>6</v>
      </c>
      <c r="R1644">
        <v>5</v>
      </c>
      <c r="S1644">
        <v>2</v>
      </c>
      <c r="T1644">
        <v>5</v>
      </c>
      <c r="U1644">
        <v>18</v>
      </c>
      <c r="V1644">
        <v>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716</v>
      </c>
      <c r="AD1644" t="s">
        <v>716</v>
      </c>
      <c r="AE1644">
        <v>3</v>
      </c>
      <c r="AF1644" t="s">
        <v>3028</v>
      </c>
      <c r="AG1644" t="s">
        <v>2958</v>
      </c>
      <c r="AH1644" t="s">
        <v>3014</v>
      </c>
      <c r="AI1644">
        <v>9</v>
      </c>
      <c r="AJ1644" t="s">
        <v>3025</v>
      </c>
    </row>
    <row r="1645" spans="1:36" x14ac:dyDescent="0.3">
      <c r="A1645" t="s">
        <v>2636</v>
      </c>
      <c r="B1645" s="9">
        <v>57</v>
      </c>
      <c r="C1645" t="s">
        <v>29</v>
      </c>
      <c r="D1645" s="29" t="s">
        <v>37</v>
      </c>
      <c r="E1645">
        <v>73803</v>
      </c>
      <c r="F1645" s="13" t="s">
        <v>715</v>
      </c>
      <c r="G1645" s="4">
        <v>41122</v>
      </c>
      <c r="H1645">
        <v>61</v>
      </c>
      <c r="I1645">
        <v>833</v>
      </c>
      <c r="J1645">
        <v>80</v>
      </c>
      <c r="K1645">
        <v>363</v>
      </c>
      <c r="L1645">
        <v>52</v>
      </c>
      <c r="M1645">
        <v>26</v>
      </c>
      <c r="N1645">
        <v>174</v>
      </c>
      <c r="O1645">
        <v>1354</v>
      </c>
      <c r="P1645">
        <v>1528</v>
      </c>
      <c r="Q1645">
        <v>2</v>
      </c>
      <c r="R1645">
        <v>9</v>
      </c>
      <c r="S1645">
        <v>5</v>
      </c>
      <c r="T1645">
        <v>6</v>
      </c>
      <c r="U1645">
        <v>22</v>
      </c>
      <c r="V1645">
        <v>6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 t="s">
        <v>715</v>
      </c>
      <c r="AD1645" t="s">
        <v>715</v>
      </c>
      <c r="AE1645">
        <v>3</v>
      </c>
      <c r="AF1645" t="s">
        <v>3030</v>
      </c>
      <c r="AG1645" t="s">
        <v>2958</v>
      </c>
      <c r="AH1645" t="s">
        <v>3014</v>
      </c>
      <c r="AI1645">
        <v>8</v>
      </c>
      <c r="AJ1645" t="s">
        <v>3026</v>
      </c>
    </row>
    <row r="1646" spans="1:36" x14ac:dyDescent="0.3">
      <c r="A1646" t="s">
        <v>1522</v>
      </c>
      <c r="B1646" s="9">
        <v>32</v>
      </c>
      <c r="C1646" t="s">
        <v>29</v>
      </c>
      <c r="D1646" s="29" t="s">
        <v>30</v>
      </c>
      <c r="E1646">
        <v>68627</v>
      </c>
      <c r="F1646" s="13" t="s">
        <v>716</v>
      </c>
      <c r="G1646" s="4">
        <v>41286</v>
      </c>
      <c r="H1646">
        <v>45</v>
      </c>
      <c r="I1646">
        <v>395</v>
      </c>
      <c r="J1646">
        <v>15</v>
      </c>
      <c r="K1646">
        <v>263</v>
      </c>
      <c r="L1646">
        <v>60</v>
      </c>
      <c r="M1646">
        <v>54</v>
      </c>
      <c r="N1646">
        <v>38</v>
      </c>
      <c r="O1646">
        <v>787</v>
      </c>
      <c r="P1646">
        <v>825</v>
      </c>
      <c r="Q1646">
        <v>1</v>
      </c>
      <c r="R1646">
        <v>2</v>
      </c>
      <c r="S1646">
        <v>3</v>
      </c>
      <c r="T1646">
        <v>6</v>
      </c>
      <c r="U1646">
        <v>12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716</v>
      </c>
      <c r="AD1646" t="s">
        <v>716</v>
      </c>
      <c r="AE1646">
        <v>2</v>
      </c>
      <c r="AF1646" t="s">
        <v>3031</v>
      </c>
      <c r="AG1646" t="s">
        <v>2957</v>
      </c>
      <c r="AH1646" t="s">
        <v>3016</v>
      </c>
      <c r="AI1646">
        <v>1</v>
      </c>
      <c r="AJ1646" t="s">
        <v>3023</v>
      </c>
    </row>
    <row r="1647" spans="1:36" x14ac:dyDescent="0.3">
      <c r="A1647" t="s">
        <v>2852</v>
      </c>
      <c r="B1647" s="9">
        <v>46</v>
      </c>
      <c r="C1647" t="s">
        <v>29</v>
      </c>
      <c r="D1647" s="29" t="s">
        <v>41</v>
      </c>
      <c r="E1647">
        <v>36997</v>
      </c>
      <c r="F1647" s="13" t="s">
        <v>2963</v>
      </c>
      <c r="G1647" s="4">
        <v>41306</v>
      </c>
      <c r="H1647">
        <v>72</v>
      </c>
      <c r="I1647">
        <v>43</v>
      </c>
      <c r="J1647">
        <v>4</v>
      </c>
      <c r="K1647">
        <v>12</v>
      </c>
      <c r="L1647">
        <v>8</v>
      </c>
      <c r="M1647">
        <v>0</v>
      </c>
      <c r="N1647">
        <v>27</v>
      </c>
      <c r="O1647">
        <v>67</v>
      </c>
      <c r="P1647">
        <v>94</v>
      </c>
      <c r="Q1647">
        <v>5</v>
      </c>
      <c r="R1647">
        <v>2</v>
      </c>
      <c r="S1647">
        <v>1</v>
      </c>
      <c r="T1647">
        <v>4</v>
      </c>
      <c r="U1647">
        <v>12</v>
      </c>
      <c r="V1647">
        <v>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716</v>
      </c>
      <c r="AD1647" t="s">
        <v>716</v>
      </c>
      <c r="AE1647">
        <v>2</v>
      </c>
      <c r="AF1647" t="s">
        <v>3028</v>
      </c>
      <c r="AG1647" t="s">
        <v>2957</v>
      </c>
      <c r="AH1647" t="s">
        <v>3016</v>
      </c>
      <c r="AI1647">
        <v>2</v>
      </c>
      <c r="AJ1647" t="s">
        <v>3022</v>
      </c>
    </row>
    <row r="1648" spans="1:36" x14ac:dyDescent="0.3">
      <c r="A1648" t="s">
        <v>1037</v>
      </c>
      <c r="B1648" s="9">
        <v>37</v>
      </c>
      <c r="C1648" t="s">
        <v>36</v>
      </c>
      <c r="D1648" s="29" t="s">
        <v>30</v>
      </c>
      <c r="E1648">
        <v>42997</v>
      </c>
      <c r="F1648" s="13" t="s">
        <v>2963</v>
      </c>
      <c r="G1648" s="4">
        <v>41615</v>
      </c>
      <c r="H1648">
        <v>91</v>
      </c>
      <c r="I1648">
        <v>4</v>
      </c>
      <c r="J1648">
        <v>0</v>
      </c>
      <c r="K1648">
        <v>5</v>
      </c>
      <c r="L1648">
        <v>0</v>
      </c>
      <c r="M1648">
        <v>1</v>
      </c>
      <c r="N1648">
        <v>5</v>
      </c>
      <c r="O1648">
        <v>10</v>
      </c>
      <c r="P1648">
        <v>15</v>
      </c>
      <c r="Q1648">
        <v>1</v>
      </c>
      <c r="R1648">
        <v>1</v>
      </c>
      <c r="S1648">
        <v>0</v>
      </c>
      <c r="T1648">
        <v>2</v>
      </c>
      <c r="U1648">
        <v>4</v>
      </c>
      <c r="V1648">
        <v>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t="s">
        <v>716</v>
      </c>
      <c r="AD1648" t="s">
        <v>716</v>
      </c>
      <c r="AE1648">
        <v>2</v>
      </c>
      <c r="AF1648" t="s">
        <v>3031</v>
      </c>
      <c r="AG1648" t="s">
        <v>2957</v>
      </c>
      <c r="AH1648" t="s">
        <v>3018</v>
      </c>
      <c r="AI1648">
        <v>12</v>
      </c>
      <c r="AJ1648" t="s">
        <v>3019</v>
      </c>
    </row>
    <row r="1649" spans="1:36" x14ac:dyDescent="0.3">
      <c r="A1649" t="s">
        <v>2233</v>
      </c>
      <c r="B1649" s="9">
        <v>52</v>
      </c>
      <c r="C1649" t="s">
        <v>36</v>
      </c>
      <c r="D1649" s="29" t="s">
        <v>37</v>
      </c>
      <c r="E1649">
        <v>54693</v>
      </c>
      <c r="F1649" s="13" t="s">
        <v>715</v>
      </c>
      <c r="G1649" s="4">
        <v>41322</v>
      </c>
      <c r="H1649">
        <v>72</v>
      </c>
      <c r="I1649">
        <v>686</v>
      </c>
      <c r="J1649">
        <v>17</v>
      </c>
      <c r="K1649">
        <v>142</v>
      </c>
      <c r="L1649">
        <v>23</v>
      </c>
      <c r="M1649">
        <v>26</v>
      </c>
      <c r="N1649">
        <v>35</v>
      </c>
      <c r="O1649">
        <v>894</v>
      </c>
      <c r="P1649">
        <v>929</v>
      </c>
      <c r="Q1649">
        <v>8</v>
      </c>
      <c r="R1649">
        <v>6</v>
      </c>
      <c r="S1649">
        <v>4</v>
      </c>
      <c r="T1649">
        <v>13</v>
      </c>
      <c r="U1649">
        <v>31</v>
      </c>
      <c r="V1649">
        <v>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716</v>
      </c>
      <c r="AD1649" t="s">
        <v>716</v>
      </c>
      <c r="AE1649">
        <v>2</v>
      </c>
      <c r="AF1649" t="s">
        <v>3030</v>
      </c>
      <c r="AG1649" t="s">
        <v>2957</v>
      </c>
      <c r="AH1649" t="s">
        <v>3016</v>
      </c>
      <c r="AI1649">
        <v>2</v>
      </c>
      <c r="AJ1649" t="s">
        <v>3022</v>
      </c>
    </row>
    <row r="1650" spans="1:36" x14ac:dyDescent="0.3">
      <c r="A1650" t="s">
        <v>1169</v>
      </c>
      <c r="B1650" s="9">
        <v>37</v>
      </c>
      <c r="C1650" t="s">
        <v>39</v>
      </c>
      <c r="D1650" s="29" t="s">
        <v>37</v>
      </c>
      <c r="E1650">
        <v>50353</v>
      </c>
      <c r="F1650" s="13" t="s">
        <v>716</v>
      </c>
      <c r="G1650" s="4">
        <v>41798</v>
      </c>
      <c r="H1650">
        <v>72</v>
      </c>
      <c r="I1650">
        <v>141</v>
      </c>
      <c r="J1650">
        <v>15</v>
      </c>
      <c r="K1650">
        <v>153</v>
      </c>
      <c r="L1650">
        <v>67</v>
      </c>
      <c r="M1650">
        <v>31</v>
      </c>
      <c r="N1650">
        <v>35</v>
      </c>
      <c r="O1650">
        <v>407</v>
      </c>
      <c r="P1650">
        <v>442</v>
      </c>
      <c r="Q1650">
        <v>1</v>
      </c>
      <c r="R1650">
        <v>4</v>
      </c>
      <c r="S1650">
        <v>4</v>
      </c>
      <c r="T1650">
        <v>6</v>
      </c>
      <c r="U1650">
        <v>15</v>
      </c>
      <c r="V1650">
        <v>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716</v>
      </c>
      <c r="AD1650" t="s">
        <v>716</v>
      </c>
      <c r="AE1650">
        <v>1</v>
      </c>
      <c r="AF1650" t="s">
        <v>3031</v>
      </c>
      <c r="AG1650" t="s">
        <v>2956</v>
      </c>
      <c r="AH1650" t="s">
        <v>3011</v>
      </c>
      <c r="AI1650">
        <v>6</v>
      </c>
      <c r="AJ1650" t="s">
        <v>3013</v>
      </c>
    </row>
    <row r="1651" spans="1:36" x14ac:dyDescent="0.3">
      <c r="A1651" t="s">
        <v>2091</v>
      </c>
      <c r="B1651" s="9">
        <v>28</v>
      </c>
      <c r="C1651" t="s">
        <v>39</v>
      </c>
      <c r="D1651" s="29" t="s">
        <v>30</v>
      </c>
      <c r="E1651">
        <v>21888</v>
      </c>
      <c r="F1651" s="13" t="s">
        <v>715</v>
      </c>
      <c r="G1651" s="4">
        <v>41272</v>
      </c>
      <c r="H1651">
        <v>15</v>
      </c>
      <c r="I1651">
        <v>88</v>
      </c>
      <c r="J1651">
        <v>10</v>
      </c>
      <c r="K1651">
        <v>46</v>
      </c>
      <c r="L1651">
        <v>2</v>
      </c>
      <c r="M1651">
        <v>3</v>
      </c>
      <c r="N1651">
        <v>64</v>
      </c>
      <c r="O1651">
        <v>149</v>
      </c>
      <c r="P1651">
        <v>213</v>
      </c>
      <c r="Q1651">
        <v>4</v>
      </c>
      <c r="R1651">
        <v>5</v>
      </c>
      <c r="S1651">
        <v>1</v>
      </c>
      <c r="T1651">
        <v>2</v>
      </c>
      <c r="U1651">
        <v>12</v>
      </c>
      <c r="V1651">
        <v>10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716</v>
      </c>
      <c r="AD1651" t="s">
        <v>715</v>
      </c>
      <c r="AE1651">
        <v>3</v>
      </c>
      <c r="AF1651" t="s">
        <v>3032</v>
      </c>
      <c r="AG1651" t="s">
        <v>2958</v>
      </c>
      <c r="AH1651" t="s">
        <v>3018</v>
      </c>
      <c r="AI1651">
        <v>12</v>
      </c>
      <c r="AJ1651" t="s">
        <v>3019</v>
      </c>
    </row>
    <row r="1652" spans="1:36" x14ac:dyDescent="0.3">
      <c r="A1652" t="s">
        <v>2215</v>
      </c>
      <c r="B1652" s="9">
        <v>59</v>
      </c>
      <c r="C1652" t="s">
        <v>47</v>
      </c>
      <c r="D1652" s="29" t="s">
        <v>33</v>
      </c>
      <c r="E1652">
        <v>74805</v>
      </c>
      <c r="F1652" s="13" t="s">
        <v>715</v>
      </c>
      <c r="G1652" s="4">
        <v>41584</v>
      </c>
      <c r="H1652">
        <v>14</v>
      </c>
      <c r="I1652">
        <v>209</v>
      </c>
      <c r="J1652">
        <v>162</v>
      </c>
      <c r="K1652">
        <v>209</v>
      </c>
      <c r="L1652">
        <v>41</v>
      </c>
      <c r="M1652">
        <v>162</v>
      </c>
      <c r="N1652">
        <v>37</v>
      </c>
      <c r="O1652">
        <v>783</v>
      </c>
      <c r="P1652">
        <v>820</v>
      </c>
      <c r="Q1652">
        <v>5</v>
      </c>
      <c r="R1652">
        <v>4</v>
      </c>
      <c r="S1652">
        <v>7</v>
      </c>
      <c r="T1652">
        <v>10</v>
      </c>
      <c r="U1652">
        <v>26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716</v>
      </c>
      <c r="AD1652" t="s">
        <v>716</v>
      </c>
      <c r="AE1652">
        <v>2</v>
      </c>
      <c r="AF1652" t="s">
        <v>3030</v>
      </c>
      <c r="AG1652" t="s">
        <v>2957</v>
      </c>
      <c r="AH1652" t="s">
        <v>3018</v>
      </c>
      <c r="AI1652">
        <v>11</v>
      </c>
      <c r="AJ1652" t="s">
        <v>3024</v>
      </c>
    </row>
    <row r="1653" spans="1:36" x14ac:dyDescent="0.3">
      <c r="A1653" t="s">
        <v>902</v>
      </c>
      <c r="B1653" s="9">
        <v>31</v>
      </c>
      <c r="C1653" t="s">
        <v>39</v>
      </c>
      <c r="D1653" s="29" t="s">
        <v>37</v>
      </c>
      <c r="E1653">
        <v>27100</v>
      </c>
      <c r="F1653" s="13" t="s">
        <v>715</v>
      </c>
      <c r="G1653" s="4">
        <v>41369</v>
      </c>
      <c r="H1653">
        <v>64</v>
      </c>
      <c r="I1653">
        <v>12</v>
      </c>
      <c r="J1653">
        <v>0</v>
      </c>
      <c r="K1653">
        <v>13</v>
      </c>
      <c r="L1653">
        <v>2</v>
      </c>
      <c r="M1653">
        <v>0</v>
      </c>
      <c r="N1653">
        <v>10</v>
      </c>
      <c r="O1653">
        <v>27</v>
      </c>
      <c r="P1653">
        <v>37</v>
      </c>
      <c r="Q1653">
        <v>1</v>
      </c>
      <c r="R1653">
        <v>1</v>
      </c>
      <c r="S1653">
        <v>0</v>
      </c>
      <c r="T1653">
        <v>3</v>
      </c>
      <c r="U1653">
        <v>5</v>
      </c>
      <c r="V1653">
        <v>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716</v>
      </c>
      <c r="AD1653" t="s">
        <v>716</v>
      </c>
      <c r="AE1653">
        <v>2</v>
      </c>
      <c r="AF1653" t="s">
        <v>3031</v>
      </c>
      <c r="AG1653" t="s">
        <v>2957</v>
      </c>
      <c r="AH1653" t="s">
        <v>3011</v>
      </c>
      <c r="AI1653">
        <v>4</v>
      </c>
      <c r="AJ1653" t="s">
        <v>3021</v>
      </c>
    </row>
    <row r="1654" spans="1:36" x14ac:dyDescent="0.3">
      <c r="A1654" t="s">
        <v>1797</v>
      </c>
      <c r="B1654" s="9">
        <v>65</v>
      </c>
      <c r="C1654" t="s">
        <v>36</v>
      </c>
      <c r="D1654" s="29" t="s">
        <v>33</v>
      </c>
      <c r="E1654">
        <v>67911</v>
      </c>
      <c r="F1654" s="13" t="s">
        <v>715</v>
      </c>
      <c r="G1654" s="4">
        <v>41781</v>
      </c>
      <c r="H1654">
        <v>63</v>
      </c>
      <c r="I1654">
        <v>529</v>
      </c>
      <c r="J1654">
        <v>0</v>
      </c>
      <c r="K1654">
        <v>356</v>
      </c>
      <c r="L1654">
        <v>63</v>
      </c>
      <c r="M1654">
        <v>28</v>
      </c>
      <c r="N1654">
        <v>0</v>
      </c>
      <c r="O1654">
        <v>976</v>
      </c>
      <c r="P1654">
        <v>976</v>
      </c>
      <c r="Q1654">
        <v>3</v>
      </c>
      <c r="R1654">
        <v>6</v>
      </c>
      <c r="S1654">
        <v>7</v>
      </c>
      <c r="T1654">
        <v>11</v>
      </c>
      <c r="U1654">
        <v>27</v>
      </c>
      <c r="V1654">
        <v>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716</v>
      </c>
      <c r="AD1654" t="s">
        <v>716</v>
      </c>
      <c r="AE1654">
        <v>1</v>
      </c>
      <c r="AF1654" t="s">
        <v>3029</v>
      </c>
      <c r="AG1654" t="s">
        <v>2956</v>
      </c>
      <c r="AH1654" t="s">
        <v>3011</v>
      </c>
      <c r="AI1654">
        <v>5</v>
      </c>
      <c r="AJ1654" t="s">
        <v>3012</v>
      </c>
    </row>
    <row r="1655" spans="1:36" x14ac:dyDescent="0.3">
      <c r="A1655" t="s">
        <v>2740</v>
      </c>
      <c r="B1655" s="9">
        <v>42</v>
      </c>
      <c r="C1655" t="s">
        <v>29</v>
      </c>
      <c r="D1655" s="29" t="s">
        <v>33</v>
      </c>
      <c r="E1655">
        <v>64474</v>
      </c>
      <c r="F1655" s="13" t="s">
        <v>715</v>
      </c>
      <c r="G1655" s="4">
        <v>41569</v>
      </c>
      <c r="H1655">
        <v>59</v>
      </c>
      <c r="I1655">
        <v>381</v>
      </c>
      <c r="J1655">
        <v>35</v>
      </c>
      <c r="K1655">
        <v>172</v>
      </c>
      <c r="L1655">
        <v>56</v>
      </c>
      <c r="M1655">
        <v>86</v>
      </c>
      <c r="N1655">
        <v>93</v>
      </c>
      <c r="O1655">
        <v>730</v>
      </c>
      <c r="P1655">
        <v>823</v>
      </c>
      <c r="Q1655">
        <v>2</v>
      </c>
      <c r="R1655">
        <v>8</v>
      </c>
      <c r="S1655">
        <v>2</v>
      </c>
      <c r="T1655">
        <v>10</v>
      </c>
      <c r="U1655">
        <v>22</v>
      </c>
      <c r="V1655">
        <v>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716</v>
      </c>
      <c r="AD1655" t="s">
        <v>716</v>
      </c>
      <c r="AE1655">
        <v>2</v>
      </c>
      <c r="AF1655" t="s">
        <v>3028</v>
      </c>
      <c r="AG1655" t="s">
        <v>2957</v>
      </c>
      <c r="AH1655" t="s">
        <v>3018</v>
      </c>
      <c r="AI1655">
        <v>10</v>
      </c>
      <c r="AJ1655" t="s">
        <v>3020</v>
      </c>
    </row>
    <row r="1656" spans="1:36" x14ac:dyDescent="0.3">
      <c r="A1656" t="s">
        <v>2845</v>
      </c>
      <c r="B1656" s="9">
        <v>37</v>
      </c>
      <c r="C1656" t="s">
        <v>29</v>
      </c>
      <c r="D1656" s="29" t="s">
        <v>37</v>
      </c>
      <c r="E1656">
        <v>30368</v>
      </c>
      <c r="F1656" s="13" t="s">
        <v>715</v>
      </c>
      <c r="G1656" s="4">
        <v>41585</v>
      </c>
      <c r="H1656">
        <v>97</v>
      </c>
      <c r="I1656">
        <v>35</v>
      </c>
      <c r="J1656">
        <v>0</v>
      </c>
      <c r="K1656">
        <v>13</v>
      </c>
      <c r="L1656">
        <v>2</v>
      </c>
      <c r="M1656">
        <v>0</v>
      </c>
      <c r="N1656">
        <v>2</v>
      </c>
      <c r="O1656">
        <v>50</v>
      </c>
      <c r="P1656">
        <v>52</v>
      </c>
      <c r="Q1656">
        <v>2</v>
      </c>
      <c r="R1656">
        <v>2</v>
      </c>
      <c r="S1656">
        <v>0</v>
      </c>
      <c r="T1656">
        <v>3</v>
      </c>
      <c r="U1656">
        <v>7</v>
      </c>
      <c r="V1656">
        <v>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716</v>
      </c>
      <c r="AD1656" t="s">
        <v>716</v>
      </c>
      <c r="AE1656">
        <v>2</v>
      </c>
      <c r="AF1656" t="s">
        <v>3031</v>
      </c>
      <c r="AG1656" t="s">
        <v>2957</v>
      </c>
      <c r="AH1656" t="s">
        <v>3018</v>
      </c>
      <c r="AI1656">
        <v>11</v>
      </c>
      <c r="AJ1656" t="s">
        <v>3024</v>
      </c>
    </row>
    <row r="1657" spans="1:36" x14ac:dyDescent="0.3">
      <c r="A1657" t="s">
        <v>2910</v>
      </c>
      <c r="B1657" s="9">
        <v>48</v>
      </c>
      <c r="C1657" t="s">
        <v>36</v>
      </c>
      <c r="D1657" s="29" t="s">
        <v>33</v>
      </c>
      <c r="E1657">
        <v>30843</v>
      </c>
      <c r="F1657" s="13" t="s">
        <v>2963</v>
      </c>
      <c r="G1657" s="4">
        <v>41785</v>
      </c>
      <c r="H1657">
        <v>43</v>
      </c>
      <c r="I1657">
        <v>24</v>
      </c>
      <c r="J1657">
        <v>0</v>
      </c>
      <c r="K1657">
        <v>2</v>
      </c>
      <c r="L1657">
        <v>0</v>
      </c>
      <c r="M1657">
        <v>0</v>
      </c>
      <c r="N1657">
        <v>9</v>
      </c>
      <c r="O1657">
        <v>26</v>
      </c>
      <c r="P1657">
        <v>35</v>
      </c>
      <c r="Q1657">
        <v>2</v>
      </c>
      <c r="R1657">
        <v>1</v>
      </c>
      <c r="S1657">
        <v>1</v>
      </c>
      <c r="T1657">
        <v>2</v>
      </c>
      <c r="U1657">
        <v>6</v>
      </c>
      <c r="V1657">
        <v>5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 t="s">
        <v>715</v>
      </c>
      <c r="AD1657" t="s">
        <v>716</v>
      </c>
      <c r="AE1657">
        <v>1</v>
      </c>
      <c r="AF1657" t="s">
        <v>3028</v>
      </c>
      <c r="AG1657" t="s">
        <v>2956</v>
      </c>
      <c r="AH1657" t="s">
        <v>3011</v>
      </c>
      <c r="AI1657">
        <v>5</v>
      </c>
      <c r="AJ1657" t="s">
        <v>3012</v>
      </c>
    </row>
    <row r="1658" spans="1:36" x14ac:dyDescent="0.3">
      <c r="A1658" t="s">
        <v>2243</v>
      </c>
      <c r="B1658" s="9">
        <v>45</v>
      </c>
      <c r="C1658" t="s">
        <v>39</v>
      </c>
      <c r="D1658" s="29" t="s">
        <v>33</v>
      </c>
      <c r="E1658">
        <v>52247</v>
      </c>
      <c r="F1658" s="13" t="s">
        <v>2963</v>
      </c>
      <c r="G1658" s="4">
        <v>41412</v>
      </c>
      <c r="H1658">
        <v>52</v>
      </c>
      <c r="I1658">
        <v>375</v>
      </c>
      <c r="J1658">
        <v>42</v>
      </c>
      <c r="K1658">
        <v>48</v>
      </c>
      <c r="L1658">
        <v>94</v>
      </c>
      <c r="M1658">
        <v>66</v>
      </c>
      <c r="N1658">
        <v>96</v>
      </c>
      <c r="O1658">
        <v>625</v>
      </c>
      <c r="P1658">
        <v>721</v>
      </c>
      <c r="Q1658">
        <v>7</v>
      </c>
      <c r="R1658">
        <v>4</v>
      </c>
      <c r="S1658">
        <v>10</v>
      </c>
      <c r="T1658">
        <v>4</v>
      </c>
      <c r="U1658">
        <v>25</v>
      </c>
      <c r="V1658">
        <v>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716</v>
      </c>
      <c r="AD1658" t="s">
        <v>716</v>
      </c>
      <c r="AE1658">
        <v>2</v>
      </c>
      <c r="AF1658" t="s">
        <v>3028</v>
      </c>
      <c r="AG1658" t="s">
        <v>2957</v>
      </c>
      <c r="AH1658" t="s">
        <v>3011</v>
      </c>
      <c r="AI1658">
        <v>5</v>
      </c>
      <c r="AJ1658" t="s">
        <v>3012</v>
      </c>
    </row>
    <row r="1659" spans="1:36" x14ac:dyDescent="0.3">
      <c r="A1659" t="s">
        <v>2616</v>
      </c>
      <c r="B1659" s="9">
        <v>59</v>
      </c>
      <c r="C1659" t="s">
        <v>29</v>
      </c>
      <c r="D1659" s="29" t="s">
        <v>33</v>
      </c>
      <c r="E1659">
        <v>65748</v>
      </c>
      <c r="F1659" s="13" t="s">
        <v>715</v>
      </c>
      <c r="G1659" s="4">
        <v>41379</v>
      </c>
      <c r="H1659">
        <v>58</v>
      </c>
      <c r="I1659">
        <v>172</v>
      </c>
      <c r="J1659">
        <v>73</v>
      </c>
      <c r="K1659">
        <v>93</v>
      </c>
      <c r="L1659">
        <v>95</v>
      </c>
      <c r="M1659">
        <v>78</v>
      </c>
      <c r="N1659">
        <v>34</v>
      </c>
      <c r="O1659">
        <v>511</v>
      </c>
      <c r="P1659">
        <v>545</v>
      </c>
      <c r="Q1659">
        <v>2</v>
      </c>
      <c r="R1659">
        <v>2</v>
      </c>
      <c r="S1659">
        <v>4</v>
      </c>
      <c r="T1659">
        <v>10</v>
      </c>
      <c r="U1659">
        <v>18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716</v>
      </c>
      <c r="AD1659" t="s">
        <v>716</v>
      </c>
      <c r="AE1659">
        <v>2</v>
      </c>
      <c r="AF1659" t="s">
        <v>3030</v>
      </c>
      <c r="AG1659" t="s">
        <v>2957</v>
      </c>
      <c r="AH1659" t="s">
        <v>3011</v>
      </c>
      <c r="AI1659">
        <v>4</v>
      </c>
      <c r="AJ1659" t="s">
        <v>3021</v>
      </c>
    </row>
    <row r="1660" spans="1:36" x14ac:dyDescent="0.3">
      <c r="A1660" t="s">
        <v>782</v>
      </c>
      <c r="B1660" s="9">
        <v>64</v>
      </c>
      <c r="C1660" t="s">
        <v>36</v>
      </c>
      <c r="D1660" s="29" t="s">
        <v>37</v>
      </c>
      <c r="E1660">
        <v>41145</v>
      </c>
      <c r="F1660" s="13" t="s">
        <v>2963</v>
      </c>
      <c r="G1660" s="4">
        <v>41678</v>
      </c>
      <c r="H1660">
        <v>20</v>
      </c>
      <c r="I1660">
        <v>9</v>
      </c>
      <c r="J1660">
        <v>0</v>
      </c>
      <c r="K1660">
        <v>3</v>
      </c>
      <c r="L1660">
        <v>0</v>
      </c>
      <c r="M1660">
        <v>0</v>
      </c>
      <c r="N1660">
        <v>1</v>
      </c>
      <c r="O1660">
        <v>12</v>
      </c>
      <c r="P1660">
        <v>13</v>
      </c>
      <c r="Q1660">
        <v>1</v>
      </c>
      <c r="R1660">
        <v>0</v>
      </c>
      <c r="S1660">
        <v>0</v>
      </c>
      <c r="T1660">
        <v>3</v>
      </c>
      <c r="U1660">
        <v>4</v>
      </c>
      <c r="V1660">
        <v>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t="s">
        <v>716</v>
      </c>
      <c r="AD1660" t="s">
        <v>716</v>
      </c>
      <c r="AE1660">
        <v>1</v>
      </c>
      <c r="AF1660" t="s">
        <v>3029</v>
      </c>
      <c r="AG1660" t="s">
        <v>2956</v>
      </c>
      <c r="AH1660" t="s">
        <v>3016</v>
      </c>
      <c r="AI1660">
        <v>2</v>
      </c>
      <c r="AJ1660" t="s">
        <v>3022</v>
      </c>
    </row>
    <row r="1661" spans="1:36" x14ac:dyDescent="0.3">
      <c r="A1661" t="s">
        <v>746</v>
      </c>
      <c r="B1661" s="9">
        <v>48</v>
      </c>
      <c r="C1661" t="s">
        <v>29</v>
      </c>
      <c r="D1661" s="29" t="s">
        <v>37</v>
      </c>
      <c r="E1661">
        <v>44794</v>
      </c>
      <c r="F1661" s="13" t="s">
        <v>715</v>
      </c>
      <c r="G1661" s="4">
        <v>41798</v>
      </c>
      <c r="H1661">
        <v>99</v>
      </c>
      <c r="I1661">
        <v>54</v>
      </c>
      <c r="J1661">
        <v>0</v>
      </c>
      <c r="K1661">
        <v>7</v>
      </c>
      <c r="L1661">
        <v>0</v>
      </c>
      <c r="M1661">
        <v>0</v>
      </c>
      <c r="N1661">
        <v>4</v>
      </c>
      <c r="O1661">
        <v>61</v>
      </c>
      <c r="P1661">
        <v>65</v>
      </c>
      <c r="Q1661">
        <v>1</v>
      </c>
      <c r="R1661">
        <v>2</v>
      </c>
      <c r="S1661">
        <v>0</v>
      </c>
      <c r="T1661">
        <v>3</v>
      </c>
      <c r="U1661">
        <v>6</v>
      </c>
      <c r="V1661">
        <v>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716</v>
      </c>
      <c r="AD1661" t="s">
        <v>716</v>
      </c>
      <c r="AE1661">
        <v>1</v>
      </c>
      <c r="AF1661" t="s">
        <v>3028</v>
      </c>
      <c r="AG1661" t="s">
        <v>2956</v>
      </c>
      <c r="AH1661" t="s">
        <v>3011</v>
      </c>
      <c r="AI1661">
        <v>6</v>
      </c>
      <c r="AJ1661" t="s">
        <v>3013</v>
      </c>
    </row>
    <row r="1662" spans="1:36" x14ac:dyDescent="0.3">
      <c r="A1662" t="s">
        <v>1700</v>
      </c>
      <c r="B1662" s="9">
        <v>57</v>
      </c>
      <c r="C1662" t="s">
        <v>29</v>
      </c>
      <c r="D1662" s="29" t="s">
        <v>37</v>
      </c>
      <c r="E1662">
        <v>62187</v>
      </c>
      <c r="F1662" s="13" t="s">
        <v>716</v>
      </c>
      <c r="G1662" s="4">
        <v>41460</v>
      </c>
      <c r="H1662">
        <v>49</v>
      </c>
      <c r="I1662">
        <v>792</v>
      </c>
      <c r="J1662">
        <v>0</v>
      </c>
      <c r="K1662">
        <v>275</v>
      </c>
      <c r="L1662">
        <v>45</v>
      </c>
      <c r="M1662">
        <v>45</v>
      </c>
      <c r="N1662">
        <v>126</v>
      </c>
      <c r="O1662">
        <v>1157</v>
      </c>
      <c r="P1662">
        <v>1283</v>
      </c>
      <c r="Q1662">
        <v>1</v>
      </c>
      <c r="R1662">
        <v>4</v>
      </c>
      <c r="S1662">
        <v>8</v>
      </c>
      <c r="T1662">
        <v>5</v>
      </c>
      <c r="U1662">
        <v>18</v>
      </c>
      <c r="V1662">
        <v>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716</v>
      </c>
      <c r="AD1662" t="s">
        <v>716</v>
      </c>
      <c r="AE1662">
        <v>2</v>
      </c>
      <c r="AF1662" t="s">
        <v>3030</v>
      </c>
      <c r="AG1662" t="s">
        <v>2957</v>
      </c>
      <c r="AH1662" t="s">
        <v>3014</v>
      </c>
      <c r="AI1662">
        <v>7</v>
      </c>
      <c r="AJ1662" t="s">
        <v>3015</v>
      </c>
    </row>
    <row r="1663" spans="1:36" x14ac:dyDescent="0.3">
      <c r="A1663" t="s">
        <v>2255</v>
      </c>
      <c r="B1663" s="9">
        <v>31</v>
      </c>
      <c r="C1663" t="s">
        <v>29</v>
      </c>
      <c r="D1663" s="29" t="s">
        <v>30</v>
      </c>
      <c r="E1663">
        <v>101970</v>
      </c>
      <c r="F1663" s="13" t="s">
        <v>716</v>
      </c>
      <c r="G1663" s="4">
        <v>41345</v>
      </c>
      <c r="H1663">
        <v>69</v>
      </c>
      <c r="I1663">
        <v>722</v>
      </c>
      <c r="J1663">
        <v>27</v>
      </c>
      <c r="K1663">
        <v>102</v>
      </c>
      <c r="L1663">
        <v>44</v>
      </c>
      <c r="M1663">
        <v>72</v>
      </c>
      <c r="N1663">
        <v>168</v>
      </c>
      <c r="O1663">
        <v>967</v>
      </c>
      <c r="P1663">
        <v>1135</v>
      </c>
      <c r="Q1663">
        <v>0</v>
      </c>
      <c r="R1663">
        <v>6</v>
      </c>
      <c r="S1663">
        <v>8</v>
      </c>
      <c r="T1663">
        <v>13</v>
      </c>
      <c r="U1663">
        <v>27</v>
      </c>
      <c r="V1663">
        <v>2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1</v>
      </c>
      <c r="AC1663" t="s">
        <v>2964</v>
      </c>
      <c r="AD1663" t="s">
        <v>715</v>
      </c>
      <c r="AE1663">
        <v>2</v>
      </c>
      <c r="AF1663" t="s">
        <v>3031</v>
      </c>
      <c r="AG1663" t="s">
        <v>2957</v>
      </c>
      <c r="AH1663" t="s">
        <v>3016</v>
      </c>
      <c r="AI1663">
        <v>3</v>
      </c>
      <c r="AJ1663" t="s">
        <v>3017</v>
      </c>
    </row>
    <row r="1664" spans="1:36" x14ac:dyDescent="0.3">
      <c r="A1664" t="s">
        <v>2578</v>
      </c>
      <c r="B1664" s="9">
        <v>37</v>
      </c>
      <c r="C1664" t="s">
        <v>29</v>
      </c>
      <c r="D1664" s="29" t="s">
        <v>37</v>
      </c>
      <c r="E1664">
        <v>31353</v>
      </c>
      <c r="F1664" s="13" t="s">
        <v>2963</v>
      </c>
      <c r="G1664" s="4">
        <v>41637</v>
      </c>
      <c r="H1664">
        <v>24</v>
      </c>
      <c r="I1664">
        <v>10</v>
      </c>
      <c r="J1664">
        <v>0</v>
      </c>
      <c r="K1664">
        <v>10</v>
      </c>
      <c r="L1664">
        <v>3</v>
      </c>
      <c r="M1664">
        <v>1</v>
      </c>
      <c r="N1664">
        <v>7</v>
      </c>
      <c r="O1664">
        <v>24</v>
      </c>
      <c r="P1664">
        <v>31</v>
      </c>
      <c r="Q1664">
        <v>2</v>
      </c>
      <c r="R1664">
        <v>1</v>
      </c>
      <c r="S1664">
        <v>1</v>
      </c>
      <c r="T1664">
        <v>2</v>
      </c>
      <c r="U1664">
        <v>6</v>
      </c>
      <c r="V1664">
        <v>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716</v>
      </c>
      <c r="AD1664" t="s">
        <v>716</v>
      </c>
      <c r="AE1664">
        <v>2</v>
      </c>
      <c r="AF1664" t="s">
        <v>3031</v>
      </c>
      <c r="AG1664" t="s">
        <v>2957</v>
      </c>
      <c r="AH1664" t="s">
        <v>3018</v>
      </c>
      <c r="AI1664">
        <v>12</v>
      </c>
      <c r="AJ1664" t="s">
        <v>3019</v>
      </c>
    </row>
    <row r="1665" spans="1:36" x14ac:dyDescent="0.3">
      <c r="A1665" t="s">
        <v>2788</v>
      </c>
      <c r="B1665" s="9">
        <v>54</v>
      </c>
      <c r="C1665" t="s">
        <v>36</v>
      </c>
      <c r="D1665" s="29" t="s">
        <v>41</v>
      </c>
      <c r="E1665">
        <v>50611</v>
      </c>
      <c r="F1665" s="13" t="s">
        <v>715</v>
      </c>
      <c r="G1665" s="4">
        <v>41186</v>
      </c>
      <c r="H1665">
        <v>98</v>
      </c>
      <c r="I1665">
        <v>459</v>
      </c>
      <c r="J1665">
        <v>0</v>
      </c>
      <c r="K1665">
        <v>24</v>
      </c>
      <c r="L1665">
        <v>6</v>
      </c>
      <c r="M1665">
        <v>0</v>
      </c>
      <c r="N1665">
        <v>4</v>
      </c>
      <c r="O1665">
        <v>489</v>
      </c>
      <c r="P1665">
        <v>493</v>
      </c>
      <c r="Q1665">
        <v>6</v>
      </c>
      <c r="R1665">
        <v>4</v>
      </c>
      <c r="S1665">
        <v>5</v>
      </c>
      <c r="T1665">
        <v>7</v>
      </c>
      <c r="U1665">
        <v>22</v>
      </c>
      <c r="V1665">
        <v>6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 t="s">
        <v>715</v>
      </c>
      <c r="AD1665" t="s">
        <v>715</v>
      </c>
      <c r="AE1665">
        <v>3</v>
      </c>
      <c r="AF1665" t="s">
        <v>3030</v>
      </c>
      <c r="AG1665" t="s">
        <v>2958</v>
      </c>
      <c r="AH1665" t="s">
        <v>3018</v>
      </c>
      <c r="AI1665">
        <v>10</v>
      </c>
      <c r="AJ1665" t="s">
        <v>3020</v>
      </c>
    </row>
    <row r="1666" spans="1:36" x14ac:dyDescent="0.3">
      <c r="A1666" t="s">
        <v>2784</v>
      </c>
      <c r="B1666" s="9">
        <v>41</v>
      </c>
      <c r="C1666" t="s">
        <v>29</v>
      </c>
      <c r="D1666" s="29" t="s">
        <v>71</v>
      </c>
      <c r="E1666">
        <v>42429</v>
      </c>
      <c r="F1666" s="13" t="s">
        <v>715</v>
      </c>
      <c r="G1666" s="4">
        <v>41681</v>
      </c>
      <c r="H1666">
        <v>99</v>
      </c>
      <c r="I1666">
        <v>55</v>
      </c>
      <c r="J1666">
        <v>0</v>
      </c>
      <c r="K1666">
        <v>6</v>
      </c>
      <c r="L1666">
        <v>2</v>
      </c>
      <c r="M1666">
        <v>0</v>
      </c>
      <c r="N1666">
        <v>4</v>
      </c>
      <c r="O1666">
        <v>63</v>
      </c>
      <c r="P1666">
        <v>67</v>
      </c>
      <c r="Q1666">
        <v>2</v>
      </c>
      <c r="R1666">
        <v>1</v>
      </c>
      <c r="S1666">
        <v>1</v>
      </c>
      <c r="T1666">
        <v>3</v>
      </c>
      <c r="U1666">
        <v>7</v>
      </c>
      <c r="V1666">
        <v>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716</v>
      </c>
      <c r="AD1666" t="s">
        <v>716</v>
      </c>
      <c r="AE1666">
        <v>1</v>
      </c>
      <c r="AF1666" t="s">
        <v>3028</v>
      </c>
      <c r="AG1666" t="s">
        <v>2956</v>
      </c>
      <c r="AH1666" t="s">
        <v>3016</v>
      </c>
      <c r="AI1666">
        <v>2</v>
      </c>
      <c r="AJ1666" t="s">
        <v>3022</v>
      </c>
    </row>
    <row r="1667" spans="1:36" x14ac:dyDescent="0.3">
      <c r="A1667" t="s">
        <v>2615</v>
      </c>
      <c r="B1667" s="9">
        <v>42</v>
      </c>
      <c r="C1667" t="s">
        <v>29</v>
      </c>
      <c r="D1667" s="29" t="s">
        <v>37</v>
      </c>
      <c r="E1667">
        <v>69209</v>
      </c>
      <c r="F1667" s="13" t="s">
        <v>716</v>
      </c>
      <c r="G1667" s="4">
        <v>41169</v>
      </c>
      <c r="H1667">
        <v>4</v>
      </c>
      <c r="I1667">
        <v>496</v>
      </c>
      <c r="J1667">
        <v>32</v>
      </c>
      <c r="K1667">
        <v>849</v>
      </c>
      <c r="L1667">
        <v>229</v>
      </c>
      <c r="M1667">
        <v>48</v>
      </c>
      <c r="N1667">
        <v>128</v>
      </c>
      <c r="O1667">
        <v>1654</v>
      </c>
      <c r="P1667">
        <v>1782</v>
      </c>
      <c r="Q1667">
        <v>2</v>
      </c>
      <c r="R1667">
        <v>5</v>
      </c>
      <c r="S1667">
        <v>3</v>
      </c>
      <c r="T1667">
        <v>6</v>
      </c>
      <c r="U1667">
        <v>16</v>
      </c>
      <c r="V1667">
        <v>4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 t="s">
        <v>715</v>
      </c>
      <c r="AD1667" t="s">
        <v>716</v>
      </c>
      <c r="AE1667">
        <v>3</v>
      </c>
      <c r="AF1667" t="s">
        <v>3028</v>
      </c>
      <c r="AG1667" t="s">
        <v>2958</v>
      </c>
      <c r="AH1667" t="s">
        <v>3014</v>
      </c>
      <c r="AI1667">
        <v>9</v>
      </c>
      <c r="AJ1667" t="s">
        <v>3025</v>
      </c>
    </row>
    <row r="1668" spans="1:36" x14ac:dyDescent="0.3">
      <c r="A1668" t="s">
        <v>2011</v>
      </c>
      <c r="B1668" s="9">
        <v>39</v>
      </c>
      <c r="C1668" t="s">
        <v>47</v>
      </c>
      <c r="D1668" s="29" t="s">
        <v>37</v>
      </c>
      <c r="E1668">
        <v>17003</v>
      </c>
      <c r="F1668" s="13" t="s">
        <v>715</v>
      </c>
      <c r="G1668" s="4">
        <v>41617</v>
      </c>
      <c r="H1668">
        <v>37</v>
      </c>
      <c r="I1668">
        <v>2</v>
      </c>
      <c r="J1668">
        <v>5</v>
      </c>
      <c r="K1668">
        <v>12</v>
      </c>
      <c r="L1668">
        <v>4</v>
      </c>
      <c r="M1668">
        <v>8</v>
      </c>
      <c r="N1668">
        <v>7</v>
      </c>
      <c r="O1668">
        <v>31</v>
      </c>
      <c r="P1668">
        <v>38</v>
      </c>
      <c r="Q1668">
        <v>3</v>
      </c>
      <c r="R1668">
        <v>2</v>
      </c>
      <c r="S1668">
        <v>0</v>
      </c>
      <c r="T1668">
        <v>4</v>
      </c>
      <c r="U1668">
        <v>9</v>
      </c>
      <c r="V1668">
        <v>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716</v>
      </c>
      <c r="AD1668" t="s">
        <v>716</v>
      </c>
      <c r="AE1668">
        <v>2</v>
      </c>
      <c r="AF1668" t="s">
        <v>3031</v>
      </c>
      <c r="AG1668" t="s">
        <v>2957</v>
      </c>
      <c r="AH1668" t="s">
        <v>3018</v>
      </c>
      <c r="AI1668">
        <v>12</v>
      </c>
      <c r="AJ1668" t="s">
        <v>3019</v>
      </c>
    </row>
    <row r="1669" spans="1:36" x14ac:dyDescent="0.3">
      <c r="A1669" t="s">
        <v>2456</v>
      </c>
      <c r="B1669" s="9">
        <v>63</v>
      </c>
      <c r="C1669" t="s">
        <v>29</v>
      </c>
      <c r="D1669" s="29" t="s">
        <v>30</v>
      </c>
      <c r="E1669">
        <v>52247</v>
      </c>
      <c r="F1669" s="13" t="s">
        <v>2964</v>
      </c>
      <c r="G1669" s="4">
        <v>41640</v>
      </c>
      <c r="H1669">
        <v>96</v>
      </c>
      <c r="I1669">
        <v>48</v>
      </c>
      <c r="J1669">
        <v>5</v>
      </c>
      <c r="K1669">
        <v>48</v>
      </c>
      <c r="L1669">
        <v>6</v>
      </c>
      <c r="M1669">
        <v>10</v>
      </c>
      <c r="N1669">
        <v>7</v>
      </c>
      <c r="O1669">
        <v>117</v>
      </c>
      <c r="P1669">
        <v>124</v>
      </c>
      <c r="Q1669">
        <v>3</v>
      </c>
      <c r="R1669">
        <v>2</v>
      </c>
      <c r="S1669">
        <v>1</v>
      </c>
      <c r="T1669">
        <v>4</v>
      </c>
      <c r="U1669">
        <v>10</v>
      </c>
      <c r="V1669">
        <v>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716</v>
      </c>
      <c r="AD1669" t="s">
        <v>716</v>
      </c>
      <c r="AE1669">
        <v>1</v>
      </c>
      <c r="AF1669" t="s">
        <v>3029</v>
      </c>
      <c r="AG1669" t="s">
        <v>2956</v>
      </c>
      <c r="AH1669" t="s">
        <v>3016</v>
      </c>
      <c r="AI1669">
        <v>1</v>
      </c>
      <c r="AJ1669" t="s">
        <v>3023</v>
      </c>
    </row>
    <row r="1670" spans="1:36" x14ac:dyDescent="0.3">
      <c r="A1670" t="s">
        <v>2883</v>
      </c>
      <c r="B1670" s="9">
        <v>54</v>
      </c>
      <c r="C1670" t="s">
        <v>29</v>
      </c>
      <c r="D1670" s="29" t="s">
        <v>71</v>
      </c>
      <c r="E1670">
        <v>47916</v>
      </c>
      <c r="F1670" s="13" t="s">
        <v>715</v>
      </c>
      <c r="G1670" s="4">
        <v>41235</v>
      </c>
      <c r="H1670">
        <v>72</v>
      </c>
      <c r="I1670">
        <v>505</v>
      </c>
      <c r="J1670">
        <v>0</v>
      </c>
      <c r="K1670">
        <v>26</v>
      </c>
      <c r="L1670">
        <v>0</v>
      </c>
      <c r="M1670">
        <v>0</v>
      </c>
      <c r="N1670">
        <v>75</v>
      </c>
      <c r="O1670">
        <v>531</v>
      </c>
      <c r="P1670">
        <v>606</v>
      </c>
      <c r="Q1670">
        <v>5</v>
      </c>
      <c r="R1670">
        <v>7</v>
      </c>
      <c r="S1670">
        <v>4</v>
      </c>
      <c r="T1670">
        <v>6</v>
      </c>
      <c r="U1670">
        <v>22</v>
      </c>
      <c r="V1670">
        <v>6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 t="s">
        <v>715</v>
      </c>
      <c r="AD1670" t="s">
        <v>716</v>
      </c>
      <c r="AE1670">
        <v>3</v>
      </c>
      <c r="AF1670" t="s">
        <v>3030</v>
      </c>
      <c r="AG1670" t="s">
        <v>2958</v>
      </c>
      <c r="AH1670" t="s">
        <v>3018</v>
      </c>
      <c r="AI1670">
        <v>11</v>
      </c>
      <c r="AJ1670" t="s">
        <v>3024</v>
      </c>
    </row>
    <row r="1671" spans="1:36" x14ac:dyDescent="0.3">
      <c r="A1671" t="s">
        <v>2328</v>
      </c>
      <c r="B1671" s="9">
        <v>36</v>
      </c>
      <c r="C1671" t="s">
        <v>29</v>
      </c>
      <c r="D1671" s="29" t="s">
        <v>33</v>
      </c>
      <c r="E1671">
        <v>57867</v>
      </c>
      <c r="F1671" s="13" t="s">
        <v>715</v>
      </c>
      <c r="G1671" s="4">
        <v>41548</v>
      </c>
      <c r="H1671">
        <v>48</v>
      </c>
      <c r="I1671">
        <v>344</v>
      </c>
      <c r="J1671">
        <v>35</v>
      </c>
      <c r="K1671">
        <v>178</v>
      </c>
      <c r="L1671">
        <v>15</v>
      </c>
      <c r="M1671">
        <v>23</v>
      </c>
      <c r="N1671">
        <v>17</v>
      </c>
      <c r="O1671">
        <v>595</v>
      </c>
      <c r="P1671">
        <v>612</v>
      </c>
      <c r="Q1671">
        <v>7</v>
      </c>
      <c r="R1671">
        <v>7</v>
      </c>
      <c r="S1671">
        <v>2</v>
      </c>
      <c r="T1671">
        <v>9</v>
      </c>
      <c r="U1671">
        <v>25</v>
      </c>
      <c r="V1671">
        <v>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716</v>
      </c>
      <c r="AD1671" t="s">
        <v>716</v>
      </c>
      <c r="AE1671">
        <v>2</v>
      </c>
      <c r="AF1671" t="s">
        <v>3031</v>
      </c>
      <c r="AG1671" t="s">
        <v>2957</v>
      </c>
      <c r="AH1671" t="s">
        <v>3018</v>
      </c>
      <c r="AI1671">
        <v>10</v>
      </c>
      <c r="AJ1671" t="s">
        <v>3020</v>
      </c>
    </row>
    <row r="1672" spans="1:36" x14ac:dyDescent="0.3">
      <c r="A1672" t="s">
        <v>2500</v>
      </c>
      <c r="B1672" s="9">
        <v>45</v>
      </c>
      <c r="C1672" t="s">
        <v>29</v>
      </c>
      <c r="D1672" s="29" t="s">
        <v>33</v>
      </c>
      <c r="E1672">
        <v>38361</v>
      </c>
      <c r="F1672" s="13" t="s">
        <v>715</v>
      </c>
      <c r="G1672" s="4">
        <v>41635</v>
      </c>
      <c r="H1672">
        <v>74</v>
      </c>
      <c r="I1672">
        <v>39</v>
      </c>
      <c r="J1672">
        <v>0</v>
      </c>
      <c r="K1672">
        <v>56</v>
      </c>
      <c r="L1672">
        <v>20</v>
      </c>
      <c r="M1672">
        <v>8</v>
      </c>
      <c r="N1672">
        <v>14</v>
      </c>
      <c r="O1672">
        <v>123</v>
      </c>
      <c r="P1672">
        <v>137</v>
      </c>
      <c r="Q1672">
        <v>3</v>
      </c>
      <c r="R1672">
        <v>3</v>
      </c>
      <c r="S1672">
        <v>1</v>
      </c>
      <c r="T1672">
        <v>3</v>
      </c>
      <c r="U1672">
        <v>10</v>
      </c>
      <c r="V1672">
        <v>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716</v>
      </c>
      <c r="AD1672" t="s">
        <v>716</v>
      </c>
      <c r="AE1672">
        <v>2</v>
      </c>
      <c r="AF1672" t="s">
        <v>3028</v>
      </c>
      <c r="AG1672" t="s">
        <v>2957</v>
      </c>
      <c r="AH1672" t="s">
        <v>3018</v>
      </c>
      <c r="AI1672">
        <v>12</v>
      </c>
      <c r="AJ1672" t="s">
        <v>3019</v>
      </c>
    </row>
    <row r="1673" spans="1:36" x14ac:dyDescent="0.3">
      <c r="A1673" t="s">
        <v>2344</v>
      </c>
      <c r="B1673" s="9">
        <v>43</v>
      </c>
      <c r="C1673" t="s">
        <v>29</v>
      </c>
      <c r="D1673" s="29" t="s">
        <v>33</v>
      </c>
      <c r="E1673">
        <v>34600</v>
      </c>
      <c r="F1673" s="13" t="s">
        <v>2963</v>
      </c>
      <c r="G1673" s="4">
        <v>41275</v>
      </c>
      <c r="H1673">
        <v>8</v>
      </c>
      <c r="I1673">
        <v>199</v>
      </c>
      <c r="J1673">
        <v>33</v>
      </c>
      <c r="K1673">
        <v>60</v>
      </c>
      <c r="L1673">
        <v>8</v>
      </c>
      <c r="M1673">
        <v>3</v>
      </c>
      <c r="N1673">
        <v>15</v>
      </c>
      <c r="O1673">
        <v>303</v>
      </c>
      <c r="P1673">
        <v>318</v>
      </c>
      <c r="Q1673">
        <v>5</v>
      </c>
      <c r="R1673">
        <v>5</v>
      </c>
      <c r="S1673">
        <v>2</v>
      </c>
      <c r="T1673">
        <v>5</v>
      </c>
      <c r="U1673">
        <v>17</v>
      </c>
      <c r="V1673">
        <v>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716</v>
      </c>
      <c r="AD1673" t="s">
        <v>715</v>
      </c>
      <c r="AE1673">
        <v>2</v>
      </c>
      <c r="AF1673" t="s">
        <v>3028</v>
      </c>
      <c r="AG1673" t="s">
        <v>2957</v>
      </c>
      <c r="AH1673" t="s">
        <v>3016</v>
      </c>
      <c r="AI1673">
        <v>1</v>
      </c>
      <c r="AJ1673" t="s">
        <v>3023</v>
      </c>
    </row>
    <row r="1674" spans="1:36" x14ac:dyDescent="0.3">
      <c r="A1674" t="s">
        <v>721</v>
      </c>
      <c r="B1674" s="9">
        <v>36</v>
      </c>
      <c r="C1674" t="s">
        <v>47</v>
      </c>
      <c r="D1674" s="29" t="s">
        <v>30</v>
      </c>
      <c r="E1674">
        <v>52195</v>
      </c>
      <c r="F1674" s="13" t="s">
        <v>2964</v>
      </c>
      <c r="G1674" s="4">
        <v>41771</v>
      </c>
      <c r="H1674">
        <v>2</v>
      </c>
      <c r="I1674">
        <v>12</v>
      </c>
      <c r="J1674">
        <v>0</v>
      </c>
      <c r="K1674">
        <v>4</v>
      </c>
      <c r="L1674">
        <v>0</v>
      </c>
      <c r="M1674">
        <v>0</v>
      </c>
      <c r="N1674">
        <v>1</v>
      </c>
      <c r="O1674">
        <v>16</v>
      </c>
      <c r="P1674">
        <v>17</v>
      </c>
      <c r="Q1674">
        <v>1</v>
      </c>
      <c r="R1674">
        <v>1</v>
      </c>
      <c r="S1674">
        <v>0</v>
      </c>
      <c r="T1674">
        <v>2</v>
      </c>
      <c r="U1674">
        <v>4</v>
      </c>
      <c r="V1674">
        <v>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716</v>
      </c>
      <c r="AD1674" t="s">
        <v>716</v>
      </c>
      <c r="AE1674">
        <v>1</v>
      </c>
      <c r="AF1674" t="s">
        <v>3031</v>
      </c>
      <c r="AG1674" t="s">
        <v>2956</v>
      </c>
      <c r="AH1674" t="s">
        <v>3011</v>
      </c>
      <c r="AI1674">
        <v>5</v>
      </c>
      <c r="AJ1674" t="s">
        <v>3012</v>
      </c>
    </row>
    <row r="1675" spans="1:36" x14ac:dyDescent="0.3">
      <c r="A1675" t="s">
        <v>1511</v>
      </c>
      <c r="B1675" s="9">
        <v>33</v>
      </c>
      <c r="C1675" t="s">
        <v>29</v>
      </c>
      <c r="D1675" s="29" t="s">
        <v>41</v>
      </c>
      <c r="E1675">
        <v>56981</v>
      </c>
      <c r="F1675" s="13" t="s">
        <v>716</v>
      </c>
      <c r="G1675" s="4">
        <v>41664</v>
      </c>
      <c r="H1675">
        <v>91</v>
      </c>
      <c r="I1675">
        <v>908</v>
      </c>
      <c r="J1675">
        <v>48</v>
      </c>
      <c r="K1675">
        <v>217</v>
      </c>
      <c r="L1675">
        <v>32</v>
      </c>
      <c r="M1675">
        <v>12</v>
      </c>
      <c r="N1675">
        <v>24</v>
      </c>
      <c r="O1675">
        <v>1217</v>
      </c>
      <c r="P1675">
        <v>1241</v>
      </c>
      <c r="Q1675">
        <v>1</v>
      </c>
      <c r="R1675">
        <v>2</v>
      </c>
      <c r="S1675">
        <v>3</v>
      </c>
      <c r="T1675">
        <v>13</v>
      </c>
      <c r="U1675">
        <v>19</v>
      </c>
      <c r="V1675">
        <v>6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 t="s">
        <v>715</v>
      </c>
      <c r="AD1675" t="s">
        <v>716</v>
      </c>
      <c r="AE1675">
        <v>1</v>
      </c>
      <c r="AF1675" t="s">
        <v>3031</v>
      </c>
      <c r="AG1675" t="s">
        <v>2956</v>
      </c>
      <c r="AH1675" t="s">
        <v>3016</v>
      </c>
      <c r="AI1675">
        <v>1</v>
      </c>
      <c r="AJ1675" t="s">
        <v>3023</v>
      </c>
    </row>
    <row r="1676" spans="1:36" x14ac:dyDescent="0.3">
      <c r="A1676" t="s">
        <v>1680</v>
      </c>
      <c r="B1676" s="9">
        <v>57</v>
      </c>
      <c r="C1676" t="s">
        <v>29</v>
      </c>
      <c r="D1676" s="29" t="s">
        <v>37</v>
      </c>
      <c r="E1676">
        <v>78618</v>
      </c>
      <c r="F1676" s="13" t="s">
        <v>716</v>
      </c>
      <c r="G1676" s="4">
        <v>41180</v>
      </c>
      <c r="H1676">
        <v>87</v>
      </c>
      <c r="I1676">
        <v>736</v>
      </c>
      <c r="J1676">
        <v>163</v>
      </c>
      <c r="K1676">
        <v>818</v>
      </c>
      <c r="L1676">
        <v>212</v>
      </c>
      <c r="M1676">
        <v>163</v>
      </c>
      <c r="N1676">
        <v>61</v>
      </c>
      <c r="O1676">
        <v>2092</v>
      </c>
      <c r="P1676">
        <v>2153</v>
      </c>
      <c r="Q1676">
        <v>1</v>
      </c>
      <c r="R1676">
        <v>4</v>
      </c>
      <c r="S1676">
        <v>7</v>
      </c>
      <c r="T1676">
        <v>10</v>
      </c>
      <c r="U1676">
        <v>22</v>
      </c>
      <c r="V1676">
        <v>2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 t="s">
        <v>715</v>
      </c>
      <c r="AD1676" t="s">
        <v>716</v>
      </c>
      <c r="AE1676">
        <v>3</v>
      </c>
      <c r="AF1676" t="s">
        <v>3030</v>
      </c>
      <c r="AG1676" t="s">
        <v>2958</v>
      </c>
      <c r="AH1676" t="s">
        <v>3014</v>
      </c>
      <c r="AI1676">
        <v>9</v>
      </c>
      <c r="AJ1676" t="s">
        <v>3025</v>
      </c>
    </row>
    <row r="1677" spans="1:36" x14ac:dyDescent="0.3">
      <c r="A1677" t="s">
        <v>2043</v>
      </c>
      <c r="B1677" s="9">
        <v>43</v>
      </c>
      <c r="C1677" t="s">
        <v>39</v>
      </c>
      <c r="D1677" s="29" t="s">
        <v>30</v>
      </c>
      <c r="E1677">
        <v>33316</v>
      </c>
      <c r="F1677" s="13" t="s">
        <v>2963</v>
      </c>
      <c r="G1677" s="4">
        <v>41551</v>
      </c>
      <c r="H1677">
        <v>34</v>
      </c>
      <c r="I1677">
        <v>79</v>
      </c>
      <c r="J1677">
        <v>1</v>
      </c>
      <c r="K1677">
        <v>31</v>
      </c>
      <c r="L1677">
        <v>4</v>
      </c>
      <c r="M1677">
        <v>4</v>
      </c>
      <c r="N1677">
        <v>12</v>
      </c>
      <c r="O1677">
        <v>119</v>
      </c>
      <c r="P1677">
        <v>131</v>
      </c>
      <c r="Q1677">
        <v>3</v>
      </c>
      <c r="R1677">
        <v>2</v>
      </c>
      <c r="S1677">
        <v>1</v>
      </c>
      <c r="T1677">
        <v>4</v>
      </c>
      <c r="U1677">
        <v>10</v>
      </c>
      <c r="V1677">
        <v>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716</v>
      </c>
      <c r="AD1677" t="s">
        <v>716</v>
      </c>
      <c r="AE1677">
        <v>2</v>
      </c>
      <c r="AF1677" t="s">
        <v>3028</v>
      </c>
      <c r="AG1677" t="s">
        <v>2957</v>
      </c>
      <c r="AH1677" t="s">
        <v>3018</v>
      </c>
      <c r="AI1677">
        <v>10</v>
      </c>
      <c r="AJ1677" t="s">
        <v>3020</v>
      </c>
    </row>
    <row r="1678" spans="1:36" x14ac:dyDescent="0.3">
      <c r="A1678" t="s">
        <v>1263</v>
      </c>
      <c r="B1678" s="9">
        <v>45</v>
      </c>
      <c r="C1678" t="s">
        <v>36</v>
      </c>
      <c r="D1678" s="29" t="s">
        <v>33</v>
      </c>
      <c r="E1678">
        <v>69476</v>
      </c>
      <c r="F1678" s="13" t="s">
        <v>716</v>
      </c>
      <c r="G1678" s="4">
        <v>41547</v>
      </c>
      <c r="H1678">
        <v>3</v>
      </c>
      <c r="I1678">
        <v>260</v>
      </c>
      <c r="J1678">
        <v>86</v>
      </c>
      <c r="K1678">
        <v>559</v>
      </c>
      <c r="L1678">
        <v>63</v>
      </c>
      <c r="M1678">
        <v>9</v>
      </c>
      <c r="N1678">
        <v>67</v>
      </c>
      <c r="O1678">
        <v>977</v>
      </c>
      <c r="P1678">
        <v>1044</v>
      </c>
      <c r="Q1678">
        <v>1</v>
      </c>
      <c r="R1678">
        <v>4</v>
      </c>
      <c r="S1678">
        <v>6</v>
      </c>
      <c r="T1678">
        <v>4</v>
      </c>
      <c r="U1678">
        <v>15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716</v>
      </c>
      <c r="AD1678" t="s">
        <v>716</v>
      </c>
      <c r="AE1678">
        <v>2</v>
      </c>
      <c r="AF1678" t="s">
        <v>3028</v>
      </c>
      <c r="AG1678" t="s">
        <v>2957</v>
      </c>
      <c r="AH1678" t="s">
        <v>3014</v>
      </c>
      <c r="AI1678">
        <v>9</v>
      </c>
      <c r="AJ1678" t="s">
        <v>3025</v>
      </c>
    </row>
    <row r="1679" spans="1:36" x14ac:dyDescent="0.3">
      <c r="A1679" t="s">
        <v>1233</v>
      </c>
      <c r="B1679" s="9">
        <v>55</v>
      </c>
      <c r="C1679" t="s">
        <v>36</v>
      </c>
      <c r="D1679" s="29" t="s">
        <v>30</v>
      </c>
      <c r="E1679">
        <v>52247</v>
      </c>
      <c r="F1679" s="13" t="s">
        <v>716</v>
      </c>
      <c r="G1679" s="4">
        <v>41583</v>
      </c>
      <c r="H1679">
        <v>80</v>
      </c>
      <c r="I1679">
        <v>81</v>
      </c>
      <c r="J1679">
        <v>11</v>
      </c>
      <c r="K1679">
        <v>50</v>
      </c>
      <c r="L1679">
        <v>3</v>
      </c>
      <c r="M1679">
        <v>2</v>
      </c>
      <c r="N1679">
        <v>39</v>
      </c>
      <c r="O1679">
        <v>147</v>
      </c>
      <c r="P1679">
        <v>186</v>
      </c>
      <c r="Q1679">
        <v>1</v>
      </c>
      <c r="R1679">
        <v>1</v>
      </c>
      <c r="S1679">
        <v>3</v>
      </c>
      <c r="T1679">
        <v>4</v>
      </c>
      <c r="U1679">
        <v>9</v>
      </c>
      <c r="V1679">
        <v>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716</v>
      </c>
      <c r="AD1679" t="s">
        <v>716</v>
      </c>
      <c r="AE1679">
        <v>2</v>
      </c>
      <c r="AF1679" t="s">
        <v>3030</v>
      </c>
      <c r="AG1679" t="s">
        <v>2957</v>
      </c>
      <c r="AH1679" t="s">
        <v>3018</v>
      </c>
      <c r="AI1679">
        <v>11</v>
      </c>
      <c r="AJ1679" t="s">
        <v>3024</v>
      </c>
    </row>
    <row r="1680" spans="1:36" x14ac:dyDescent="0.3">
      <c r="A1680" t="s">
        <v>846</v>
      </c>
      <c r="B1680" s="9">
        <v>61</v>
      </c>
      <c r="C1680" t="s">
        <v>29</v>
      </c>
      <c r="D1680" s="29" t="s">
        <v>37</v>
      </c>
      <c r="E1680">
        <v>48686</v>
      </c>
      <c r="F1680" s="13" t="s">
        <v>2964</v>
      </c>
      <c r="G1680" s="4">
        <v>41612</v>
      </c>
      <c r="H1680">
        <v>8</v>
      </c>
      <c r="I1680">
        <v>10</v>
      </c>
      <c r="J1680">
        <v>0</v>
      </c>
      <c r="K1680">
        <v>7</v>
      </c>
      <c r="L1680">
        <v>2</v>
      </c>
      <c r="M1680">
        <v>0</v>
      </c>
      <c r="N1680">
        <v>1</v>
      </c>
      <c r="O1680">
        <v>19</v>
      </c>
      <c r="P1680">
        <v>20</v>
      </c>
      <c r="Q1680">
        <v>1</v>
      </c>
      <c r="R1680">
        <v>1</v>
      </c>
      <c r="S1680">
        <v>0</v>
      </c>
      <c r="T1680">
        <v>2</v>
      </c>
      <c r="U1680">
        <v>4</v>
      </c>
      <c r="V1680">
        <v>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716</v>
      </c>
      <c r="AD1680" t="s">
        <v>716</v>
      </c>
      <c r="AE1680">
        <v>2</v>
      </c>
      <c r="AF1680" t="s">
        <v>3029</v>
      </c>
      <c r="AG1680" t="s">
        <v>2957</v>
      </c>
      <c r="AH1680" t="s">
        <v>3018</v>
      </c>
      <c r="AI1680">
        <v>12</v>
      </c>
      <c r="AJ1680" t="s">
        <v>3019</v>
      </c>
    </row>
    <row r="1681" spans="1:36" x14ac:dyDescent="0.3">
      <c r="A1681" t="s">
        <v>1427</v>
      </c>
      <c r="B1681" s="9">
        <v>46</v>
      </c>
      <c r="C1681" t="s">
        <v>29</v>
      </c>
      <c r="D1681" s="29" t="s">
        <v>33</v>
      </c>
      <c r="E1681">
        <v>41728</v>
      </c>
      <c r="F1681" s="13" t="s">
        <v>715</v>
      </c>
      <c r="G1681" s="4">
        <v>41418</v>
      </c>
      <c r="H1681">
        <v>92</v>
      </c>
      <c r="I1681">
        <v>13</v>
      </c>
      <c r="J1681">
        <v>6</v>
      </c>
      <c r="K1681">
        <v>15</v>
      </c>
      <c r="L1681">
        <v>3</v>
      </c>
      <c r="M1681">
        <v>5</v>
      </c>
      <c r="N1681">
        <v>13</v>
      </c>
      <c r="O1681">
        <v>42</v>
      </c>
      <c r="P1681">
        <v>55</v>
      </c>
      <c r="Q1681">
        <v>1</v>
      </c>
      <c r="R1681">
        <v>2</v>
      </c>
      <c r="S1681">
        <v>0</v>
      </c>
      <c r="T1681">
        <v>2</v>
      </c>
      <c r="U1681">
        <v>5</v>
      </c>
      <c r="V1681">
        <v>10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716</v>
      </c>
      <c r="AD1681" t="s">
        <v>716</v>
      </c>
      <c r="AE1681">
        <v>2</v>
      </c>
      <c r="AF1681" t="s">
        <v>3028</v>
      </c>
      <c r="AG1681" t="s">
        <v>2957</v>
      </c>
      <c r="AH1681" t="s">
        <v>3011</v>
      </c>
      <c r="AI1681">
        <v>5</v>
      </c>
      <c r="AJ1681" t="s">
        <v>3012</v>
      </c>
    </row>
    <row r="1682" spans="1:36" x14ac:dyDescent="0.3">
      <c r="A1682" t="s">
        <v>879</v>
      </c>
      <c r="B1682" s="9">
        <v>29</v>
      </c>
      <c r="C1682" t="s">
        <v>29</v>
      </c>
      <c r="D1682" s="29" t="s">
        <v>30</v>
      </c>
      <c r="E1682">
        <v>70596</v>
      </c>
      <c r="F1682" s="13" t="s">
        <v>716</v>
      </c>
      <c r="G1682" s="4">
        <v>41187</v>
      </c>
      <c r="H1682">
        <v>68</v>
      </c>
      <c r="I1682">
        <v>347</v>
      </c>
      <c r="J1682">
        <v>44</v>
      </c>
      <c r="K1682">
        <v>534</v>
      </c>
      <c r="L1682">
        <v>17</v>
      </c>
      <c r="M1682">
        <v>0</v>
      </c>
      <c r="N1682">
        <v>26</v>
      </c>
      <c r="O1682">
        <v>942</v>
      </c>
      <c r="P1682">
        <v>968</v>
      </c>
      <c r="Q1682">
        <v>1</v>
      </c>
      <c r="R1682">
        <v>3</v>
      </c>
      <c r="S1682">
        <v>5</v>
      </c>
      <c r="T1682">
        <v>12</v>
      </c>
      <c r="U1682">
        <v>21</v>
      </c>
      <c r="V1682">
        <v>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716</v>
      </c>
      <c r="AD1682" t="s">
        <v>716</v>
      </c>
      <c r="AE1682">
        <v>3</v>
      </c>
      <c r="AF1682" t="s">
        <v>3032</v>
      </c>
      <c r="AG1682" t="s">
        <v>2958</v>
      </c>
      <c r="AH1682" t="s">
        <v>3018</v>
      </c>
      <c r="AI1682">
        <v>10</v>
      </c>
      <c r="AJ1682" t="s">
        <v>3020</v>
      </c>
    </row>
    <row r="1683" spans="1:36" x14ac:dyDescent="0.3">
      <c r="A1683" t="s">
        <v>2379</v>
      </c>
      <c r="B1683" s="9">
        <v>41</v>
      </c>
      <c r="C1683" t="s">
        <v>29</v>
      </c>
      <c r="D1683" s="29" t="s">
        <v>30</v>
      </c>
      <c r="E1683">
        <v>7500</v>
      </c>
      <c r="F1683" s="13" t="s">
        <v>715</v>
      </c>
      <c r="G1683" s="4">
        <v>41634</v>
      </c>
      <c r="H1683">
        <v>54</v>
      </c>
      <c r="I1683">
        <v>5</v>
      </c>
      <c r="J1683">
        <v>3</v>
      </c>
      <c r="K1683">
        <v>10</v>
      </c>
      <c r="L1683">
        <v>12</v>
      </c>
      <c r="M1683">
        <v>7</v>
      </c>
      <c r="N1683">
        <v>20</v>
      </c>
      <c r="O1683">
        <v>37</v>
      </c>
      <c r="P1683">
        <v>57</v>
      </c>
      <c r="Q1683">
        <v>4</v>
      </c>
      <c r="R1683">
        <v>3</v>
      </c>
      <c r="S1683">
        <v>1</v>
      </c>
      <c r="T1683">
        <v>3</v>
      </c>
      <c r="U1683">
        <v>11</v>
      </c>
      <c r="V1683">
        <v>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716</v>
      </c>
      <c r="AD1683" t="s">
        <v>716</v>
      </c>
      <c r="AE1683">
        <v>2</v>
      </c>
      <c r="AF1683" t="s">
        <v>3028</v>
      </c>
      <c r="AG1683" t="s">
        <v>2957</v>
      </c>
      <c r="AH1683" t="s">
        <v>3018</v>
      </c>
      <c r="AI1683">
        <v>12</v>
      </c>
      <c r="AJ1683" t="s">
        <v>3019</v>
      </c>
    </row>
    <row r="1684" spans="1:36" x14ac:dyDescent="0.3">
      <c r="A1684" t="s">
        <v>730</v>
      </c>
      <c r="B1684" s="9">
        <v>61</v>
      </c>
      <c r="C1684" t="s">
        <v>36</v>
      </c>
      <c r="D1684" s="29" t="s">
        <v>30</v>
      </c>
      <c r="E1684">
        <v>51411</v>
      </c>
      <c r="F1684" s="13" t="s">
        <v>2964</v>
      </c>
      <c r="G1684" s="4">
        <v>41420</v>
      </c>
      <c r="H1684">
        <v>81</v>
      </c>
      <c r="I1684">
        <v>14</v>
      </c>
      <c r="J1684">
        <v>0</v>
      </c>
      <c r="K1684">
        <v>3</v>
      </c>
      <c r="L1684">
        <v>0</v>
      </c>
      <c r="M1684">
        <v>0</v>
      </c>
      <c r="N1684">
        <v>1</v>
      </c>
      <c r="O1684">
        <v>17</v>
      </c>
      <c r="P1684">
        <v>18</v>
      </c>
      <c r="Q1684">
        <v>1</v>
      </c>
      <c r="R1684">
        <v>0</v>
      </c>
      <c r="S1684">
        <v>0</v>
      </c>
      <c r="T1684">
        <v>3</v>
      </c>
      <c r="U1684">
        <v>4</v>
      </c>
      <c r="V1684">
        <v>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716</v>
      </c>
      <c r="AD1684" t="s">
        <v>716</v>
      </c>
      <c r="AE1684">
        <v>2</v>
      </c>
      <c r="AF1684" t="s">
        <v>3029</v>
      </c>
      <c r="AG1684" t="s">
        <v>2957</v>
      </c>
      <c r="AH1684" t="s">
        <v>3011</v>
      </c>
      <c r="AI1684">
        <v>5</v>
      </c>
      <c r="AJ1684" t="s">
        <v>3012</v>
      </c>
    </row>
    <row r="1685" spans="1:36" x14ac:dyDescent="0.3">
      <c r="A1685" t="s">
        <v>2498</v>
      </c>
      <c r="B1685" s="9">
        <v>62</v>
      </c>
      <c r="C1685" t="s">
        <v>29</v>
      </c>
      <c r="D1685" s="29" t="s">
        <v>41</v>
      </c>
      <c r="E1685">
        <v>69142</v>
      </c>
      <c r="F1685" s="13" t="s">
        <v>715</v>
      </c>
      <c r="G1685" s="4">
        <v>41819</v>
      </c>
      <c r="H1685">
        <v>50</v>
      </c>
      <c r="I1685">
        <v>448</v>
      </c>
      <c r="J1685">
        <v>4</v>
      </c>
      <c r="K1685">
        <v>34</v>
      </c>
      <c r="L1685">
        <v>6</v>
      </c>
      <c r="M1685">
        <v>4</v>
      </c>
      <c r="N1685">
        <v>39</v>
      </c>
      <c r="O1685">
        <v>496</v>
      </c>
      <c r="P1685">
        <v>535</v>
      </c>
      <c r="Q1685">
        <v>3</v>
      </c>
      <c r="R1685">
        <v>8</v>
      </c>
      <c r="S1685">
        <v>1</v>
      </c>
      <c r="T1685">
        <v>7</v>
      </c>
      <c r="U1685">
        <v>19</v>
      </c>
      <c r="V1685">
        <v>5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 t="s">
        <v>715</v>
      </c>
      <c r="AD1685" t="s">
        <v>716</v>
      </c>
      <c r="AE1685">
        <v>1</v>
      </c>
      <c r="AF1685" t="s">
        <v>3029</v>
      </c>
      <c r="AG1685" t="s">
        <v>2956</v>
      </c>
      <c r="AH1685" t="s">
        <v>3011</v>
      </c>
      <c r="AI1685">
        <v>6</v>
      </c>
      <c r="AJ1685" t="s">
        <v>3013</v>
      </c>
    </row>
    <row r="1686" spans="1:36" x14ac:dyDescent="0.3">
      <c r="A1686" t="s">
        <v>1791</v>
      </c>
      <c r="B1686" s="9">
        <v>32</v>
      </c>
      <c r="C1686" t="s">
        <v>47</v>
      </c>
      <c r="D1686" s="29" t="s">
        <v>30</v>
      </c>
      <c r="E1686">
        <v>23616</v>
      </c>
      <c r="F1686" s="13" t="s">
        <v>715</v>
      </c>
      <c r="G1686" s="4">
        <v>41230</v>
      </c>
      <c r="H1686">
        <v>76</v>
      </c>
      <c r="I1686">
        <v>4</v>
      </c>
      <c r="J1686">
        <v>22</v>
      </c>
      <c r="K1686">
        <v>11</v>
      </c>
      <c r="L1686">
        <v>3</v>
      </c>
      <c r="M1686">
        <v>7</v>
      </c>
      <c r="N1686">
        <v>32</v>
      </c>
      <c r="O1686">
        <v>47</v>
      </c>
      <c r="P1686">
        <v>79</v>
      </c>
      <c r="Q1686">
        <v>2</v>
      </c>
      <c r="R1686">
        <v>3</v>
      </c>
      <c r="S1686">
        <v>0</v>
      </c>
      <c r="T1686">
        <v>3</v>
      </c>
      <c r="U1686">
        <v>8</v>
      </c>
      <c r="V1686">
        <v>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t="s">
        <v>716</v>
      </c>
      <c r="AD1686" t="s">
        <v>715</v>
      </c>
      <c r="AE1686">
        <v>3</v>
      </c>
      <c r="AF1686" t="s">
        <v>3031</v>
      </c>
      <c r="AG1686" t="s">
        <v>2958</v>
      </c>
      <c r="AH1686" t="s">
        <v>3018</v>
      </c>
      <c r="AI1686">
        <v>11</v>
      </c>
      <c r="AJ1686" t="s">
        <v>3024</v>
      </c>
    </row>
    <row r="1687" spans="1:36" x14ac:dyDescent="0.3">
      <c r="A1687" t="s">
        <v>1136</v>
      </c>
      <c r="B1687" s="9">
        <v>65</v>
      </c>
      <c r="C1687" t="s">
        <v>47</v>
      </c>
      <c r="D1687" s="29" t="s">
        <v>71</v>
      </c>
      <c r="E1687">
        <v>74859</v>
      </c>
      <c r="F1687" s="13" t="s">
        <v>716</v>
      </c>
      <c r="G1687" s="4">
        <v>41428</v>
      </c>
      <c r="H1687">
        <v>63</v>
      </c>
      <c r="I1687">
        <v>570</v>
      </c>
      <c r="J1687">
        <v>73</v>
      </c>
      <c r="K1687">
        <v>614</v>
      </c>
      <c r="L1687">
        <v>133</v>
      </c>
      <c r="M1687">
        <v>102</v>
      </c>
      <c r="N1687">
        <v>73</v>
      </c>
      <c r="O1687">
        <v>1492</v>
      </c>
      <c r="P1687">
        <v>1565</v>
      </c>
      <c r="Q1687">
        <v>1</v>
      </c>
      <c r="R1687">
        <v>6</v>
      </c>
      <c r="S1687">
        <v>5</v>
      </c>
      <c r="T1687">
        <v>11</v>
      </c>
      <c r="U1687">
        <v>23</v>
      </c>
      <c r="V1687">
        <v>3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 t="s">
        <v>715</v>
      </c>
      <c r="AD1687" t="s">
        <v>716</v>
      </c>
      <c r="AE1687">
        <v>2</v>
      </c>
      <c r="AF1687" t="s">
        <v>3029</v>
      </c>
      <c r="AG1687" t="s">
        <v>2957</v>
      </c>
      <c r="AH1687" t="s">
        <v>3011</v>
      </c>
      <c r="AI1687">
        <v>6</v>
      </c>
      <c r="AJ1687" t="s">
        <v>3013</v>
      </c>
    </row>
    <row r="1688" spans="1:36" x14ac:dyDescent="0.3">
      <c r="A1688" t="s">
        <v>1656</v>
      </c>
      <c r="B1688" s="9">
        <v>52</v>
      </c>
      <c r="C1688" t="s">
        <v>29</v>
      </c>
      <c r="D1688" s="29" t="s">
        <v>33</v>
      </c>
      <c r="E1688">
        <v>76081</v>
      </c>
      <c r="F1688" s="13" t="s">
        <v>716</v>
      </c>
      <c r="G1688" s="4">
        <v>41782</v>
      </c>
      <c r="H1688">
        <v>85</v>
      </c>
      <c r="I1688">
        <v>292</v>
      </c>
      <c r="J1688">
        <v>30</v>
      </c>
      <c r="K1688">
        <v>415</v>
      </c>
      <c r="L1688">
        <v>63</v>
      </c>
      <c r="M1688">
        <v>33</v>
      </c>
      <c r="N1688">
        <v>200</v>
      </c>
      <c r="O1688">
        <v>833</v>
      </c>
      <c r="P1688">
        <v>1033</v>
      </c>
      <c r="Q1688">
        <v>1</v>
      </c>
      <c r="R1688">
        <v>4</v>
      </c>
      <c r="S1688">
        <v>5</v>
      </c>
      <c r="T1688">
        <v>4</v>
      </c>
      <c r="U1688">
        <v>14</v>
      </c>
      <c r="V1688">
        <v>2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 t="s">
        <v>715</v>
      </c>
      <c r="AD1688" t="s">
        <v>716</v>
      </c>
      <c r="AE1688">
        <v>1</v>
      </c>
      <c r="AF1688" t="s">
        <v>3030</v>
      </c>
      <c r="AG1688" t="s">
        <v>2956</v>
      </c>
      <c r="AH1688" t="s">
        <v>3011</v>
      </c>
      <c r="AI1688">
        <v>5</v>
      </c>
      <c r="AJ1688" t="s">
        <v>3012</v>
      </c>
    </row>
    <row r="1689" spans="1:36" x14ac:dyDescent="0.3">
      <c r="A1689" t="s">
        <v>1033</v>
      </c>
      <c r="B1689" s="9">
        <v>28</v>
      </c>
      <c r="C1689" t="s">
        <v>36</v>
      </c>
      <c r="D1689" s="29" t="s">
        <v>33</v>
      </c>
      <c r="E1689">
        <v>38197</v>
      </c>
      <c r="F1689" s="13" t="s">
        <v>715</v>
      </c>
      <c r="G1689" s="4">
        <v>41454</v>
      </c>
      <c r="H1689">
        <v>86</v>
      </c>
      <c r="I1689">
        <v>23</v>
      </c>
      <c r="J1689">
        <v>0</v>
      </c>
      <c r="K1689">
        <v>11</v>
      </c>
      <c r="L1689">
        <v>2</v>
      </c>
      <c r="M1689">
        <v>1</v>
      </c>
      <c r="N1689">
        <v>3</v>
      </c>
      <c r="O1689">
        <v>37</v>
      </c>
      <c r="P1689">
        <v>40</v>
      </c>
      <c r="Q1689">
        <v>1</v>
      </c>
      <c r="R1689">
        <v>1</v>
      </c>
      <c r="S1689">
        <v>0</v>
      </c>
      <c r="T1689">
        <v>3</v>
      </c>
      <c r="U1689">
        <v>5</v>
      </c>
      <c r="V1689">
        <v>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716</v>
      </c>
      <c r="AD1689" t="s">
        <v>716</v>
      </c>
      <c r="AE1689">
        <v>2</v>
      </c>
      <c r="AF1689" t="s">
        <v>3032</v>
      </c>
      <c r="AG1689" t="s">
        <v>2957</v>
      </c>
      <c r="AH1689" t="s">
        <v>3011</v>
      </c>
      <c r="AI1689">
        <v>6</v>
      </c>
      <c r="AJ1689" t="s">
        <v>3013</v>
      </c>
    </row>
    <row r="1690" spans="1:36" x14ac:dyDescent="0.3">
      <c r="A1690" t="s">
        <v>960</v>
      </c>
      <c r="B1690" s="9">
        <v>43</v>
      </c>
      <c r="C1690" t="s">
        <v>39</v>
      </c>
      <c r="D1690" s="29" t="s">
        <v>37</v>
      </c>
      <c r="E1690">
        <v>56850</v>
      </c>
      <c r="F1690" s="13" t="s">
        <v>715</v>
      </c>
      <c r="G1690" s="4">
        <v>41721</v>
      </c>
      <c r="H1690">
        <v>83</v>
      </c>
      <c r="I1690">
        <v>34</v>
      </c>
      <c r="J1690">
        <v>1</v>
      </c>
      <c r="K1690">
        <v>19</v>
      </c>
      <c r="L1690">
        <v>2</v>
      </c>
      <c r="M1690">
        <v>7</v>
      </c>
      <c r="N1690">
        <v>0</v>
      </c>
      <c r="O1690">
        <v>63</v>
      </c>
      <c r="P1690">
        <v>63</v>
      </c>
      <c r="Q1690">
        <v>1</v>
      </c>
      <c r="R1690">
        <v>1</v>
      </c>
      <c r="S1690">
        <v>1</v>
      </c>
      <c r="T1690">
        <v>3</v>
      </c>
      <c r="U1690">
        <v>6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716</v>
      </c>
      <c r="AD1690" t="s">
        <v>716</v>
      </c>
      <c r="AE1690">
        <v>1</v>
      </c>
      <c r="AF1690" t="s">
        <v>3028</v>
      </c>
      <c r="AG1690" t="s">
        <v>2956</v>
      </c>
      <c r="AH1690" t="s">
        <v>3016</v>
      </c>
      <c r="AI1690">
        <v>3</v>
      </c>
      <c r="AJ1690" t="s">
        <v>3017</v>
      </c>
    </row>
    <row r="1691" spans="1:36" x14ac:dyDescent="0.3">
      <c r="A1691" t="s">
        <v>2052</v>
      </c>
      <c r="B1691" s="9">
        <v>55</v>
      </c>
      <c r="C1691" t="s">
        <v>36</v>
      </c>
      <c r="D1691" s="29" t="s">
        <v>37</v>
      </c>
      <c r="E1691">
        <v>36732</v>
      </c>
      <c r="F1691" s="13" t="s">
        <v>2963</v>
      </c>
      <c r="G1691" s="4">
        <v>41637</v>
      </c>
      <c r="H1691">
        <v>71</v>
      </c>
      <c r="I1691">
        <v>21</v>
      </c>
      <c r="J1691">
        <v>5</v>
      </c>
      <c r="K1691">
        <v>3</v>
      </c>
      <c r="L1691">
        <v>10</v>
      </c>
      <c r="M1691">
        <v>1</v>
      </c>
      <c r="N1691">
        <v>7</v>
      </c>
      <c r="O1691">
        <v>40</v>
      </c>
      <c r="P1691">
        <v>47</v>
      </c>
      <c r="Q1691">
        <v>3</v>
      </c>
      <c r="R1691">
        <v>1</v>
      </c>
      <c r="S1691">
        <v>1</v>
      </c>
      <c r="T1691">
        <v>4</v>
      </c>
      <c r="U1691">
        <v>9</v>
      </c>
      <c r="V1691">
        <v>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716</v>
      </c>
      <c r="AD1691" t="s">
        <v>716</v>
      </c>
      <c r="AE1691">
        <v>2</v>
      </c>
      <c r="AF1691" t="s">
        <v>3030</v>
      </c>
      <c r="AG1691" t="s">
        <v>2957</v>
      </c>
      <c r="AH1691" t="s">
        <v>3018</v>
      </c>
      <c r="AI1691">
        <v>12</v>
      </c>
      <c r="AJ1691" t="s">
        <v>3019</v>
      </c>
    </row>
    <row r="1692" spans="1:36" x14ac:dyDescent="0.3">
      <c r="A1692" t="s">
        <v>2035</v>
      </c>
      <c r="B1692" s="9">
        <v>53</v>
      </c>
      <c r="C1692" t="s">
        <v>47</v>
      </c>
      <c r="D1692" s="29" t="s">
        <v>71</v>
      </c>
      <c r="E1692">
        <v>59184</v>
      </c>
      <c r="F1692" s="13" t="s">
        <v>715</v>
      </c>
      <c r="G1692" s="4">
        <v>41161</v>
      </c>
      <c r="H1692">
        <v>6</v>
      </c>
      <c r="I1692">
        <v>341</v>
      </c>
      <c r="J1692">
        <v>142</v>
      </c>
      <c r="K1692">
        <v>113</v>
      </c>
      <c r="L1692">
        <v>259</v>
      </c>
      <c r="M1692">
        <v>151</v>
      </c>
      <c r="N1692">
        <v>66</v>
      </c>
      <c r="O1692">
        <v>1006</v>
      </c>
      <c r="P1692">
        <v>1072</v>
      </c>
      <c r="Q1692">
        <v>3</v>
      </c>
      <c r="R1692">
        <v>6</v>
      </c>
      <c r="S1692">
        <v>6</v>
      </c>
      <c r="T1692">
        <v>12</v>
      </c>
      <c r="U1692">
        <v>27</v>
      </c>
      <c r="V1692">
        <v>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716</v>
      </c>
      <c r="AD1692" t="s">
        <v>716</v>
      </c>
      <c r="AE1692">
        <v>3</v>
      </c>
      <c r="AF1692" t="s">
        <v>3030</v>
      </c>
      <c r="AG1692" t="s">
        <v>2958</v>
      </c>
      <c r="AH1692" t="s">
        <v>3014</v>
      </c>
      <c r="AI1692">
        <v>9</v>
      </c>
      <c r="AJ1692" t="s">
        <v>3025</v>
      </c>
    </row>
    <row r="1693" spans="1:36" x14ac:dyDescent="0.3">
      <c r="A1693" t="s">
        <v>1282</v>
      </c>
      <c r="B1693" s="9">
        <v>56</v>
      </c>
      <c r="C1693" t="s">
        <v>36</v>
      </c>
      <c r="D1693" s="29" t="s">
        <v>30</v>
      </c>
      <c r="E1693">
        <v>71691</v>
      </c>
      <c r="F1693" s="13" t="s">
        <v>716</v>
      </c>
      <c r="G1693" s="4">
        <v>41715</v>
      </c>
      <c r="H1693">
        <v>1</v>
      </c>
      <c r="I1693">
        <v>336</v>
      </c>
      <c r="J1693">
        <v>130</v>
      </c>
      <c r="K1693">
        <v>411</v>
      </c>
      <c r="L1693">
        <v>240</v>
      </c>
      <c r="M1693">
        <v>32</v>
      </c>
      <c r="N1693">
        <v>43</v>
      </c>
      <c r="O1693">
        <v>1149</v>
      </c>
      <c r="P1693">
        <v>1192</v>
      </c>
      <c r="Q1693">
        <v>1</v>
      </c>
      <c r="R1693">
        <v>4</v>
      </c>
      <c r="S1693">
        <v>7</v>
      </c>
      <c r="T1693">
        <v>5</v>
      </c>
      <c r="U1693">
        <v>17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716</v>
      </c>
      <c r="AD1693" t="s">
        <v>715</v>
      </c>
      <c r="AE1693">
        <v>1</v>
      </c>
      <c r="AF1693" t="s">
        <v>3030</v>
      </c>
      <c r="AG1693" t="s">
        <v>2956</v>
      </c>
      <c r="AH1693" t="s">
        <v>3016</v>
      </c>
      <c r="AI1693">
        <v>3</v>
      </c>
      <c r="AJ1693" t="s">
        <v>3017</v>
      </c>
    </row>
    <row r="1694" spans="1:36" x14ac:dyDescent="0.3">
      <c r="A1694" t="s">
        <v>2125</v>
      </c>
      <c r="B1694" s="9">
        <v>41</v>
      </c>
      <c r="C1694" t="s">
        <v>47</v>
      </c>
      <c r="D1694" s="29" t="s">
        <v>33</v>
      </c>
      <c r="E1694">
        <v>9722</v>
      </c>
      <c r="F1694" s="13" t="s">
        <v>715</v>
      </c>
      <c r="G1694" s="4">
        <v>41184</v>
      </c>
      <c r="H1694">
        <v>7</v>
      </c>
      <c r="I1694">
        <v>6</v>
      </c>
      <c r="J1694">
        <v>17</v>
      </c>
      <c r="K1694">
        <v>16</v>
      </c>
      <c r="L1694">
        <v>6</v>
      </c>
      <c r="M1694">
        <v>16</v>
      </c>
      <c r="N1694">
        <v>42</v>
      </c>
      <c r="O1694">
        <v>61</v>
      </c>
      <c r="P1694">
        <v>103</v>
      </c>
      <c r="Q1694">
        <v>4</v>
      </c>
      <c r="R1694">
        <v>3</v>
      </c>
      <c r="S1694">
        <v>1</v>
      </c>
      <c r="T1694">
        <v>3</v>
      </c>
      <c r="U1694">
        <v>11</v>
      </c>
      <c r="V1694">
        <v>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t="s">
        <v>716</v>
      </c>
      <c r="AD1694" t="s">
        <v>715</v>
      </c>
      <c r="AE1694">
        <v>3</v>
      </c>
      <c r="AF1694" t="s">
        <v>3028</v>
      </c>
      <c r="AG1694" t="s">
        <v>2958</v>
      </c>
      <c r="AH1694" t="s">
        <v>3018</v>
      </c>
      <c r="AI1694">
        <v>10</v>
      </c>
      <c r="AJ1694" t="s">
        <v>3020</v>
      </c>
    </row>
    <row r="1695" spans="1:36" x14ac:dyDescent="0.3">
      <c r="A1695" t="s">
        <v>2399</v>
      </c>
      <c r="B1695" s="9">
        <v>57</v>
      </c>
      <c r="C1695" t="s">
        <v>29</v>
      </c>
      <c r="D1695" s="29" t="s">
        <v>37</v>
      </c>
      <c r="E1695">
        <v>55267</v>
      </c>
      <c r="F1695" s="13" t="s">
        <v>715</v>
      </c>
      <c r="G1695" s="4">
        <v>41568</v>
      </c>
      <c r="H1695">
        <v>28</v>
      </c>
      <c r="I1695">
        <v>161</v>
      </c>
      <c r="J1695">
        <v>28</v>
      </c>
      <c r="K1695">
        <v>136</v>
      </c>
      <c r="L1695">
        <v>32</v>
      </c>
      <c r="M1695">
        <v>3</v>
      </c>
      <c r="N1695">
        <v>45</v>
      </c>
      <c r="O1695">
        <v>360</v>
      </c>
      <c r="P1695">
        <v>405</v>
      </c>
      <c r="Q1695">
        <v>4</v>
      </c>
      <c r="R1695">
        <v>3</v>
      </c>
      <c r="S1695">
        <v>4</v>
      </c>
      <c r="T1695">
        <v>6</v>
      </c>
      <c r="U1695">
        <v>17</v>
      </c>
      <c r="V1695">
        <v>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716</v>
      </c>
      <c r="AD1695" t="s">
        <v>716</v>
      </c>
      <c r="AE1695">
        <v>2</v>
      </c>
      <c r="AF1695" t="s">
        <v>3030</v>
      </c>
      <c r="AG1695" t="s">
        <v>2957</v>
      </c>
      <c r="AH1695" t="s">
        <v>3018</v>
      </c>
      <c r="AI1695">
        <v>10</v>
      </c>
      <c r="AJ1695" t="s">
        <v>3020</v>
      </c>
    </row>
    <row r="1696" spans="1:36" x14ac:dyDescent="0.3">
      <c r="A1696" t="s">
        <v>2222</v>
      </c>
      <c r="B1696" s="9">
        <v>31</v>
      </c>
      <c r="C1696" t="s">
        <v>29</v>
      </c>
      <c r="D1696" s="29" t="s">
        <v>33</v>
      </c>
      <c r="E1696">
        <v>28427</v>
      </c>
      <c r="F1696" s="13" t="s">
        <v>715</v>
      </c>
      <c r="G1696" s="4">
        <v>41354</v>
      </c>
      <c r="H1696">
        <v>67</v>
      </c>
      <c r="I1696">
        <v>18</v>
      </c>
      <c r="J1696">
        <v>3</v>
      </c>
      <c r="K1696">
        <v>19</v>
      </c>
      <c r="L1696">
        <v>3</v>
      </c>
      <c r="M1696">
        <v>3</v>
      </c>
      <c r="N1696">
        <v>6</v>
      </c>
      <c r="O1696">
        <v>46</v>
      </c>
      <c r="P1696">
        <v>52</v>
      </c>
      <c r="Q1696">
        <v>2</v>
      </c>
      <c r="R1696">
        <v>2</v>
      </c>
      <c r="S1696">
        <v>0</v>
      </c>
      <c r="T1696">
        <v>3</v>
      </c>
      <c r="U1696">
        <v>7</v>
      </c>
      <c r="V1696">
        <v>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716</v>
      </c>
      <c r="AD1696" t="s">
        <v>716</v>
      </c>
      <c r="AE1696">
        <v>2</v>
      </c>
      <c r="AF1696" t="s">
        <v>3031</v>
      </c>
      <c r="AG1696" t="s">
        <v>2957</v>
      </c>
      <c r="AH1696" t="s">
        <v>3016</v>
      </c>
      <c r="AI1696">
        <v>3</v>
      </c>
      <c r="AJ1696" t="s">
        <v>3017</v>
      </c>
    </row>
    <row r="1697" spans="1:36" x14ac:dyDescent="0.3">
      <c r="A1697" t="s">
        <v>1230</v>
      </c>
      <c r="B1697" s="9">
        <v>32</v>
      </c>
      <c r="C1697" t="s">
        <v>39</v>
      </c>
      <c r="D1697" s="29" t="s">
        <v>30</v>
      </c>
      <c r="E1697">
        <v>75777</v>
      </c>
      <c r="F1697" s="13" t="s">
        <v>716</v>
      </c>
      <c r="G1697" s="4">
        <v>41459</v>
      </c>
      <c r="H1697">
        <v>12</v>
      </c>
      <c r="I1697">
        <v>712</v>
      </c>
      <c r="J1697">
        <v>26</v>
      </c>
      <c r="K1697">
        <v>538</v>
      </c>
      <c r="L1697">
        <v>69</v>
      </c>
      <c r="M1697">
        <v>13</v>
      </c>
      <c r="N1697">
        <v>80</v>
      </c>
      <c r="O1697">
        <v>1358</v>
      </c>
      <c r="P1697">
        <v>1438</v>
      </c>
      <c r="Q1697">
        <v>1</v>
      </c>
      <c r="R1697">
        <v>3</v>
      </c>
      <c r="S1697">
        <v>6</v>
      </c>
      <c r="T1697">
        <v>11</v>
      </c>
      <c r="U1697">
        <v>21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 t="s">
        <v>2963</v>
      </c>
      <c r="AD1697" t="s">
        <v>715</v>
      </c>
      <c r="AE1697">
        <v>2</v>
      </c>
      <c r="AF1697" t="s">
        <v>3031</v>
      </c>
      <c r="AG1697" t="s">
        <v>2957</v>
      </c>
      <c r="AH1697" t="s">
        <v>3014</v>
      </c>
      <c r="AI1697">
        <v>7</v>
      </c>
      <c r="AJ1697" t="s">
        <v>3015</v>
      </c>
    </row>
    <row r="1698" spans="1:36" x14ac:dyDescent="0.3">
      <c r="A1698" t="s">
        <v>2782</v>
      </c>
      <c r="B1698" s="9">
        <v>33</v>
      </c>
      <c r="C1698" t="s">
        <v>39</v>
      </c>
      <c r="D1698" s="29" t="s">
        <v>37</v>
      </c>
      <c r="E1698">
        <v>36959</v>
      </c>
      <c r="F1698" s="13" t="s">
        <v>715</v>
      </c>
      <c r="G1698" s="4">
        <v>41549</v>
      </c>
      <c r="H1698">
        <v>56</v>
      </c>
      <c r="I1698">
        <v>25</v>
      </c>
      <c r="J1698">
        <v>6</v>
      </c>
      <c r="K1698">
        <v>25</v>
      </c>
      <c r="L1698">
        <v>6</v>
      </c>
      <c r="M1698">
        <v>0</v>
      </c>
      <c r="N1698">
        <v>0</v>
      </c>
      <c r="O1698">
        <v>62</v>
      </c>
      <c r="P1698">
        <v>62</v>
      </c>
      <c r="Q1698">
        <v>2</v>
      </c>
      <c r="R1698">
        <v>2</v>
      </c>
      <c r="S1698">
        <v>0</v>
      </c>
      <c r="T1698">
        <v>3</v>
      </c>
      <c r="U1698">
        <v>7</v>
      </c>
      <c r="V1698">
        <v>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716</v>
      </c>
      <c r="AD1698" t="s">
        <v>716</v>
      </c>
      <c r="AE1698">
        <v>2</v>
      </c>
      <c r="AF1698" t="s">
        <v>3031</v>
      </c>
      <c r="AG1698" t="s">
        <v>2957</v>
      </c>
      <c r="AH1698" t="s">
        <v>3018</v>
      </c>
      <c r="AI1698">
        <v>10</v>
      </c>
      <c r="AJ1698" t="s">
        <v>3020</v>
      </c>
    </row>
    <row r="1699" spans="1:36" x14ac:dyDescent="0.3">
      <c r="A1699" t="s">
        <v>1955</v>
      </c>
      <c r="B1699" s="9">
        <v>65</v>
      </c>
      <c r="C1699" t="s">
        <v>36</v>
      </c>
      <c r="D1699" s="29" t="s">
        <v>37</v>
      </c>
      <c r="E1699">
        <v>80360</v>
      </c>
      <c r="F1699" s="13" t="s">
        <v>716</v>
      </c>
      <c r="G1699" s="4">
        <v>41336</v>
      </c>
      <c r="H1699">
        <v>56</v>
      </c>
      <c r="I1699">
        <v>1493</v>
      </c>
      <c r="J1699">
        <v>86</v>
      </c>
      <c r="K1699">
        <v>454</v>
      </c>
      <c r="L1699">
        <v>112</v>
      </c>
      <c r="M1699">
        <v>43</v>
      </c>
      <c r="N1699">
        <v>43</v>
      </c>
      <c r="O1699">
        <v>2188</v>
      </c>
      <c r="P1699">
        <v>2231</v>
      </c>
      <c r="Q1699">
        <v>2</v>
      </c>
      <c r="R1699">
        <v>4</v>
      </c>
      <c r="S1699">
        <v>4</v>
      </c>
      <c r="T1699">
        <v>5</v>
      </c>
      <c r="U1699">
        <v>15</v>
      </c>
      <c r="V1699">
        <v>2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 t="s">
        <v>2964</v>
      </c>
      <c r="AD1699" t="s">
        <v>716</v>
      </c>
      <c r="AE1699">
        <v>2</v>
      </c>
      <c r="AF1699" t="s">
        <v>3029</v>
      </c>
      <c r="AG1699" t="s">
        <v>2957</v>
      </c>
      <c r="AH1699" t="s">
        <v>3016</v>
      </c>
      <c r="AI1699">
        <v>3</v>
      </c>
      <c r="AJ1699" t="s">
        <v>3017</v>
      </c>
    </row>
    <row r="1700" spans="1:36" x14ac:dyDescent="0.3">
      <c r="A1700" t="s">
        <v>2167</v>
      </c>
      <c r="B1700" s="9">
        <v>62</v>
      </c>
      <c r="C1700" t="s">
        <v>36</v>
      </c>
      <c r="D1700" s="29" t="s">
        <v>41</v>
      </c>
      <c r="E1700">
        <v>46610</v>
      </c>
      <c r="F1700" s="13" t="s">
        <v>2963</v>
      </c>
      <c r="G1700" s="4">
        <v>41211</v>
      </c>
      <c r="H1700">
        <v>8</v>
      </c>
      <c r="I1700">
        <v>96</v>
      </c>
      <c r="J1700">
        <v>12</v>
      </c>
      <c r="K1700">
        <v>96</v>
      </c>
      <c r="L1700">
        <v>33</v>
      </c>
      <c r="M1700">
        <v>22</v>
      </c>
      <c r="N1700">
        <v>43</v>
      </c>
      <c r="O1700">
        <v>259</v>
      </c>
      <c r="P1700">
        <v>302</v>
      </c>
      <c r="Q1700">
        <v>6</v>
      </c>
      <c r="R1700">
        <v>4</v>
      </c>
      <c r="S1700">
        <v>1</v>
      </c>
      <c r="T1700">
        <v>6</v>
      </c>
      <c r="U1700">
        <v>17</v>
      </c>
      <c r="V1700">
        <v>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716</v>
      </c>
      <c r="AD1700" t="s">
        <v>715</v>
      </c>
      <c r="AE1700">
        <v>3</v>
      </c>
      <c r="AF1700" t="s">
        <v>3029</v>
      </c>
      <c r="AG1700" t="s">
        <v>2958</v>
      </c>
      <c r="AH1700" t="s">
        <v>3018</v>
      </c>
      <c r="AI1700">
        <v>10</v>
      </c>
      <c r="AJ1700" t="s">
        <v>3020</v>
      </c>
    </row>
    <row r="1701" spans="1:36" x14ac:dyDescent="0.3">
      <c r="A1701" t="s">
        <v>2657</v>
      </c>
      <c r="B1701" s="9">
        <v>38</v>
      </c>
      <c r="C1701" t="s">
        <v>29</v>
      </c>
      <c r="D1701" s="29" t="s">
        <v>33</v>
      </c>
      <c r="E1701">
        <v>51369</v>
      </c>
      <c r="F1701" s="13" t="s">
        <v>715</v>
      </c>
      <c r="G1701" s="4">
        <v>41207</v>
      </c>
      <c r="H1701">
        <v>84</v>
      </c>
      <c r="I1701">
        <v>297</v>
      </c>
      <c r="J1701">
        <v>7</v>
      </c>
      <c r="K1701">
        <v>79</v>
      </c>
      <c r="L1701">
        <v>0</v>
      </c>
      <c r="M1701">
        <v>11</v>
      </c>
      <c r="N1701">
        <v>182</v>
      </c>
      <c r="O1701">
        <v>394</v>
      </c>
      <c r="P1701">
        <v>576</v>
      </c>
      <c r="Q1701">
        <v>2</v>
      </c>
      <c r="R1701">
        <v>8</v>
      </c>
      <c r="S1701">
        <v>2</v>
      </c>
      <c r="T1701">
        <v>4</v>
      </c>
      <c r="U1701">
        <v>16</v>
      </c>
      <c r="V1701">
        <v>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716</v>
      </c>
      <c r="AD1701" t="s">
        <v>716</v>
      </c>
      <c r="AE1701">
        <v>3</v>
      </c>
      <c r="AF1701" t="s">
        <v>3031</v>
      </c>
      <c r="AG1701" t="s">
        <v>2958</v>
      </c>
      <c r="AH1701" t="s">
        <v>3018</v>
      </c>
      <c r="AI1701">
        <v>10</v>
      </c>
      <c r="AJ1701" t="s">
        <v>3020</v>
      </c>
    </row>
    <row r="1702" spans="1:36" x14ac:dyDescent="0.3">
      <c r="A1702" t="s">
        <v>2161</v>
      </c>
      <c r="B1702" s="9">
        <v>33</v>
      </c>
      <c r="C1702" t="s">
        <v>39</v>
      </c>
      <c r="D1702" s="29" t="s">
        <v>33</v>
      </c>
      <c r="E1702">
        <v>42021</v>
      </c>
      <c r="F1702" s="13" t="s">
        <v>715</v>
      </c>
      <c r="G1702" s="4">
        <v>41152</v>
      </c>
      <c r="H1702">
        <v>34</v>
      </c>
      <c r="I1702">
        <v>393</v>
      </c>
      <c r="J1702">
        <v>5</v>
      </c>
      <c r="K1702">
        <v>136</v>
      </c>
      <c r="L1702">
        <v>7</v>
      </c>
      <c r="M1702">
        <v>5</v>
      </c>
      <c r="N1702">
        <v>27</v>
      </c>
      <c r="O1702">
        <v>546</v>
      </c>
      <c r="P1702">
        <v>573</v>
      </c>
      <c r="Q1702">
        <v>5</v>
      </c>
      <c r="R1702">
        <v>10</v>
      </c>
      <c r="S1702">
        <v>1</v>
      </c>
      <c r="T1702">
        <v>6</v>
      </c>
      <c r="U1702">
        <v>22</v>
      </c>
      <c r="V1702">
        <v>9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 t="s">
        <v>715</v>
      </c>
      <c r="AD1702" t="s">
        <v>716</v>
      </c>
      <c r="AE1702">
        <v>3</v>
      </c>
      <c r="AF1702" t="s">
        <v>3031</v>
      </c>
      <c r="AG1702" t="s">
        <v>2958</v>
      </c>
      <c r="AH1702" t="s">
        <v>3014</v>
      </c>
      <c r="AI1702">
        <v>8</v>
      </c>
      <c r="AJ1702" t="s">
        <v>3026</v>
      </c>
    </row>
    <row r="1703" spans="1:36" x14ac:dyDescent="0.3">
      <c r="A1703" t="s">
        <v>2098</v>
      </c>
      <c r="B1703" s="9">
        <v>33</v>
      </c>
      <c r="C1703" t="s">
        <v>47</v>
      </c>
      <c r="D1703" s="29" t="s">
        <v>30</v>
      </c>
      <c r="E1703">
        <v>42395</v>
      </c>
      <c r="F1703" s="13" t="s">
        <v>2963</v>
      </c>
      <c r="G1703" s="4">
        <v>41733</v>
      </c>
      <c r="H1703">
        <v>35</v>
      </c>
      <c r="I1703">
        <v>48</v>
      </c>
      <c r="J1703">
        <v>13</v>
      </c>
      <c r="K1703">
        <v>57</v>
      </c>
      <c r="L1703">
        <v>24</v>
      </c>
      <c r="M1703">
        <v>15</v>
      </c>
      <c r="N1703">
        <v>25</v>
      </c>
      <c r="O1703">
        <v>157</v>
      </c>
      <c r="P1703">
        <v>182</v>
      </c>
      <c r="Q1703">
        <v>4</v>
      </c>
      <c r="R1703">
        <v>3</v>
      </c>
      <c r="S1703">
        <v>1</v>
      </c>
      <c r="T1703">
        <v>4</v>
      </c>
      <c r="U1703">
        <v>12</v>
      </c>
      <c r="V1703">
        <v>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716</v>
      </c>
      <c r="AD1703" t="s">
        <v>716</v>
      </c>
      <c r="AE1703">
        <v>1</v>
      </c>
      <c r="AF1703" t="s">
        <v>3031</v>
      </c>
      <c r="AG1703" t="s">
        <v>2956</v>
      </c>
      <c r="AH1703" t="s">
        <v>3011</v>
      </c>
      <c r="AI1703">
        <v>4</v>
      </c>
      <c r="AJ1703" t="s">
        <v>3021</v>
      </c>
    </row>
    <row r="1704" spans="1:36" x14ac:dyDescent="0.3">
      <c r="A1704" t="s">
        <v>1505</v>
      </c>
      <c r="B1704" s="9">
        <v>46</v>
      </c>
      <c r="C1704" t="s">
        <v>29</v>
      </c>
      <c r="D1704" s="29" t="s">
        <v>41</v>
      </c>
      <c r="E1704">
        <v>75693</v>
      </c>
      <c r="F1704" s="13" t="s">
        <v>716</v>
      </c>
      <c r="G1704" s="4">
        <v>41249</v>
      </c>
      <c r="H1704">
        <v>10</v>
      </c>
      <c r="I1704">
        <v>797</v>
      </c>
      <c r="J1704">
        <v>153</v>
      </c>
      <c r="K1704">
        <v>293</v>
      </c>
      <c r="L1704">
        <v>72</v>
      </c>
      <c r="M1704">
        <v>97</v>
      </c>
      <c r="N1704">
        <v>30</v>
      </c>
      <c r="O1704">
        <v>1412</v>
      </c>
      <c r="P1704">
        <v>1442</v>
      </c>
      <c r="Q1704">
        <v>1</v>
      </c>
      <c r="R1704">
        <v>11</v>
      </c>
      <c r="S1704">
        <v>4</v>
      </c>
      <c r="T1704">
        <v>6</v>
      </c>
      <c r="U1704">
        <v>22</v>
      </c>
      <c r="V1704">
        <v>4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1</v>
      </c>
      <c r="AC1704" t="s">
        <v>2964</v>
      </c>
      <c r="AD1704" t="s">
        <v>715</v>
      </c>
      <c r="AE1704">
        <v>3</v>
      </c>
      <c r="AF1704" t="s">
        <v>3028</v>
      </c>
      <c r="AG1704" t="s">
        <v>2958</v>
      </c>
      <c r="AH1704" t="s">
        <v>3018</v>
      </c>
      <c r="AI1704">
        <v>12</v>
      </c>
      <c r="AJ1704" t="s">
        <v>3019</v>
      </c>
    </row>
    <row r="1705" spans="1:36" x14ac:dyDescent="0.3">
      <c r="A1705" t="s">
        <v>1938</v>
      </c>
      <c r="B1705" s="9">
        <v>63</v>
      </c>
      <c r="C1705" t="s">
        <v>39</v>
      </c>
      <c r="D1705" s="29" t="s">
        <v>33</v>
      </c>
      <c r="E1705">
        <v>39767</v>
      </c>
      <c r="F1705" s="13" t="s">
        <v>716</v>
      </c>
      <c r="G1705" s="4">
        <v>41476</v>
      </c>
      <c r="H1705">
        <v>18</v>
      </c>
      <c r="I1705">
        <v>113</v>
      </c>
      <c r="J1705">
        <v>61</v>
      </c>
      <c r="K1705">
        <v>204</v>
      </c>
      <c r="L1705">
        <v>34</v>
      </c>
      <c r="M1705">
        <v>26</v>
      </c>
      <c r="N1705">
        <v>47</v>
      </c>
      <c r="O1705">
        <v>438</v>
      </c>
      <c r="P1705">
        <v>485</v>
      </c>
      <c r="Q1705">
        <v>2</v>
      </c>
      <c r="R1705">
        <v>7</v>
      </c>
      <c r="S1705">
        <v>1</v>
      </c>
      <c r="T1705">
        <v>7</v>
      </c>
      <c r="U1705">
        <v>17</v>
      </c>
      <c r="V1705">
        <v>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716</v>
      </c>
      <c r="AD1705" t="s">
        <v>716</v>
      </c>
      <c r="AE1705">
        <v>2</v>
      </c>
      <c r="AF1705" t="s">
        <v>3029</v>
      </c>
      <c r="AG1705" t="s">
        <v>2957</v>
      </c>
      <c r="AH1705" t="s">
        <v>3014</v>
      </c>
      <c r="AI1705">
        <v>7</v>
      </c>
      <c r="AJ1705" t="s">
        <v>3015</v>
      </c>
    </row>
    <row r="1706" spans="1:36" x14ac:dyDescent="0.3">
      <c r="A1706" t="s">
        <v>1431</v>
      </c>
      <c r="B1706" s="9">
        <v>38</v>
      </c>
      <c r="C1706" t="s">
        <v>29</v>
      </c>
      <c r="D1706" s="29" t="s">
        <v>41</v>
      </c>
      <c r="E1706">
        <v>30992</v>
      </c>
      <c r="F1706" s="13" t="s">
        <v>715</v>
      </c>
      <c r="G1706" s="4">
        <v>41386</v>
      </c>
      <c r="H1706">
        <v>83</v>
      </c>
      <c r="I1706">
        <v>17</v>
      </c>
      <c r="J1706">
        <v>0</v>
      </c>
      <c r="K1706">
        <v>14</v>
      </c>
      <c r="L1706">
        <v>7</v>
      </c>
      <c r="M1706">
        <v>3</v>
      </c>
      <c r="N1706">
        <v>2</v>
      </c>
      <c r="O1706">
        <v>41</v>
      </c>
      <c r="P1706">
        <v>43</v>
      </c>
      <c r="Q1706">
        <v>1</v>
      </c>
      <c r="R1706">
        <v>1</v>
      </c>
      <c r="S1706">
        <v>0</v>
      </c>
      <c r="T1706">
        <v>3</v>
      </c>
      <c r="U1706">
        <v>5</v>
      </c>
      <c r="V1706">
        <v>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716</v>
      </c>
      <c r="AD1706" t="s">
        <v>716</v>
      </c>
      <c r="AE1706">
        <v>2</v>
      </c>
      <c r="AF1706" t="s">
        <v>3031</v>
      </c>
      <c r="AG1706" t="s">
        <v>2957</v>
      </c>
      <c r="AH1706" t="s">
        <v>3011</v>
      </c>
      <c r="AI1706">
        <v>4</v>
      </c>
      <c r="AJ1706" t="s">
        <v>3021</v>
      </c>
    </row>
    <row r="1707" spans="1:36" x14ac:dyDescent="0.3">
      <c r="A1707" t="s">
        <v>2838</v>
      </c>
      <c r="B1707" s="9">
        <v>36</v>
      </c>
      <c r="C1707" t="s">
        <v>29</v>
      </c>
      <c r="D1707" s="29" t="s">
        <v>33</v>
      </c>
      <c r="E1707">
        <v>41580</v>
      </c>
      <c r="F1707" s="13" t="s">
        <v>2963</v>
      </c>
      <c r="G1707" s="4">
        <v>41253</v>
      </c>
      <c r="H1707">
        <v>15</v>
      </c>
      <c r="I1707">
        <v>56</v>
      </c>
      <c r="J1707">
        <v>5</v>
      </c>
      <c r="K1707">
        <v>24</v>
      </c>
      <c r="L1707">
        <v>4</v>
      </c>
      <c r="M1707">
        <v>0</v>
      </c>
      <c r="N1707">
        <v>3</v>
      </c>
      <c r="O1707">
        <v>89</v>
      </c>
      <c r="P1707">
        <v>92</v>
      </c>
      <c r="Q1707">
        <v>3</v>
      </c>
      <c r="R1707">
        <v>2</v>
      </c>
      <c r="S1707">
        <v>1</v>
      </c>
      <c r="T1707">
        <v>3</v>
      </c>
      <c r="U1707">
        <v>9</v>
      </c>
      <c r="V1707">
        <v>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716</v>
      </c>
      <c r="AD1707" t="s">
        <v>716</v>
      </c>
      <c r="AE1707">
        <v>3</v>
      </c>
      <c r="AF1707" t="s">
        <v>3031</v>
      </c>
      <c r="AG1707" t="s">
        <v>2958</v>
      </c>
      <c r="AH1707" t="s">
        <v>3018</v>
      </c>
      <c r="AI1707">
        <v>12</v>
      </c>
      <c r="AJ1707" t="s">
        <v>3019</v>
      </c>
    </row>
    <row r="1708" spans="1:36" x14ac:dyDescent="0.3">
      <c r="A1708" t="s">
        <v>1754</v>
      </c>
      <c r="B1708" s="9">
        <v>48</v>
      </c>
      <c r="C1708" t="s">
        <v>29</v>
      </c>
      <c r="D1708" s="29" t="s">
        <v>37</v>
      </c>
      <c r="E1708">
        <v>80398</v>
      </c>
      <c r="F1708" s="13" t="s">
        <v>716</v>
      </c>
      <c r="G1708" s="4">
        <v>41223</v>
      </c>
      <c r="H1708">
        <v>92</v>
      </c>
      <c r="I1708">
        <v>342</v>
      </c>
      <c r="J1708">
        <v>51</v>
      </c>
      <c r="K1708">
        <v>936</v>
      </c>
      <c r="L1708">
        <v>207</v>
      </c>
      <c r="M1708">
        <v>35</v>
      </c>
      <c r="N1708">
        <v>26</v>
      </c>
      <c r="O1708">
        <v>1571</v>
      </c>
      <c r="P1708">
        <v>1597</v>
      </c>
      <c r="Q1708">
        <v>1</v>
      </c>
      <c r="R1708">
        <v>5</v>
      </c>
      <c r="S1708">
        <v>8</v>
      </c>
      <c r="T1708">
        <v>12</v>
      </c>
      <c r="U1708">
        <v>26</v>
      </c>
      <c r="V1708">
        <v>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 t="s">
        <v>715</v>
      </c>
      <c r="AD1708" t="s">
        <v>716</v>
      </c>
      <c r="AE1708">
        <v>3</v>
      </c>
      <c r="AF1708" t="s">
        <v>3028</v>
      </c>
      <c r="AG1708" t="s">
        <v>2958</v>
      </c>
      <c r="AH1708" t="s">
        <v>3018</v>
      </c>
      <c r="AI1708">
        <v>11</v>
      </c>
      <c r="AJ1708" t="s">
        <v>3024</v>
      </c>
    </row>
    <row r="1709" spans="1:36" x14ac:dyDescent="0.3">
      <c r="A1709" t="s">
        <v>2834</v>
      </c>
      <c r="B1709" s="9">
        <v>63</v>
      </c>
      <c r="C1709" t="s">
        <v>29</v>
      </c>
      <c r="D1709" s="29" t="s">
        <v>30</v>
      </c>
      <c r="E1709">
        <v>49090</v>
      </c>
      <c r="F1709" s="13" t="s">
        <v>715</v>
      </c>
      <c r="G1709" s="4">
        <v>41474</v>
      </c>
      <c r="H1709">
        <v>45</v>
      </c>
      <c r="I1709">
        <v>494</v>
      </c>
      <c r="J1709">
        <v>5</v>
      </c>
      <c r="K1709">
        <v>82</v>
      </c>
      <c r="L1709">
        <v>7</v>
      </c>
      <c r="M1709">
        <v>0</v>
      </c>
      <c r="N1709">
        <v>100</v>
      </c>
      <c r="O1709">
        <v>588</v>
      </c>
      <c r="P1709">
        <v>688</v>
      </c>
      <c r="Q1709">
        <v>3</v>
      </c>
      <c r="R1709">
        <v>7</v>
      </c>
      <c r="S1709">
        <v>2</v>
      </c>
      <c r="T1709">
        <v>9</v>
      </c>
      <c r="U1709">
        <v>21</v>
      </c>
      <c r="V1709">
        <v>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716</v>
      </c>
      <c r="AD1709" t="s">
        <v>716</v>
      </c>
      <c r="AE1709">
        <v>2</v>
      </c>
      <c r="AF1709" t="s">
        <v>3029</v>
      </c>
      <c r="AG1709" t="s">
        <v>2957</v>
      </c>
      <c r="AH1709" t="s">
        <v>3014</v>
      </c>
      <c r="AI1709">
        <v>7</v>
      </c>
      <c r="AJ1709" t="s">
        <v>3015</v>
      </c>
    </row>
    <row r="1710" spans="1:36" x14ac:dyDescent="0.3">
      <c r="A1710" t="s">
        <v>2872</v>
      </c>
      <c r="B1710" s="9">
        <v>62</v>
      </c>
      <c r="C1710" t="s">
        <v>36</v>
      </c>
      <c r="D1710" s="29" t="s">
        <v>37</v>
      </c>
      <c r="E1710">
        <v>54549</v>
      </c>
      <c r="F1710" s="13" t="s">
        <v>715</v>
      </c>
      <c r="G1710" s="4">
        <v>41701</v>
      </c>
      <c r="H1710">
        <v>8</v>
      </c>
      <c r="I1710">
        <v>216</v>
      </c>
      <c r="J1710">
        <v>2</v>
      </c>
      <c r="K1710">
        <v>6</v>
      </c>
      <c r="L1710">
        <v>0</v>
      </c>
      <c r="M1710">
        <v>0</v>
      </c>
      <c r="N1710">
        <v>9</v>
      </c>
      <c r="O1710">
        <v>224</v>
      </c>
      <c r="P1710">
        <v>233</v>
      </c>
      <c r="Q1710">
        <v>2</v>
      </c>
      <c r="R1710">
        <v>5</v>
      </c>
      <c r="S1710">
        <v>1</v>
      </c>
      <c r="T1710">
        <v>4</v>
      </c>
      <c r="U1710">
        <v>12</v>
      </c>
      <c r="V1710">
        <v>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716</v>
      </c>
      <c r="AD1710" t="s">
        <v>716</v>
      </c>
      <c r="AE1710">
        <v>1</v>
      </c>
      <c r="AF1710" t="s">
        <v>3029</v>
      </c>
      <c r="AG1710" t="s">
        <v>2956</v>
      </c>
      <c r="AH1710" t="s">
        <v>3016</v>
      </c>
      <c r="AI1710">
        <v>3</v>
      </c>
      <c r="AJ1710" t="s">
        <v>3017</v>
      </c>
    </row>
    <row r="1711" spans="1:36" x14ac:dyDescent="0.3">
      <c r="A1711" t="s">
        <v>2701</v>
      </c>
      <c r="B1711" s="9">
        <v>44</v>
      </c>
      <c r="C1711" t="s">
        <v>29</v>
      </c>
      <c r="D1711" s="29" t="s">
        <v>33</v>
      </c>
      <c r="E1711">
        <v>53187</v>
      </c>
      <c r="F1711" s="13" t="s">
        <v>715</v>
      </c>
      <c r="G1711" s="4">
        <v>41573</v>
      </c>
      <c r="H1711">
        <v>66</v>
      </c>
      <c r="I1711">
        <v>211</v>
      </c>
      <c r="J1711">
        <v>2</v>
      </c>
      <c r="K1711">
        <v>30</v>
      </c>
      <c r="L1711">
        <v>7</v>
      </c>
      <c r="M1711">
        <v>7</v>
      </c>
      <c r="N1711">
        <v>10</v>
      </c>
      <c r="O1711">
        <v>257</v>
      </c>
      <c r="P1711">
        <v>267</v>
      </c>
      <c r="Q1711">
        <v>2</v>
      </c>
      <c r="R1711">
        <v>4</v>
      </c>
      <c r="S1711">
        <v>1</v>
      </c>
      <c r="T1711">
        <v>6</v>
      </c>
      <c r="U1711">
        <v>13</v>
      </c>
      <c r="V1711">
        <v>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716</v>
      </c>
      <c r="AD1711" t="s">
        <v>716</v>
      </c>
      <c r="AE1711">
        <v>2</v>
      </c>
      <c r="AF1711" t="s">
        <v>3028</v>
      </c>
      <c r="AG1711" t="s">
        <v>2957</v>
      </c>
      <c r="AH1711" t="s">
        <v>3018</v>
      </c>
      <c r="AI1711">
        <v>10</v>
      </c>
      <c r="AJ1711" t="s">
        <v>3020</v>
      </c>
    </row>
    <row r="1712" spans="1:36" x14ac:dyDescent="0.3">
      <c r="A1712" t="s">
        <v>2891</v>
      </c>
      <c r="B1712" s="9">
        <v>50</v>
      </c>
      <c r="C1712" t="s">
        <v>36</v>
      </c>
      <c r="D1712" s="29" t="s">
        <v>37</v>
      </c>
      <c r="E1712">
        <v>31686</v>
      </c>
      <c r="F1712" s="13" t="s">
        <v>2963</v>
      </c>
      <c r="G1712" s="4">
        <v>41795</v>
      </c>
      <c r="H1712">
        <v>31</v>
      </c>
      <c r="I1712">
        <v>11</v>
      </c>
      <c r="J1712">
        <v>0</v>
      </c>
      <c r="K1712">
        <v>5</v>
      </c>
      <c r="L1712">
        <v>0</v>
      </c>
      <c r="M1712">
        <v>0</v>
      </c>
      <c r="N1712">
        <v>1</v>
      </c>
      <c r="O1712">
        <v>16</v>
      </c>
      <c r="P1712">
        <v>17</v>
      </c>
      <c r="Q1712">
        <v>2</v>
      </c>
      <c r="R1712">
        <v>1</v>
      </c>
      <c r="S1712">
        <v>0</v>
      </c>
      <c r="T1712">
        <v>3</v>
      </c>
      <c r="U1712">
        <v>6</v>
      </c>
      <c r="V1712">
        <v>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716</v>
      </c>
      <c r="AD1712" t="s">
        <v>716</v>
      </c>
      <c r="AE1712">
        <v>1</v>
      </c>
      <c r="AF1712" t="s">
        <v>3028</v>
      </c>
      <c r="AG1712" t="s">
        <v>2956</v>
      </c>
      <c r="AH1712" t="s">
        <v>3011</v>
      </c>
      <c r="AI1712">
        <v>6</v>
      </c>
      <c r="AJ1712" t="s">
        <v>3013</v>
      </c>
    </row>
    <row r="1713" spans="1:36" x14ac:dyDescent="0.3">
      <c r="A1713" t="s">
        <v>2387</v>
      </c>
      <c r="B1713" s="9">
        <v>43</v>
      </c>
      <c r="C1713" t="s">
        <v>29</v>
      </c>
      <c r="D1713" s="29" t="s">
        <v>37</v>
      </c>
      <c r="E1713">
        <v>43824</v>
      </c>
      <c r="F1713" s="13" t="s">
        <v>2963</v>
      </c>
      <c r="G1713" s="4">
        <v>41167</v>
      </c>
      <c r="H1713">
        <v>18</v>
      </c>
      <c r="I1713">
        <v>96</v>
      </c>
      <c r="J1713">
        <v>1</v>
      </c>
      <c r="K1713">
        <v>42</v>
      </c>
      <c r="L1713">
        <v>12</v>
      </c>
      <c r="M1713">
        <v>3</v>
      </c>
      <c r="N1713">
        <v>32</v>
      </c>
      <c r="O1713">
        <v>154</v>
      </c>
      <c r="P1713">
        <v>186</v>
      </c>
      <c r="Q1713">
        <v>4</v>
      </c>
      <c r="R1713">
        <v>3</v>
      </c>
      <c r="S1713">
        <v>1</v>
      </c>
      <c r="T1713">
        <v>4</v>
      </c>
      <c r="U1713">
        <v>12</v>
      </c>
      <c r="V1713">
        <v>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716</v>
      </c>
      <c r="AD1713" t="s">
        <v>716</v>
      </c>
      <c r="AE1713">
        <v>3</v>
      </c>
      <c r="AF1713" t="s">
        <v>3028</v>
      </c>
      <c r="AG1713" t="s">
        <v>2958</v>
      </c>
      <c r="AH1713" t="s">
        <v>3014</v>
      </c>
      <c r="AI1713">
        <v>9</v>
      </c>
      <c r="AJ1713" t="s">
        <v>3025</v>
      </c>
    </row>
    <row r="1714" spans="1:36" x14ac:dyDescent="0.3">
      <c r="A1714" t="s">
        <v>1885</v>
      </c>
      <c r="B1714" s="9">
        <v>46</v>
      </c>
      <c r="C1714" t="s">
        <v>39</v>
      </c>
      <c r="D1714" s="29" t="s">
        <v>41</v>
      </c>
      <c r="E1714">
        <v>27071</v>
      </c>
      <c r="F1714" s="13" t="s">
        <v>715</v>
      </c>
      <c r="G1714" s="4">
        <v>41752</v>
      </c>
      <c r="H1714">
        <v>90</v>
      </c>
      <c r="I1714">
        <v>8</v>
      </c>
      <c r="J1714">
        <v>3</v>
      </c>
      <c r="K1714">
        <v>19</v>
      </c>
      <c r="L1714">
        <v>0</v>
      </c>
      <c r="M1714">
        <v>2</v>
      </c>
      <c r="N1714">
        <v>3</v>
      </c>
      <c r="O1714">
        <v>32</v>
      </c>
      <c r="P1714">
        <v>35</v>
      </c>
      <c r="Q1714">
        <v>2</v>
      </c>
      <c r="R1714">
        <v>2</v>
      </c>
      <c r="S1714">
        <v>0</v>
      </c>
      <c r="T1714">
        <v>3</v>
      </c>
      <c r="U1714">
        <v>7</v>
      </c>
      <c r="V1714">
        <v>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716</v>
      </c>
      <c r="AD1714" t="s">
        <v>716</v>
      </c>
      <c r="AE1714">
        <v>1</v>
      </c>
      <c r="AF1714" t="s">
        <v>3028</v>
      </c>
      <c r="AG1714" t="s">
        <v>2956</v>
      </c>
      <c r="AH1714" t="s">
        <v>3011</v>
      </c>
      <c r="AI1714">
        <v>4</v>
      </c>
      <c r="AJ1714" t="s">
        <v>3021</v>
      </c>
    </row>
    <row r="1715" spans="1:36" x14ac:dyDescent="0.3">
      <c r="A1715" t="s">
        <v>2503</v>
      </c>
      <c r="B1715" s="9">
        <v>27</v>
      </c>
      <c r="C1715" t="s">
        <v>29</v>
      </c>
      <c r="D1715" s="29" t="s">
        <v>30</v>
      </c>
      <c r="E1715">
        <v>46923</v>
      </c>
      <c r="F1715" s="13" t="s">
        <v>715</v>
      </c>
      <c r="G1715" s="4">
        <v>41143</v>
      </c>
      <c r="H1715">
        <v>90</v>
      </c>
      <c r="I1715">
        <v>85</v>
      </c>
      <c r="J1715">
        <v>44</v>
      </c>
      <c r="K1715">
        <v>54</v>
      </c>
      <c r="L1715">
        <v>102</v>
      </c>
      <c r="M1715">
        <v>78</v>
      </c>
      <c r="N1715">
        <v>6</v>
      </c>
      <c r="O1715">
        <v>363</v>
      </c>
      <c r="P1715">
        <v>369</v>
      </c>
      <c r="Q1715">
        <v>3</v>
      </c>
      <c r="R1715">
        <v>5</v>
      </c>
      <c r="S1715">
        <v>1</v>
      </c>
      <c r="T1715">
        <v>7</v>
      </c>
      <c r="U1715">
        <v>16</v>
      </c>
      <c r="V1715">
        <v>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716</v>
      </c>
      <c r="AD1715" t="s">
        <v>716</v>
      </c>
      <c r="AE1715">
        <v>3</v>
      </c>
      <c r="AF1715" t="s">
        <v>3032</v>
      </c>
      <c r="AG1715" t="s">
        <v>2958</v>
      </c>
      <c r="AH1715" t="s">
        <v>3014</v>
      </c>
      <c r="AI1715">
        <v>8</v>
      </c>
      <c r="AJ1715" t="s">
        <v>3026</v>
      </c>
    </row>
    <row r="1716" spans="1:36" x14ac:dyDescent="0.3">
      <c r="A1716" t="s">
        <v>2006</v>
      </c>
      <c r="B1716" s="9">
        <v>43</v>
      </c>
      <c r="C1716" t="s">
        <v>47</v>
      </c>
      <c r="D1716" s="29" t="s">
        <v>37</v>
      </c>
      <c r="E1716">
        <v>54690</v>
      </c>
      <c r="F1716" s="13" t="s">
        <v>2963</v>
      </c>
      <c r="G1716" s="4">
        <v>41585</v>
      </c>
      <c r="H1716">
        <v>76</v>
      </c>
      <c r="I1716">
        <v>111</v>
      </c>
      <c r="J1716">
        <v>16</v>
      </c>
      <c r="K1716">
        <v>37</v>
      </c>
      <c r="L1716">
        <v>7</v>
      </c>
      <c r="M1716">
        <v>9</v>
      </c>
      <c r="N1716">
        <v>18</v>
      </c>
      <c r="O1716">
        <v>180</v>
      </c>
      <c r="P1716">
        <v>198</v>
      </c>
      <c r="Q1716">
        <v>3</v>
      </c>
      <c r="R1716">
        <v>3</v>
      </c>
      <c r="S1716">
        <v>1</v>
      </c>
      <c r="T1716">
        <v>5</v>
      </c>
      <c r="U1716">
        <v>12</v>
      </c>
      <c r="V1716">
        <v>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716</v>
      </c>
      <c r="AD1716" t="s">
        <v>716</v>
      </c>
      <c r="AE1716">
        <v>2</v>
      </c>
      <c r="AF1716" t="s">
        <v>3028</v>
      </c>
      <c r="AG1716" t="s">
        <v>2957</v>
      </c>
      <c r="AH1716" t="s">
        <v>3018</v>
      </c>
      <c r="AI1716">
        <v>11</v>
      </c>
      <c r="AJ1716" t="s">
        <v>3024</v>
      </c>
    </row>
    <row r="1717" spans="1:36" x14ac:dyDescent="0.3">
      <c r="A1717" t="s">
        <v>1669</v>
      </c>
      <c r="B1717" s="9">
        <v>39</v>
      </c>
      <c r="C1717" t="s">
        <v>29</v>
      </c>
      <c r="D1717" s="29" t="s">
        <v>33</v>
      </c>
      <c r="E1717">
        <v>80144</v>
      </c>
      <c r="F1717" s="13" t="s">
        <v>716</v>
      </c>
      <c r="G1717" s="4">
        <v>41547</v>
      </c>
      <c r="H1717">
        <v>47</v>
      </c>
      <c r="I1717">
        <v>240</v>
      </c>
      <c r="J1717">
        <v>132</v>
      </c>
      <c r="K1717">
        <v>445</v>
      </c>
      <c r="L1717">
        <v>250</v>
      </c>
      <c r="M1717">
        <v>192</v>
      </c>
      <c r="N1717">
        <v>108</v>
      </c>
      <c r="O1717">
        <v>1259</v>
      </c>
      <c r="P1717">
        <v>1367</v>
      </c>
      <c r="Q1717">
        <v>1</v>
      </c>
      <c r="R1717">
        <v>3</v>
      </c>
      <c r="S1717">
        <v>7</v>
      </c>
      <c r="T1717">
        <v>8</v>
      </c>
      <c r="U1717">
        <v>19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t="s">
        <v>716</v>
      </c>
      <c r="AD1717" t="s">
        <v>716</v>
      </c>
      <c r="AE1717">
        <v>2</v>
      </c>
      <c r="AF1717" t="s">
        <v>3031</v>
      </c>
      <c r="AG1717" t="s">
        <v>2957</v>
      </c>
      <c r="AH1717" t="s">
        <v>3014</v>
      </c>
      <c r="AI1717">
        <v>9</v>
      </c>
      <c r="AJ1717" t="s">
        <v>3025</v>
      </c>
    </row>
    <row r="1718" spans="1:36" x14ac:dyDescent="0.3">
      <c r="A1718" t="s">
        <v>1235</v>
      </c>
      <c r="B1718" s="9">
        <v>23</v>
      </c>
      <c r="C1718" t="s">
        <v>36</v>
      </c>
      <c r="D1718" s="29" t="s">
        <v>30</v>
      </c>
      <c r="E1718">
        <v>68126</v>
      </c>
      <c r="F1718" s="13" t="s">
        <v>716</v>
      </c>
      <c r="G1718" s="4">
        <v>41223</v>
      </c>
      <c r="H1718">
        <v>40</v>
      </c>
      <c r="I1718">
        <v>1332</v>
      </c>
      <c r="J1718">
        <v>17</v>
      </c>
      <c r="K1718">
        <v>311</v>
      </c>
      <c r="L1718">
        <v>23</v>
      </c>
      <c r="M1718">
        <v>51</v>
      </c>
      <c r="N1718">
        <v>86</v>
      </c>
      <c r="O1718">
        <v>1734</v>
      </c>
      <c r="P1718">
        <v>1820</v>
      </c>
      <c r="Q1718">
        <v>1</v>
      </c>
      <c r="R1718">
        <v>7</v>
      </c>
      <c r="S1718">
        <v>4</v>
      </c>
      <c r="T1718">
        <v>5</v>
      </c>
      <c r="U1718">
        <v>17</v>
      </c>
      <c r="V1718">
        <v>9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 t="s">
        <v>715</v>
      </c>
      <c r="AD1718" t="s">
        <v>715</v>
      </c>
      <c r="AE1718">
        <v>3</v>
      </c>
      <c r="AF1718" t="s">
        <v>3032</v>
      </c>
      <c r="AG1718" t="s">
        <v>2958</v>
      </c>
      <c r="AH1718" t="s">
        <v>3018</v>
      </c>
      <c r="AI1718">
        <v>11</v>
      </c>
      <c r="AJ1718" t="s">
        <v>3024</v>
      </c>
    </row>
    <row r="1719" spans="1:36" x14ac:dyDescent="0.3">
      <c r="A1719" t="s">
        <v>2440</v>
      </c>
      <c r="B1719" s="9">
        <v>29</v>
      </c>
      <c r="C1719" t="s">
        <v>29</v>
      </c>
      <c r="D1719" s="29" t="s">
        <v>30</v>
      </c>
      <c r="E1719">
        <v>29760</v>
      </c>
      <c r="F1719" s="13" t="s">
        <v>715</v>
      </c>
      <c r="G1719" s="4">
        <v>41150</v>
      </c>
      <c r="H1719">
        <v>87</v>
      </c>
      <c r="I1719">
        <v>64</v>
      </c>
      <c r="J1719">
        <v>4</v>
      </c>
      <c r="K1719">
        <v>68</v>
      </c>
      <c r="L1719">
        <v>7</v>
      </c>
      <c r="M1719">
        <v>5</v>
      </c>
      <c r="N1719">
        <v>17</v>
      </c>
      <c r="O1719">
        <v>148</v>
      </c>
      <c r="P1719">
        <v>165</v>
      </c>
      <c r="Q1719">
        <v>4</v>
      </c>
      <c r="R1719">
        <v>3</v>
      </c>
      <c r="S1719">
        <v>1</v>
      </c>
      <c r="T1719">
        <v>4</v>
      </c>
      <c r="U1719">
        <v>12</v>
      </c>
      <c r="V1719">
        <v>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716</v>
      </c>
      <c r="AD1719" t="s">
        <v>716</v>
      </c>
      <c r="AE1719">
        <v>3</v>
      </c>
      <c r="AF1719" t="s">
        <v>3032</v>
      </c>
      <c r="AG1719" t="s">
        <v>2958</v>
      </c>
      <c r="AH1719" t="s">
        <v>3014</v>
      </c>
      <c r="AI1719">
        <v>8</v>
      </c>
      <c r="AJ1719" t="s">
        <v>3026</v>
      </c>
    </row>
    <row r="1720" spans="1:36" x14ac:dyDescent="0.3">
      <c r="A1720" t="s">
        <v>1428</v>
      </c>
      <c r="B1720" s="9">
        <v>26</v>
      </c>
      <c r="C1720" t="s">
        <v>29</v>
      </c>
      <c r="D1720" s="29" t="s">
        <v>30</v>
      </c>
      <c r="E1720">
        <v>27938</v>
      </c>
      <c r="F1720" s="13" t="s">
        <v>715</v>
      </c>
      <c r="G1720" s="4">
        <v>41757</v>
      </c>
      <c r="H1720">
        <v>31</v>
      </c>
      <c r="I1720">
        <v>13</v>
      </c>
      <c r="J1720">
        <v>0</v>
      </c>
      <c r="K1720">
        <v>8</v>
      </c>
      <c r="L1720">
        <v>2</v>
      </c>
      <c r="M1720">
        <v>1</v>
      </c>
      <c r="N1720">
        <v>5</v>
      </c>
      <c r="O1720">
        <v>24</v>
      </c>
      <c r="P1720">
        <v>29</v>
      </c>
      <c r="Q1720">
        <v>1</v>
      </c>
      <c r="R1720">
        <v>1</v>
      </c>
      <c r="S1720">
        <v>0</v>
      </c>
      <c r="T1720">
        <v>4</v>
      </c>
      <c r="U1720">
        <v>6</v>
      </c>
      <c r="V1720">
        <v>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716</v>
      </c>
      <c r="AD1720" t="s">
        <v>716</v>
      </c>
      <c r="AE1720">
        <v>1</v>
      </c>
      <c r="AF1720" t="s">
        <v>3032</v>
      </c>
      <c r="AG1720" t="s">
        <v>2956</v>
      </c>
      <c r="AH1720" t="s">
        <v>3011</v>
      </c>
      <c r="AI1720">
        <v>4</v>
      </c>
      <c r="AJ1720" t="s">
        <v>3021</v>
      </c>
    </row>
    <row r="1721" spans="1:36" x14ac:dyDescent="0.3">
      <c r="A1721" t="s">
        <v>2847</v>
      </c>
      <c r="B1721" s="9">
        <v>41</v>
      </c>
      <c r="C1721" t="s">
        <v>29</v>
      </c>
      <c r="D1721" s="29" t="s">
        <v>41</v>
      </c>
      <c r="E1721">
        <v>71128</v>
      </c>
      <c r="F1721" s="13" t="s">
        <v>715</v>
      </c>
      <c r="G1721" s="4">
        <v>41188</v>
      </c>
      <c r="H1721">
        <v>80</v>
      </c>
      <c r="I1721">
        <v>958</v>
      </c>
      <c r="J1721">
        <v>159</v>
      </c>
      <c r="K1721">
        <v>447</v>
      </c>
      <c r="L1721">
        <v>20</v>
      </c>
      <c r="M1721">
        <v>0</v>
      </c>
      <c r="N1721">
        <v>31</v>
      </c>
      <c r="O1721">
        <v>1584</v>
      </c>
      <c r="P1721">
        <v>1615</v>
      </c>
      <c r="Q1721">
        <v>3</v>
      </c>
      <c r="R1721">
        <v>2</v>
      </c>
      <c r="S1721">
        <v>10</v>
      </c>
      <c r="T1721">
        <v>12</v>
      </c>
      <c r="U1721">
        <v>27</v>
      </c>
      <c r="V1721">
        <v>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716</v>
      </c>
      <c r="AD1721" t="s">
        <v>716</v>
      </c>
      <c r="AE1721">
        <v>3</v>
      </c>
      <c r="AF1721" t="s">
        <v>3028</v>
      </c>
      <c r="AG1721" t="s">
        <v>2958</v>
      </c>
      <c r="AH1721" t="s">
        <v>3018</v>
      </c>
      <c r="AI1721">
        <v>10</v>
      </c>
      <c r="AJ1721" t="s">
        <v>3020</v>
      </c>
    </row>
    <row r="1722" spans="1:36" x14ac:dyDescent="0.3">
      <c r="A1722" t="s">
        <v>2906</v>
      </c>
      <c r="B1722" s="9">
        <v>45</v>
      </c>
      <c r="C1722" t="s">
        <v>39</v>
      </c>
      <c r="D1722" s="29" t="s">
        <v>37</v>
      </c>
      <c r="E1722">
        <v>42169</v>
      </c>
      <c r="F1722" s="13" t="s">
        <v>2963</v>
      </c>
      <c r="G1722" s="4">
        <v>41566</v>
      </c>
      <c r="H1722">
        <v>20</v>
      </c>
      <c r="I1722">
        <v>19</v>
      </c>
      <c r="J1722">
        <v>0</v>
      </c>
      <c r="K1722">
        <v>9</v>
      </c>
      <c r="L1722">
        <v>0</v>
      </c>
      <c r="M1722">
        <v>0</v>
      </c>
      <c r="N1722">
        <v>2</v>
      </c>
      <c r="O1722">
        <v>28</v>
      </c>
      <c r="P1722">
        <v>30</v>
      </c>
      <c r="Q1722">
        <v>2</v>
      </c>
      <c r="R1722">
        <v>1</v>
      </c>
      <c r="S1722">
        <v>0</v>
      </c>
      <c r="T1722">
        <v>3</v>
      </c>
      <c r="U1722">
        <v>6</v>
      </c>
      <c r="V1722">
        <v>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716</v>
      </c>
      <c r="AD1722" t="s">
        <v>716</v>
      </c>
      <c r="AE1722">
        <v>2</v>
      </c>
      <c r="AF1722" t="s">
        <v>3028</v>
      </c>
      <c r="AG1722" t="s">
        <v>2957</v>
      </c>
      <c r="AH1722" t="s">
        <v>3018</v>
      </c>
      <c r="AI1722">
        <v>10</v>
      </c>
      <c r="AJ1722" t="s">
        <v>3020</v>
      </c>
    </row>
    <row r="1723" spans="1:36" x14ac:dyDescent="0.3">
      <c r="A1723" t="s">
        <v>1796</v>
      </c>
      <c r="B1723" s="9">
        <v>47</v>
      </c>
      <c r="C1723" t="s">
        <v>39</v>
      </c>
      <c r="D1723" s="29" t="s">
        <v>33</v>
      </c>
      <c r="E1723">
        <v>62513</v>
      </c>
      <c r="F1723" s="13" t="s">
        <v>715</v>
      </c>
      <c r="G1723" s="4">
        <v>41526</v>
      </c>
      <c r="H1723">
        <v>16</v>
      </c>
      <c r="I1723">
        <v>520</v>
      </c>
      <c r="J1723">
        <v>42</v>
      </c>
      <c r="K1723">
        <v>98</v>
      </c>
      <c r="L1723">
        <v>0</v>
      </c>
      <c r="M1723">
        <v>42</v>
      </c>
      <c r="N1723">
        <v>14</v>
      </c>
      <c r="O1723">
        <v>702</v>
      </c>
      <c r="P1723">
        <v>716</v>
      </c>
      <c r="Q1723">
        <v>2</v>
      </c>
      <c r="R1723">
        <v>6</v>
      </c>
      <c r="S1723">
        <v>4</v>
      </c>
      <c r="T1723">
        <v>10</v>
      </c>
      <c r="U1723">
        <v>22</v>
      </c>
      <c r="V1723">
        <v>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716</v>
      </c>
      <c r="AD1723" t="s">
        <v>716</v>
      </c>
      <c r="AE1723">
        <v>2</v>
      </c>
      <c r="AF1723" t="s">
        <v>3028</v>
      </c>
      <c r="AG1723" t="s">
        <v>2957</v>
      </c>
      <c r="AH1723" t="s">
        <v>3014</v>
      </c>
      <c r="AI1723">
        <v>9</v>
      </c>
      <c r="AJ1723" t="s">
        <v>3025</v>
      </c>
    </row>
    <row r="1724" spans="1:36" x14ac:dyDescent="0.3">
      <c r="A1724" t="s">
        <v>2156</v>
      </c>
      <c r="B1724" s="9">
        <v>54</v>
      </c>
      <c r="C1724" t="s">
        <v>39</v>
      </c>
      <c r="D1724" s="29" t="s">
        <v>30</v>
      </c>
      <c r="E1724">
        <v>98777</v>
      </c>
      <c r="F1724" s="13" t="s">
        <v>716</v>
      </c>
      <c r="G1724" s="4">
        <v>41687</v>
      </c>
      <c r="H1724">
        <v>23</v>
      </c>
      <c r="I1724">
        <v>1000</v>
      </c>
      <c r="J1724">
        <v>19</v>
      </c>
      <c r="K1724">
        <v>711</v>
      </c>
      <c r="L1724">
        <v>125</v>
      </c>
      <c r="M1724">
        <v>115</v>
      </c>
      <c r="N1724">
        <v>38</v>
      </c>
      <c r="O1724">
        <v>1970</v>
      </c>
      <c r="P1724">
        <v>2008</v>
      </c>
      <c r="Q1724">
        <v>0</v>
      </c>
      <c r="R1724">
        <v>4</v>
      </c>
      <c r="S1724">
        <v>6</v>
      </c>
      <c r="T1724">
        <v>9</v>
      </c>
      <c r="U1724">
        <v>19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 t="s">
        <v>715</v>
      </c>
      <c r="AD1724" t="s">
        <v>716</v>
      </c>
      <c r="AE1724">
        <v>1</v>
      </c>
      <c r="AF1724" t="s">
        <v>3030</v>
      </c>
      <c r="AG1724" t="s">
        <v>2956</v>
      </c>
      <c r="AH1724" t="s">
        <v>3016</v>
      </c>
      <c r="AI1724">
        <v>2</v>
      </c>
      <c r="AJ1724" t="s">
        <v>3022</v>
      </c>
    </row>
    <row r="1725" spans="1:36" x14ac:dyDescent="0.3">
      <c r="A1725" t="s">
        <v>2298</v>
      </c>
      <c r="B1725" s="9">
        <v>60</v>
      </c>
      <c r="C1725" t="s">
        <v>29</v>
      </c>
      <c r="D1725" s="29" t="s">
        <v>30</v>
      </c>
      <c r="E1725">
        <v>36130</v>
      </c>
      <c r="F1725" s="13" t="s">
        <v>715</v>
      </c>
      <c r="G1725" s="4">
        <v>41307</v>
      </c>
      <c r="H1725">
        <v>46</v>
      </c>
      <c r="I1725">
        <v>157</v>
      </c>
      <c r="J1725">
        <v>43</v>
      </c>
      <c r="K1725">
        <v>127</v>
      </c>
      <c r="L1725">
        <v>68</v>
      </c>
      <c r="M1725">
        <v>56</v>
      </c>
      <c r="N1725">
        <v>37</v>
      </c>
      <c r="O1725">
        <v>451</v>
      </c>
      <c r="P1725">
        <v>488</v>
      </c>
      <c r="Q1725">
        <v>6</v>
      </c>
      <c r="R1725">
        <v>3</v>
      </c>
      <c r="S1725">
        <v>8</v>
      </c>
      <c r="T1725">
        <v>4</v>
      </c>
      <c r="U1725">
        <v>21</v>
      </c>
      <c r="V1725">
        <v>4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 t="s">
        <v>715</v>
      </c>
      <c r="AD1725" t="s">
        <v>715</v>
      </c>
      <c r="AE1725">
        <v>2</v>
      </c>
      <c r="AF1725" t="s">
        <v>3030</v>
      </c>
      <c r="AG1725" t="s">
        <v>2957</v>
      </c>
      <c r="AH1725" t="s">
        <v>3016</v>
      </c>
      <c r="AI1725">
        <v>2</v>
      </c>
      <c r="AJ1725" t="s">
        <v>3022</v>
      </c>
    </row>
    <row r="1726" spans="1:36" x14ac:dyDescent="0.3">
      <c r="A1726" t="s">
        <v>1923</v>
      </c>
      <c r="B1726" s="9">
        <v>58</v>
      </c>
      <c r="C1726" t="s">
        <v>39</v>
      </c>
      <c r="D1726" s="29" t="s">
        <v>33</v>
      </c>
      <c r="E1726">
        <v>34941</v>
      </c>
      <c r="F1726" s="13" t="s">
        <v>2963</v>
      </c>
      <c r="G1726" s="4">
        <v>41339</v>
      </c>
      <c r="H1726">
        <v>26</v>
      </c>
      <c r="I1726">
        <v>39</v>
      </c>
      <c r="J1726">
        <v>2</v>
      </c>
      <c r="K1726">
        <v>25</v>
      </c>
      <c r="L1726">
        <v>4</v>
      </c>
      <c r="M1726">
        <v>3</v>
      </c>
      <c r="N1726">
        <v>24</v>
      </c>
      <c r="O1726">
        <v>73</v>
      </c>
      <c r="P1726">
        <v>97</v>
      </c>
      <c r="Q1726">
        <v>2</v>
      </c>
      <c r="R1726">
        <v>3</v>
      </c>
      <c r="S1726">
        <v>0</v>
      </c>
      <c r="T1726">
        <v>3</v>
      </c>
      <c r="U1726">
        <v>8</v>
      </c>
      <c r="V1726">
        <v>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716</v>
      </c>
      <c r="AD1726" t="s">
        <v>716</v>
      </c>
      <c r="AE1726">
        <v>2</v>
      </c>
      <c r="AF1726" t="s">
        <v>3030</v>
      </c>
      <c r="AG1726" t="s">
        <v>2957</v>
      </c>
      <c r="AH1726" t="s">
        <v>3016</v>
      </c>
      <c r="AI1726">
        <v>3</v>
      </c>
      <c r="AJ1726" t="s">
        <v>3017</v>
      </c>
    </row>
    <row r="1727" spans="1:36" x14ac:dyDescent="0.3">
      <c r="A1727" t="s">
        <v>2471</v>
      </c>
      <c r="B1727" s="9">
        <v>60</v>
      </c>
      <c r="C1727" t="s">
        <v>29</v>
      </c>
      <c r="D1727" s="29" t="s">
        <v>30</v>
      </c>
      <c r="E1727">
        <v>22507</v>
      </c>
      <c r="F1727" s="13" t="s">
        <v>716</v>
      </c>
      <c r="G1727" s="4">
        <v>41237</v>
      </c>
      <c r="H1727">
        <v>67</v>
      </c>
      <c r="I1727">
        <v>68</v>
      </c>
      <c r="J1727">
        <v>0</v>
      </c>
      <c r="K1727">
        <v>226</v>
      </c>
      <c r="L1727">
        <v>51</v>
      </c>
      <c r="M1727">
        <v>157</v>
      </c>
      <c r="N1727">
        <v>68</v>
      </c>
      <c r="O1727">
        <v>502</v>
      </c>
      <c r="P1727">
        <v>570</v>
      </c>
      <c r="Q1727">
        <v>3</v>
      </c>
      <c r="R1727">
        <v>10</v>
      </c>
      <c r="S1727">
        <v>2</v>
      </c>
      <c r="T1727">
        <v>4</v>
      </c>
      <c r="U1727">
        <v>19</v>
      </c>
      <c r="V1727">
        <v>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716</v>
      </c>
      <c r="AD1727" t="s">
        <v>716</v>
      </c>
      <c r="AE1727">
        <v>3</v>
      </c>
      <c r="AF1727" t="s">
        <v>3030</v>
      </c>
      <c r="AG1727" t="s">
        <v>2958</v>
      </c>
      <c r="AH1727" t="s">
        <v>3018</v>
      </c>
      <c r="AI1727">
        <v>11</v>
      </c>
      <c r="AJ1727" t="s">
        <v>3024</v>
      </c>
    </row>
    <row r="1728" spans="1:36" x14ac:dyDescent="0.3">
      <c r="A1728" t="s">
        <v>2122</v>
      </c>
      <c r="B1728" s="9">
        <v>50</v>
      </c>
      <c r="C1728" t="s">
        <v>39</v>
      </c>
      <c r="D1728" s="29" t="s">
        <v>30</v>
      </c>
      <c r="E1728">
        <v>63972</v>
      </c>
      <c r="F1728" s="13" t="s">
        <v>715</v>
      </c>
      <c r="G1728" s="4">
        <v>41245</v>
      </c>
      <c r="H1728">
        <v>93</v>
      </c>
      <c r="I1728">
        <v>928</v>
      </c>
      <c r="J1728">
        <v>63</v>
      </c>
      <c r="K1728">
        <v>254</v>
      </c>
      <c r="L1728">
        <v>0</v>
      </c>
      <c r="M1728">
        <v>12</v>
      </c>
      <c r="N1728">
        <v>12</v>
      </c>
      <c r="O1728">
        <v>1257</v>
      </c>
      <c r="P1728">
        <v>1269</v>
      </c>
      <c r="Q1728">
        <v>4</v>
      </c>
      <c r="R1728">
        <v>5</v>
      </c>
      <c r="S1728">
        <v>4</v>
      </c>
      <c r="T1728">
        <v>10</v>
      </c>
      <c r="U1728">
        <v>23</v>
      </c>
      <c r="V1728">
        <v>4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 t="s">
        <v>715</v>
      </c>
      <c r="AD1728" t="s">
        <v>716</v>
      </c>
      <c r="AE1728">
        <v>3</v>
      </c>
      <c r="AF1728" t="s">
        <v>3028</v>
      </c>
      <c r="AG1728" t="s">
        <v>2958</v>
      </c>
      <c r="AH1728" t="s">
        <v>3018</v>
      </c>
      <c r="AI1728">
        <v>12</v>
      </c>
      <c r="AJ1728" t="s">
        <v>3019</v>
      </c>
    </row>
    <row r="1729" spans="1:36" x14ac:dyDescent="0.3">
      <c r="A1729" t="s">
        <v>2050</v>
      </c>
      <c r="B1729" s="9">
        <v>64</v>
      </c>
      <c r="C1729" t="s">
        <v>36</v>
      </c>
      <c r="D1729" s="29" t="s">
        <v>71</v>
      </c>
      <c r="E1729">
        <v>56551</v>
      </c>
      <c r="F1729" s="13" t="s">
        <v>2963</v>
      </c>
      <c r="G1729" s="4">
        <v>41766</v>
      </c>
      <c r="H1729">
        <v>48</v>
      </c>
      <c r="I1729">
        <v>67</v>
      </c>
      <c r="J1729">
        <v>4</v>
      </c>
      <c r="K1729">
        <v>32</v>
      </c>
      <c r="L1729">
        <v>17</v>
      </c>
      <c r="M1729">
        <v>2</v>
      </c>
      <c r="N1729">
        <v>16</v>
      </c>
      <c r="O1729">
        <v>122</v>
      </c>
      <c r="P1729">
        <v>138</v>
      </c>
      <c r="Q1729">
        <v>3</v>
      </c>
      <c r="R1729">
        <v>2</v>
      </c>
      <c r="S1729">
        <v>1</v>
      </c>
      <c r="T1729">
        <v>4</v>
      </c>
      <c r="U1729">
        <v>10</v>
      </c>
      <c r="V1729">
        <v>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716</v>
      </c>
      <c r="AD1729" t="s">
        <v>716</v>
      </c>
      <c r="AE1729">
        <v>1</v>
      </c>
      <c r="AF1729" t="s">
        <v>3029</v>
      </c>
      <c r="AG1729" t="s">
        <v>2956</v>
      </c>
      <c r="AH1729" t="s">
        <v>3011</v>
      </c>
      <c r="AI1729">
        <v>5</v>
      </c>
      <c r="AJ1729" t="s">
        <v>3012</v>
      </c>
    </row>
    <row r="1730" spans="1:36" x14ac:dyDescent="0.3">
      <c r="A1730" t="s">
        <v>2037</v>
      </c>
      <c r="B1730" s="9">
        <v>51</v>
      </c>
      <c r="C1730" t="s">
        <v>39</v>
      </c>
      <c r="D1730" s="29" t="s">
        <v>30</v>
      </c>
      <c r="E1730">
        <v>64191</v>
      </c>
      <c r="F1730" s="13" t="s">
        <v>715</v>
      </c>
      <c r="G1730" s="4">
        <v>41296</v>
      </c>
      <c r="H1730">
        <v>30</v>
      </c>
      <c r="I1730">
        <v>420</v>
      </c>
      <c r="J1730">
        <v>15</v>
      </c>
      <c r="K1730">
        <v>186</v>
      </c>
      <c r="L1730">
        <v>151</v>
      </c>
      <c r="M1730">
        <v>38</v>
      </c>
      <c r="N1730">
        <v>15</v>
      </c>
      <c r="O1730">
        <v>810</v>
      </c>
      <c r="P1730">
        <v>825</v>
      </c>
      <c r="Q1730">
        <v>3</v>
      </c>
      <c r="R1730">
        <v>5</v>
      </c>
      <c r="S1730">
        <v>3</v>
      </c>
      <c r="T1730">
        <v>13</v>
      </c>
      <c r="U1730">
        <v>24</v>
      </c>
      <c r="V1730">
        <v>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716</v>
      </c>
      <c r="AD1730" t="s">
        <v>716</v>
      </c>
      <c r="AE1730">
        <v>2</v>
      </c>
      <c r="AF1730" t="s">
        <v>3030</v>
      </c>
      <c r="AG1730" t="s">
        <v>2957</v>
      </c>
      <c r="AH1730" t="s">
        <v>3016</v>
      </c>
      <c r="AI1730">
        <v>1</v>
      </c>
      <c r="AJ1730" t="s">
        <v>3023</v>
      </c>
    </row>
    <row r="1731" spans="1:36" x14ac:dyDescent="0.3">
      <c r="A1731" t="s">
        <v>2240</v>
      </c>
      <c r="B1731" s="9">
        <v>33</v>
      </c>
      <c r="C1731" t="s">
        <v>29</v>
      </c>
      <c r="D1731" s="29" t="s">
        <v>33</v>
      </c>
      <c r="E1731">
        <v>42162</v>
      </c>
      <c r="F1731" s="13" t="s">
        <v>715</v>
      </c>
      <c r="G1731" s="4">
        <v>41597</v>
      </c>
      <c r="H1731">
        <v>31</v>
      </c>
      <c r="I1731">
        <v>46</v>
      </c>
      <c r="J1731">
        <v>7</v>
      </c>
      <c r="K1731">
        <v>59</v>
      </c>
      <c r="L1731">
        <v>2</v>
      </c>
      <c r="M1731">
        <v>4</v>
      </c>
      <c r="N1731">
        <v>27</v>
      </c>
      <c r="O1731">
        <v>118</v>
      </c>
      <c r="P1731">
        <v>145</v>
      </c>
      <c r="Q1731">
        <v>2</v>
      </c>
      <c r="R1731">
        <v>3</v>
      </c>
      <c r="S1731">
        <v>1</v>
      </c>
      <c r="T1731">
        <v>3</v>
      </c>
      <c r="U1731">
        <v>9</v>
      </c>
      <c r="V1731">
        <v>6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 t="s">
        <v>715</v>
      </c>
      <c r="AD1731" t="s">
        <v>715</v>
      </c>
      <c r="AE1731">
        <v>2</v>
      </c>
      <c r="AF1731" t="s">
        <v>3031</v>
      </c>
      <c r="AG1731" t="s">
        <v>2957</v>
      </c>
      <c r="AH1731" t="s">
        <v>3018</v>
      </c>
      <c r="AI1731">
        <v>11</v>
      </c>
      <c r="AJ1731" t="s">
        <v>3024</v>
      </c>
    </row>
    <row r="1732" spans="1:36" x14ac:dyDescent="0.3">
      <c r="A1732" t="s">
        <v>2116</v>
      </c>
      <c r="B1732" s="9">
        <v>64</v>
      </c>
      <c r="C1732" t="s">
        <v>36</v>
      </c>
      <c r="D1732" s="29" t="s">
        <v>41</v>
      </c>
      <c r="E1732">
        <v>42873</v>
      </c>
      <c r="F1732" s="13" t="s">
        <v>2963</v>
      </c>
      <c r="G1732" s="4">
        <v>41295</v>
      </c>
      <c r="H1732">
        <v>11</v>
      </c>
      <c r="I1732">
        <v>209</v>
      </c>
      <c r="J1732">
        <v>0</v>
      </c>
      <c r="K1732">
        <v>40</v>
      </c>
      <c r="L1732">
        <v>3</v>
      </c>
      <c r="M1732">
        <v>2</v>
      </c>
      <c r="N1732">
        <v>15</v>
      </c>
      <c r="O1732">
        <v>254</v>
      </c>
      <c r="P1732">
        <v>269</v>
      </c>
      <c r="Q1732">
        <v>4</v>
      </c>
      <c r="R1732">
        <v>6</v>
      </c>
      <c r="S1732">
        <v>1</v>
      </c>
      <c r="T1732">
        <v>4</v>
      </c>
      <c r="U1732">
        <v>15</v>
      </c>
      <c r="V1732">
        <v>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716</v>
      </c>
      <c r="AD1732" t="s">
        <v>716</v>
      </c>
      <c r="AE1732">
        <v>2</v>
      </c>
      <c r="AF1732" t="s">
        <v>3029</v>
      </c>
      <c r="AG1732" t="s">
        <v>2957</v>
      </c>
      <c r="AH1732" t="s">
        <v>3016</v>
      </c>
      <c r="AI1732">
        <v>1</v>
      </c>
      <c r="AJ1732" t="s">
        <v>3023</v>
      </c>
    </row>
    <row r="1733" spans="1:36" x14ac:dyDescent="0.3">
      <c r="A1733" t="s">
        <v>2771</v>
      </c>
      <c r="B1733" s="9">
        <v>66</v>
      </c>
      <c r="C1733" t="s">
        <v>36</v>
      </c>
      <c r="D1733" s="29" t="s">
        <v>37</v>
      </c>
      <c r="E1733">
        <v>56223</v>
      </c>
      <c r="F1733" s="13" t="s">
        <v>715</v>
      </c>
      <c r="G1733" s="4">
        <v>41628</v>
      </c>
      <c r="H1733">
        <v>72</v>
      </c>
      <c r="I1733">
        <v>77</v>
      </c>
      <c r="J1733">
        <v>28</v>
      </c>
      <c r="K1733">
        <v>31</v>
      </c>
      <c r="L1733">
        <v>16</v>
      </c>
      <c r="M1733">
        <v>0</v>
      </c>
      <c r="N1733">
        <v>4</v>
      </c>
      <c r="O1733">
        <v>152</v>
      </c>
      <c r="P1733">
        <v>156</v>
      </c>
      <c r="Q1733">
        <v>2</v>
      </c>
      <c r="R1733">
        <v>2</v>
      </c>
      <c r="S1733">
        <v>1</v>
      </c>
      <c r="T1733">
        <v>5</v>
      </c>
      <c r="U1733">
        <v>10</v>
      </c>
      <c r="V1733">
        <v>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716</v>
      </c>
      <c r="AD1733" t="s">
        <v>716</v>
      </c>
      <c r="AE1733">
        <v>2</v>
      </c>
      <c r="AF1733" t="s">
        <v>3029</v>
      </c>
      <c r="AG1733" t="s">
        <v>2957</v>
      </c>
      <c r="AH1733" t="s">
        <v>3018</v>
      </c>
      <c r="AI1733">
        <v>12</v>
      </c>
      <c r="AJ1733" t="s">
        <v>3019</v>
      </c>
    </row>
    <row r="1734" spans="1:36" x14ac:dyDescent="0.3">
      <c r="A1734" t="s">
        <v>858</v>
      </c>
      <c r="B1734" s="9">
        <v>32</v>
      </c>
      <c r="C1734" t="s">
        <v>47</v>
      </c>
      <c r="D1734" s="29" t="s">
        <v>33</v>
      </c>
      <c r="E1734">
        <v>41039</v>
      </c>
      <c r="F1734" s="13" t="s">
        <v>716</v>
      </c>
      <c r="G1734" s="4">
        <v>41480</v>
      </c>
      <c r="H1734">
        <v>32</v>
      </c>
      <c r="I1734">
        <v>34</v>
      </c>
      <c r="J1734">
        <v>11</v>
      </c>
      <c r="K1734">
        <v>137</v>
      </c>
      <c r="L1734">
        <v>179</v>
      </c>
      <c r="M1734">
        <v>61</v>
      </c>
      <c r="N1734">
        <v>45</v>
      </c>
      <c r="O1734">
        <v>422</v>
      </c>
      <c r="P1734">
        <v>467</v>
      </c>
      <c r="Q1734">
        <v>1</v>
      </c>
      <c r="R1734">
        <v>8</v>
      </c>
      <c r="S1734">
        <v>1</v>
      </c>
      <c r="T1734">
        <v>5</v>
      </c>
      <c r="U1734">
        <v>15</v>
      </c>
      <c r="V1734">
        <v>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716</v>
      </c>
      <c r="AD1734" t="s">
        <v>716</v>
      </c>
      <c r="AE1734">
        <v>2</v>
      </c>
      <c r="AF1734" t="s">
        <v>3031</v>
      </c>
      <c r="AG1734" t="s">
        <v>2957</v>
      </c>
      <c r="AH1734" t="s">
        <v>3014</v>
      </c>
      <c r="AI1734">
        <v>7</v>
      </c>
      <c r="AJ1734" t="s">
        <v>3015</v>
      </c>
    </row>
    <row r="1735" spans="1:36" x14ac:dyDescent="0.3">
      <c r="A1735" t="s">
        <v>2608</v>
      </c>
      <c r="B1735" s="9">
        <v>47</v>
      </c>
      <c r="C1735" t="s">
        <v>29</v>
      </c>
      <c r="D1735" s="29" t="s">
        <v>30</v>
      </c>
      <c r="E1735">
        <v>79146</v>
      </c>
      <c r="F1735" s="13" t="s">
        <v>2963</v>
      </c>
      <c r="G1735" s="4">
        <v>41753</v>
      </c>
      <c r="H1735">
        <v>33</v>
      </c>
      <c r="I1735">
        <v>245</v>
      </c>
      <c r="J1735">
        <v>16</v>
      </c>
      <c r="K1735">
        <v>223</v>
      </c>
      <c r="L1735">
        <v>21</v>
      </c>
      <c r="M1735">
        <v>43</v>
      </c>
      <c r="N1735">
        <v>16</v>
      </c>
      <c r="O1735">
        <v>548</v>
      </c>
      <c r="P1735">
        <v>564</v>
      </c>
      <c r="Q1735">
        <v>2</v>
      </c>
      <c r="R1735">
        <v>8</v>
      </c>
      <c r="S1735">
        <v>1</v>
      </c>
      <c r="T1735">
        <v>8</v>
      </c>
      <c r="U1735">
        <v>19</v>
      </c>
      <c r="V1735">
        <v>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716</v>
      </c>
      <c r="AD1735" t="s">
        <v>716</v>
      </c>
      <c r="AE1735">
        <v>1</v>
      </c>
      <c r="AF1735" t="s">
        <v>3028</v>
      </c>
      <c r="AG1735" t="s">
        <v>2956</v>
      </c>
      <c r="AH1735" t="s">
        <v>3011</v>
      </c>
      <c r="AI1735">
        <v>4</v>
      </c>
      <c r="AJ1735" t="s">
        <v>3021</v>
      </c>
    </row>
    <row r="1736" spans="1:36" x14ac:dyDescent="0.3">
      <c r="A1736" t="s">
        <v>2253</v>
      </c>
      <c r="B1736" s="9">
        <v>38</v>
      </c>
      <c r="C1736" t="s">
        <v>29</v>
      </c>
      <c r="D1736" s="29" t="s">
        <v>30</v>
      </c>
      <c r="E1736">
        <v>75825</v>
      </c>
      <c r="F1736" s="13" t="s">
        <v>716</v>
      </c>
      <c r="G1736" s="4">
        <v>41194</v>
      </c>
      <c r="H1736">
        <v>40</v>
      </c>
      <c r="I1736">
        <v>1032</v>
      </c>
      <c r="J1736">
        <v>105</v>
      </c>
      <c r="K1736">
        <v>779</v>
      </c>
      <c r="L1736">
        <v>137</v>
      </c>
      <c r="M1736">
        <v>105</v>
      </c>
      <c r="N1736">
        <v>51</v>
      </c>
      <c r="O1736">
        <v>2158</v>
      </c>
      <c r="P1736">
        <v>2209</v>
      </c>
      <c r="Q1736">
        <v>0</v>
      </c>
      <c r="R1736">
        <v>5</v>
      </c>
      <c r="S1736">
        <v>8</v>
      </c>
      <c r="T1736">
        <v>9</v>
      </c>
      <c r="U1736">
        <v>22</v>
      </c>
      <c r="V1736">
        <v>4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 t="s">
        <v>715</v>
      </c>
      <c r="AD1736" t="s">
        <v>715</v>
      </c>
      <c r="AE1736">
        <v>3</v>
      </c>
      <c r="AF1736" t="s">
        <v>3031</v>
      </c>
      <c r="AG1736" t="s">
        <v>2958</v>
      </c>
      <c r="AH1736" t="s">
        <v>3018</v>
      </c>
      <c r="AI1736">
        <v>10</v>
      </c>
      <c r="AJ1736" t="s">
        <v>3020</v>
      </c>
    </row>
    <row r="1737" spans="1:36" x14ac:dyDescent="0.3">
      <c r="A1737" t="s">
        <v>817</v>
      </c>
      <c r="B1737" s="9">
        <v>57</v>
      </c>
      <c r="C1737" t="s">
        <v>36</v>
      </c>
      <c r="D1737" s="29" t="s">
        <v>37</v>
      </c>
      <c r="E1737">
        <v>44155</v>
      </c>
      <c r="F1737" s="13" t="s">
        <v>2963</v>
      </c>
      <c r="G1737" s="4">
        <v>41658</v>
      </c>
      <c r="H1737">
        <v>24</v>
      </c>
      <c r="I1737">
        <v>22</v>
      </c>
      <c r="J1737">
        <v>1</v>
      </c>
      <c r="K1737">
        <v>9</v>
      </c>
      <c r="L1737">
        <v>0</v>
      </c>
      <c r="M1737">
        <v>0</v>
      </c>
      <c r="N1737">
        <v>14</v>
      </c>
      <c r="O1737">
        <v>32</v>
      </c>
      <c r="P1737">
        <v>46</v>
      </c>
      <c r="Q1737">
        <v>1</v>
      </c>
      <c r="R1737">
        <v>1</v>
      </c>
      <c r="S1737">
        <v>1</v>
      </c>
      <c r="T1737">
        <v>2</v>
      </c>
      <c r="U1737">
        <v>5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716</v>
      </c>
      <c r="AD1737" t="s">
        <v>716</v>
      </c>
      <c r="AE1737">
        <v>1</v>
      </c>
      <c r="AF1737" t="s">
        <v>3030</v>
      </c>
      <c r="AG1737" t="s">
        <v>2956</v>
      </c>
      <c r="AH1737" t="s">
        <v>3016</v>
      </c>
      <c r="AI1737">
        <v>1</v>
      </c>
      <c r="AJ1737" t="s">
        <v>3023</v>
      </c>
    </row>
    <row r="1738" spans="1:36" x14ac:dyDescent="0.3">
      <c r="A1738" t="s">
        <v>2110</v>
      </c>
      <c r="B1738" s="9">
        <v>58</v>
      </c>
      <c r="C1738" t="s">
        <v>47</v>
      </c>
      <c r="D1738" s="29" t="s">
        <v>33</v>
      </c>
      <c r="E1738">
        <v>54342</v>
      </c>
      <c r="F1738" s="13" t="s">
        <v>2963</v>
      </c>
      <c r="G1738" s="4">
        <v>41458</v>
      </c>
      <c r="H1738">
        <v>74</v>
      </c>
      <c r="I1738">
        <v>84</v>
      </c>
      <c r="J1738">
        <v>10</v>
      </c>
      <c r="K1738">
        <v>34</v>
      </c>
      <c r="L1738">
        <v>11</v>
      </c>
      <c r="M1738">
        <v>10</v>
      </c>
      <c r="N1738">
        <v>28</v>
      </c>
      <c r="O1738">
        <v>149</v>
      </c>
      <c r="P1738">
        <v>177</v>
      </c>
      <c r="Q1738">
        <v>4</v>
      </c>
      <c r="R1738">
        <v>3</v>
      </c>
      <c r="S1738">
        <v>1</v>
      </c>
      <c r="T1738">
        <v>4</v>
      </c>
      <c r="U1738">
        <v>12</v>
      </c>
      <c r="V1738">
        <v>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716</v>
      </c>
      <c r="AD1738" t="s">
        <v>716</v>
      </c>
      <c r="AE1738">
        <v>2</v>
      </c>
      <c r="AF1738" t="s">
        <v>3030</v>
      </c>
      <c r="AG1738" t="s">
        <v>2957</v>
      </c>
      <c r="AH1738" t="s">
        <v>3014</v>
      </c>
      <c r="AI1738">
        <v>7</v>
      </c>
      <c r="AJ1738" t="s">
        <v>3015</v>
      </c>
    </row>
    <row r="1739" spans="1:36" x14ac:dyDescent="0.3">
      <c r="A1739" t="s">
        <v>1430</v>
      </c>
      <c r="B1739" s="9">
        <v>31</v>
      </c>
      <c r="C1739" t="s">
        <v>29</v>
      </c>
      <c r="D1739" s="29" t="s">
        <v>37</v>
      </c>
      <c r="E1739">
        <v>30096</v>
      </c>
      <c r="F1739" s="13" t="s">
        <v>715</v>
      </c>
      <c r="G1739" s="4">
        <v>41781</v>
      </c>
      <c r="H1739">
        <v>30</v>
      </c>
      <c r="I1739">
        <v>5</v>
      </c>
      <c r="J1739">
        <v>3</v>
      </c>
      <c r="K1739">
        <v>11</v>
      </c>
      <c r="L1739">
        <v>12</v>
      </c>
      <c r="M1739">
        <v>5</v>
      </c>
      <c r="N1739">
        <v>9</v>
      </c>
      <c r="O1739">
        <v>36</v>
      </c>
      <c r="P1739">
        <v>45</v>
      </c>
      <c r="Q1739">
        <v>1</v>
      </c>
      <c r="R1739">
        <v>2</v>
      </c>
      <c r="S1739">
        <v>0</v>
      </c>
      <c r="T1739">
        <v>3</v>
      </c>
      <c r="U1739">
        <v>6</v>
      </c>
      <c r="V1739">
        <v>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716</v>
      </c>
      <c r="AD1739" t="s">
        <v>716</v>
      </c>
      <c r="AE1739">
        <v>1</v>
      </c>
      <c r="AF1739" t="s">
        <v>3031</v>
      </c>
      <c r="AG1739" t="s">
        <v>2956</v>
      </c>
      <c r="AH1739" t="s">
        <v>3011</v>
      </c>
      <c r="AI1739">
        <v>5</v>
      </c>
      <c r="AJ1739" t="s">
        <v>3012</v>
      </c>
    </row>
    <row r="1740" spans="1:36" x14ac:dyDescent="0.3">
      <c r="A1740" t="s">
        <v>1653</v>
      </c>
      <c r="B1740" s="9">
        <v>62</v>
      </c>
      <c r="C1740" t="s">
        <v>29</v>
      </c>
      <c r="D1740" s="29" t="s">
        <v>33</v>
      </c>
      <c r="E1740">
        <v>83844</v>
      </c>
      <c r="F1740" s="13" t="s">
        <v>716</v>
      </c>
      <c r="G1740" s="4">
        <v>41406</v>
      </c>
      <c r="H1740">
        <v>57</v>
      </c>
      <c r="I1740">
        <v>901</v>
      </c>
      <c r="J1740">
        <v>31</v>
      </c>
      <c r="K1740">
        <v>345</v>
      </c>
      <c r="L1740">
        <v>75</v>
      </c>
      <c r="M1740">
        <v>31</v>
      </c>
      <c r="N1740">
        <v>191</v>
      </c>
      <c r="O1740">
        <v>1383</v>
      </c>
      <c r="P1740">
        <v>1574</v>
      </c>
      <c r="Q1740">
        <v>1</v>
      </c>
      <c r="R1740">
        <v>4</v>
      </c>
      <c r="S1740">
        <v>4</v>
      </c>
      <c r="T1740">
        <v>11</v>
      </c>
      <c r="U1740">
        <v>20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 t="s">
        <v>715</v>
      </c>
      <c r="AD1740" t="s">
        <v>716</v>
      </c>
      <c r="AE1740">
        <v>2</v>
      </c>
      <c r="AF1740" t="s">
        <v>3029</v>
      </c>
      <c r="AG1740" t="s">
        <v>2957</v>
      </c>
      <c r="AH1740" t="s">
        <v>3011</v>
      </c>
      <c r="AI1740">
        <v>5</v>
      </c>
      <c r="AJ1740" t="s">
        <v>3012</v>
      </c>
    </row>
    <row r="1741" spans="1:36" x14ac:dyDescent="0.3">
      <c r="A1741" t="s">
        <v>2038</v>
      </c>
      <c r="B1741" s="9">
        <v>46</v>
      </c>
      <c r="C1741" t="s">
        <v>39</v>
      </c>
      <c r="D1741" s="29" t="s">
        <v>41</v>
      </c>
      <c r="E1741">
        <v>23748</v>
      </c>
      <c r="F1741" s="13" t="s">
        <v>715</v>
      </c>
      <c r="G1741" s="4">
        <v>41234</v>
      </c>
      <c r="H1741">
        <v>97</v>
      </c>
      <c r="I1741">
        <v>6</v>
      </c>
      <c r="J1741">
        <v>6</v>
      </c>
      <c r="K1741">
        <v>29</v>
      </c>
      <c r="L1741">
        <v>12</v>
      </c>
      <c r="M1741">
        <v>15</v>
      </c>
      <c r="N1741">
        <v>8</v>
      </c>
      <c r="O1741">
        <v>68</v>
      </c>
      <c r="P1741">
        <v>76</v>
      </c>
      <c r="Q1741">
        <v>3</v>
      </c>
      <c r="R1741">
        <v>2</v>
      </c>
      <c r="S1741">
        <v>1</v>
      </c>
      <c r="T1741">
        <v>3</v>
      </c>
      <c r="U1741">
        <v>9</v>
      </c>
      <c r="V1741">
        <v>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716</v>
      </c>
      <c r="AD1741" t="s">
        <v>716</v>
      </c>
      <c r="AE1741">
        <v>3</v>
      </c>
      <c r="AF1741" t="s">
        <v>3028</v>
      </c>
      <c r="AG1741" t="s">
        <v>2958</v>
      </c>
      <c r="AH1741" t="s">
        <v>3018</v>
      </c>
      <c r="AI1741">
        <v>11</v>
      </c>
      <c r="AJ1741" t="s">
        <v>3024</v>
      </c>
    </row>
    <row r="1742" spans="1:36" x14ac:dyDescent="0.3">
      <c r="A1742" t="s">
        <v>2065</v>
      </c>
      <c r="B1742" s="9">
        <v>64</v>
      </c>
      <c r="C1742" t="s">
        <v>36</v>
      </c>
      <c r="D1742" s="29" t="s">
        <v>71</v>
      </c>
      <c r="E1742">
        <v>56551</v>
      </c>
      <c r="F1742" s="13" t="s">
        <v>2963</v>
      </c>
      <c r="G1742" s="4">
        <v>41766</v>
      </c>
      <c r="H1742">
        <v>48</v>
      </c>
      <c r="I1742">
        <v>67</v>
      </c>
      <c r="J1742">
        <v>4</v>
      </c>
      <c r="K1742">
        <v>32</v>
      </c>
      <c r="L1742">
        <v>17</v>
      </c>
      <c r="M1742">
        <v>2</v>
      </c>
      <c r="N1742">
        <v>16</v>
      </c>
      <c r="O1742">
        <v>122</v>
      </c>
      <c r="P1742">
        <v>138</v>
      </c>
      <c r="Q1742">
        <v>3</v>
      </c>
      <c r="R1742">
        <v>2</v>
      </c>
      <c r="S1742">
        <v>1</v>
      </c>
      <c r="T1742">
        <v>4</v>
      </c>
      <c r="U1742">
        <v>10</v>
      </c>
      <c r="V1742">
        <v>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716</v>
      </c>
      <c r="AD1742" t="s">
        <v>716</v>
      </c>
      <c r="AE1742">
        <v>1</v>
      </c>
      <c r="AF1742" t="s">
        <v>3029</v>
      </c>
      <c r="AG1742" t="s">
        <v>2956</v>
      </c>
      <c r="AH1742" t="s">
        <v>3011</v>
      </c>
      <c r="AI1742">
        <v>5</v>
      </c>
      <c r="AJ1742" t="s">
        <v>3012</v>
      </c>
    </row>
    <row r="1743" spans="1:36" x14ac:dyDescent="0.3">
      <c r="A1743" t="s">
        <v>2850</v>
      </c>
      <c r="B1743" s="9">
        <v>34</v>
      </c>
      <c r="C1743" t="s">
        <v>29</v>
      </c>
      <c r="D1743" s="29" t="s">
        <v>37</v>
      </c>
      <c r="E1743">
        <v>43586</v>
      </c>
      <c r="F1743" s="13" t="s">
        <v>715</v>
      </c>
      <c r="G1743" s="4">
        <v>41151</v>
      </c>
      <c r="H1743">
        <v>26</v>
      </c>
      <c r="I1743">
        <v>99</v>
      </c>
      <c r="J1743">
        <v>2</v>
      </c>
      <c r="K1743">
        <v>11</v>
      </c>
      <c r="L1743">
        <v>4</v>
      </c>
      <c r="M1743">
        <v>0</v>
      </c>
      <c r="N1743">
        <v>16</v>
      </c>
      <c r="O1743">
        <v>116</v>
      </c>
      <c r="P1743">
        <v>132</v>
      </c>
      <c r="Q1743">
        <v>3</v>
      </c>
      <c r="R1743">
        <v>3</v>
      </c>
      <c r="S1743">
        <v>0</v>
      </c>
      <c r="T1743">
        <v>4</v>
      </c>
      <c r="U1743">
        <v>10</v>
      </c>
      <c r="V1743">
        <v>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716</v>
      </c>
      <c r="AD1743" t="s">
        <v>716</v>
      </c>
      <c r="AE1743">
        <v>3</v>
      </c>
      <c r="AF1743" t="s">
        <v>3031</v>
      </c>
      <c r="AG1743" t="s">
        <v>2958</v>
      </c>
      <c r="AH1743" t="s">
        <v>3014</v>
      </c>
      <c r="AI1743">
        <v>8</v>
      </c>
      <c r="AJ1743" t="s">
        <v>3026</v>
      </c>
    </row>
    <row r="1744" spans="1:36" x14ac:dyDescent="0.3">
      <c r="A1744" t="s">
        <v>2374</v>
      </c>
      <c r="B1744" s="9">
        <v>50</v>
      </c>
      <c r="C1744" t="s">
        <v>29</v>
      </c>
      <c r="D1744" s="29" t="s">
        <v>37</v>
      </c>
      <c r="E1744">
        <v>49096</v>
      </c>
      <c r="F1744" s="13" t="s">
        <v>2963</v>
      </c>
      <c r="G1744" s="4">
        <v>41541</v>
      </c>
      <c r="H1744">
        <v>15</v>
      </c>
      <c r="I1744">
        <v>144</v>
      </c>
      <c r="J1744">
        <v>1</v>
      </c>
      <c r="K1744">
        <v>32</v>
      </c>
      <c r="L1744">
        <v>2</v>
      </c>
      <c r="M1744">
        <v>1</v>
      </c>
      <c r="N1744">
        <v>7</v>
      </c>
      <c r="O1744">
        <v>180</v>
      </c>
      <c r="P1744">
        <v>187</v>
      </c>
      <c r="Q1744">
        <v>4</v>
      </c>
      <c r="R1744">
        <v>4</v>
      </c>
      <c r="S1744">
        <v>1</v>
      </c>
      <c r="T1744">
        <v>4</v>
      </c>
      <c r="U1744">
        <v>13</v>
      </c>
      <c r="V1744">
        <v>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716</v>
      </c>
      <c r="AD1744" t="s">
        <v>716</v>
      </c>
      <c r="AE1744">
        <v>2</v>
      </c>
      <c r="AF1744" t="s">
        <v>3028</v>
      </c>
      <c r="AG1744" t="s">
        <v>2957</v>
      </c>
      <c r="AH1744" t="s">
        <v>3014</v>
      </c>
      <c r="AI1744">
        <v>9</v>
      </c>
      <c r="AJ1744" t="s">
        <v>3025</v>
      </c>
    </row>
    <row r="1745" spans="1:36" x14ac:dyDescent="0.3">
      <c r="A1745" t="s">
        <v>2669</v>
      </c>
      <c r="B1745" s="9">
        <v>62</v>
      </c>
      <c r="C1745" t="s">
        <v>29</v>
      </c>
      <c r="D1745" s="29" t="s">
        <v>37</v>
      </c>
      <c r="E1745">
        <v>50300</v>
      </c>
      <c r="F1745" s="13" t="s">
        <v>715</v>
      </c>
      <c r="G1745" s="4">
        <v>41784</v>
      </c>
      <c r="H1745">
        <v>52</v>
      </c>
      <c r="I1745">
        <v>143</v>
      </c>
      <c r="J1745">
        <v>15</v>
      </c>
      <c r="K1745">
        <v>60</v>
      </c>
      <c r="L1745">
        <v>24</v>
      </c>
      <c r="M1745">
        <v>23</v>
      </c>
      <c r="N1745">
        <v>5</v>
      </c>
      <c r="O1745">
        <v>265</v>
      </c>
      <c r="P1745">
        <v>270</v>
      </c>
      <c r="Q1745">
        <v>2</v>
      </c>
      <c r="R1745">
        <v>2</v>
      </c>
      <c r="S1745">
        <v>1</v>
      </c>
      <c r="T1745">
        <v>8</v>
      </c>
      <c r="U1745">
        <v>13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716</v>
      </c>
      <c r="AD1745" t="s">
        <v>716</v>
      </c>
      <c r="AE1745">
        <v>1</v>
      </c>
      <c r="AF1745" t="s">
        <v>3029</v>
      </c>
      <c r="AG1745" t="s">
        <v>2956</v>
      </c>
      <c r="AH1745" t="s">
        <v>3011</v>
      </c>
      <c r="AI1745">
        <v>5</v>
      </c>
      <c r="AJ1745" t="s">
        <v>3012</v>
      </c>
    </row>
    <row r="1746" spans="1:36" x14ac:dyDescent="0.3">
      <c r="A1746" t="s">
        <v>959</v>
      </c>
      <c r="B1746" s="9">
        <v>36</v>
      </c>
      <c r="C1746" t="s">
        <v>36</v>
      </c>
      <c r="D1746" s="29" t="s">
        <v>30</v>
      </c>
      <c r="E1746">
        <v>31626</v>
      </c>
      <c r="F1746" s="13" t="s">
        <v>715</v>
      </c>
      <c r="G1746" s="4">
        <v>41404</v>
      </c>
      <c r="H1746">
        <v>12</v>
      </c>
      <c r="I1746">
        <v>39</v>
      </c>
      <c r="J1746">
        <v>1</v>
      </c>
      <c r="K1746">
        <v>9</v>
      </c>
      <c r="L1746">
        <v>2</v>
      </c>
      <c r="M1746">
        <v>1</v>
      </c>
      <c r="N1746">
        <v>34</v>
      </c>
      <c r="O1746">
        <v>52</v>
      </c>
      <c r="P1746">
        <v>86</v>
      </c>
      <c r="Q1746">
        <v>1</v>
      </c>
      <c r="R1746">
        <v>2</v>
      </c>
      <c r="S1746">
        <v>1</v>
      </c>
      <c r="T1746">
        <v>2</v>
      </c>
      <c r="U1746">
        <v>6</v>
      </c>
      <c r="V1746">
        <v>7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 t="s">
        <v>715</v>
      </c>
      <c r="AD1746" t="s">
        <v>715</v>
      </c>
      <c r="AE1746">
        <v>2</v>
      </c>
      <c r="AF1746" t="s">
        <v>3031</v>
      </c>
      <c r="AG1746" t="s">
        <v>2957</v>
      </c>
      <c r="AH1746" t="s">
        <v>3011</v>
      </c>
      <c r="AI1746">
        <v>5</v>
      </c>
      <c r="AJ1746" t="s">
        <v>3012</v>
      </c>
    </row>
    <row r="1747" spans="1:36" x14ac:dyDescent="0.3">
      <c r="A1747" t="s">
        <v>1029</v>
      </c>
      <c r="B1747" s="9">
        <v>35</v>
      </c>
      <c r="C1747" t="s">
        <v>36</v>
      </c>
      <c r="D1747" s="29" t="s">
        <v>33</v>
      </c>
      <c r="E1747">
        <v>27922</v>
      </c>
      <c r="F1747" s="13" t="s">
        <v>715</v>
      </c>
      <c r="G1747" s="4">
        <v>41769</v>
      </c>
      <c r="H1747">
        <v>80</v>
      </c>
      <c r="I1747">
        <v>11</v>
      </c>
      <c r="J1747">
        <v>0</v>
      </c>
      <c r="K1747">
        <v>13</v>
      </c>
      <c r="L1747">
        <v>2</v>
      </c>
      <c r="M1747">
        <v>4</v>
      </c>
      <c r="N1747">
        <v>11</v>
      </c>
      <c r="O1747">
        <v>30</v>
      </c>
      <c r="P1747">
        <v>41</v>
      </c>
      <c r="Q1747">
        <v>1</v>
      </c>
      <c r="R1747">
        <v>2</v>
      </c>
      <c r="S1747">
        <v>0</v>
      </c>
      <c r="T1747">
        <v>3</v>
      </c>
      <c r="U1747">
        <v>6</v>
      </c>
      <c r="V1747">
        <v>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716</v>
      </c>
      <c r="AD1747" t="s">
        <v>716</v>
      </c>
      <c r="AE1747">
        <v>1</v>
      </c>
      <c r="AF1747" t="s">
        <v>3031</v>
      </c>
      <c r="AG1747" t="s">
        <v>2956</v>
      </c>
      <c r="AH1747" t="s">
        <v>3011</v>
      </c>
      <c r="AI1747">
        <v>5</v>
      </c>
      <c r="AJ1747" t="s">
        <v>3012</v>
      </c>
    </row>
    <row r="1748" spans="1:36" x14ac:dyDescent="0.3">
      <c r="A1748" t="s">
        <v>1309</v>
      </c>
      <c r="B1748" s="9">
        <v>68</v>
      </c>
      <c r="C1748" t="s">
        <v>36</v>
      </c>
      <c r="D1748" s="29" t="s">
        <v>37</v>
      </c>
      <c r="E1748">
        <v>51012</v>
      </c>
      <c r="F1748" s="13" t="s">
        <v>716</v>
      </c>
      <c r="G1748" s="4">
        <v>41382</v>
      </c>
      <c r="H1748">
        <v>86</v>
      </c>
      <c r="I1748">
        <v>102</v>
      </c>
      <c r="J1748">
        <v>9</v>
      </c>
      <c r="K1748">
        <v>63</v>
      </c>
      <c r="L1748">
        <v>2</v>
      </c>
      <c r="M1748">
        <v>9</v>
      </c>
      <c r="N1748">
        <v>24</v>
      </c>
      <c r="O1748">
        <v>185</v>
      </c>
      <c r="P1748">
        <v>209</v>
      </c>
      <c r="Q1748">
        <v>1</v>
      </c>
      <c r="R1748">
        <v>4</v>
      </c>
      <c r="S1748">
        <v>1</v>
      </c>
      <c r="T1748">
        <v>4</v>
      </c>
      <c r="U1748">
        <v>10</v>
      </c>
      <c r="V1748">
        <v>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716</v>
      </c>
      <c r="AD1748" t="s">
        <v>716</v>
      </c>
      <c r="AE1748">
        <v>2</v>
      </c>
      <c r="AF1748" t="s">
        <v>3029</v>
      </c>
      <c r="AG1748" t="s">
        <v>2957</v>
      </c>
      <c r="AH1748" t="s">
        <v>3011</v>
      </c>
      <c r="AI1748">
        <v>4</v>
      </c>
      <c r="AJ1748" t="s">
        <v>3021</v>
      </c>
    </row>
    <row r="1749" spans="1:36" x14ac:dyDescent="0.3">
      <c r="A1749" t="s">
        <v>1846</v>
      </c>
      <c r="B1749" s="9">
        <v>39</v>
      </c>
      <c r="C1749" t="s">
        <v>36</v>
      </c>
      <c r="D1749" s="29" t="s">
        <v>41</v>
      </c>
      <c r="E1749">
        <v>60554</v>
      </c>
      <c r="F1749" s="13" t="s">
        <v>715</v>
      </c>
      <c r="G1749" s="4">
        <v>41495</v>
      </c>
      <c r="H1749">
        <v>8</v>
      </c>
      <c r="I1749">
        <v>588</v>
      </c>
      <c r="J1749">
        <v>7</v>
      </c>
      <c r="K1749">
        <v>76</v>
      </c>
      <c r="L1749">
        <v>110</v>
      </c>
      <c r="M1749">
        <v>15</v>
      </c>
      <c r="N1749">
        <v>15</v>
      </c>
      <c r="O1749">
        <v>796</v>
      </c>
      <c r="P1749">
        <v>811</v>
      </c>
      <c r="Q1749">
        <v>2</v>
      </c>
      <c r="R1749">
        <v>8</v>
      </c>
      <c r="S1749">
        <v>4</v>
      </c>
      <c r="T1749">
        <v>9</v>
      </c>
      <c r="U1749">
        <v>23</v>
      </c>
      <c r="V1749">
        <v>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716</v>
      </c>
      <c r="AD1749" t="s">
        <v>716</v>
      </c>
      <c r="AE1749">
        <v>2</v>
      </c>
      <c r="AF1749" t="s">
        <v>3031</v>
      </c>
      <c r="AG1749" t="s">
        <v>2957</v>
      </c>
      <c r="AH1749" t="s">
        <v>3014</v>
      </c>
      <c r="AI1749">
        <v>8</v>
      </c>
      <c r="AJ1749" t="s">
        <v>3026</v>
      </c>
    </row>
    <row r="1750" spans="1:36" x14ac:dyDescent="0.3">
      <c r="A1750" t="s">
        <v>1903</v>
      </c>
      <c r="B1750" s="9">
        <v>22</v>
      </c>
      <c r="C1750" t="s">
        <v>47</v>
      </c>
      <c r="D1750" s="29" t="s">
        <v>30</v>
      </c>
      <c r="E1750">
        <v>15253</v>
      </c>
      <c r="F1750" s="13" t="s">
        <v>715</v>
      </c>
      <c r="G1750" s="4">
        <v>41575</v>
      </c>
      <c r="H1750">
        <v>13</v>
      </c>
      <c r="I1750">
        <v>1</v>
      </c>
      <c r="J1750">
        <v>3</v>
      </c>
      <c r="K1750">
        <v>3</v>
      </c>
      <c r="L1750">
        <v>8</v>
      </c>
      <c r="M1750">
        <v>1</v>
      </c>
      <c r="N1750">
        <v>13</v>
      </c>
      <c r="O1750">
        <v>16</v>
      </c>
      <c r="P1750">
        <v>29</v>
      </c>
      <c r="Q1750">
        <v>2</v>
      </c>
      <c r="R1750">
        <v>1</v>
      </c>
      <c r="S1750">
        <v>0</v>
      </c>
      <c r="T1750">
        <v>3</v>
      </c>
      <c r="U1750">
        <v>6</v>
      </c>
      <c r="V1750">
        <v>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716</v>
      </c>
      <c r="AD1750" t="s">
        <v>716</v>
      </c>
      <c r="AE1750">
        <v>2</v>
      </c>
      <c r="AF1750" t="s">
        <v>3032</v>
      </c>
      <c r="AG1750" t="s">
        <v>2957</v>
      </c>
      <c r="AH1750" t="s">
        <v>3018</v>
      </c>
      <c r="AI1750">
        <v>10</v>
      </c>
      <c r="AJ1750" t="s">
        <v>3020</v>
      </c>
    </row>
    <row r="1751" spans="1:36" x14ac:dyDescent="0.3">
      <c r="A1751" t="s">
        <v>2342</v>
      </c>
      <c r="B1751" s="9">
        <v>31</v>
      </c>
      <c r="C1751" t="s">
        <v>29</v>
      </c>
      <c r="D1751" s="29" t="s">
        <v>33</v>
      </c>
      <c r="E1751">
        <v>37292</v>
      </c>
      <c r="F1751" s="13" t="s">
        <v>715</v>
      </c>
      <c r="G1751" s="4">
        <v>41382</v>
      </c>
      <c r="H1751">
        <v>32</v>
      </c>
      <c r="I1751">
        <v>275</v>
      </c>
      <c r="J1751">
        <v>0</v>
      </c>
      <c r="K1751">
        <v>86</v>
      </c>
      <c r="L1751">
        <v>10</v>
      </c>
      <c r="M1751">
        <v>23</v>
      </c>
      <c r="N1751">
        <v>66</v>
      </c>
      <c r="O1751">
        <v>394</v>
      </c>
      <c r="P1751">
        <v>460</v>
      </c>
      <c r="Q1751">
        <v>5</v>
      </c>
      <c r="R1751">
        <v>6</v>
      </c>
      <c r="S1751">
        <v>3</v>
      </c>
      <c r="T1751">
        <v>5</v>
      </c>
      <c r="U1751">
        <v>19</v>
      </c>
      <c r="V1751">
        <v>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716</v>
      </c>
      <c r="AD1751" t="s">
        <v>716</v>
      </c>
      <c r="AE1751">
        <v>2</v>
      </c>
      <c r="AF1751" t="s">
        <v>3031</v>
      </c>
      <c r="AG1751" t="s">
        <v>2957</v>
      </c>
      <c r="AH1751" t="s">
        <v>3011</v>
      </c>
      <c r="AI1751">
        <v>4</v>
      </c>
      <c r="AJ1751" t="s">
        <v>3021</v>
      </c>
    </row>
    <row r="1752" spans="1:36" x14ac:dyDescent="0.3">
      <c r="A1752" t="s">
        <v>1861</v>
      </c>
      <c r="B1752" s="9">
        <v>40</v>
      </c>
      <c r="C1752" t="s">
        <v>47</v>
      </c>
      <c r="D1752" s="29" t="s">
        <v>33</v>
      </c>
      <c r="E1752">
        <v>49669</v>
      </c>
      <c r="F1752" s="13" t="s">
        <v>715</v>
      </c>
      <c r="G1752" s="4">
        <v>41783</v>
      </c>
      <c r="H1752">
        <v>97</v>
      </c>
      <c r="I1752">
        <v>166</v>
      </c>
      <c r="J1752">
        <v>5</v>
      </c>
      <c r="K1752">
        <v>107</v>
      </c>
      <c r="L1752">
        <v>11</v>
      </c>
      <c r="M1752">
        <v>8</v>
      </c>
      <c r="N1752">
        <v>29</v>
      </c>
      <c r="O1752">
        <v>297</v>
      </c>
      <c r="P1752">
        <v>326</v>
      </c>
      <c r="Q1752">
        <v>2</v>
      </c>
      <c r="R1752">
        <v>5</v>
      </c>
      <c r="S1752">
        <v>1</v>
      </c>
      <c r="T1752">
        <v>6</v>
      </c>
      <c r="U1752">
        <v>14</v>
      </c>
      <c r="V1752">
        <v>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716</v>
      </c>
      <c r="AD1752" t="s">
        <v>716</v>
      </c>
      <c r="AE1752">
        <v>1</v>
      </c>
      <c r="AF1752" t="s">
        <v>3031</v>
      </c>
      <c r="AG1752" t="s">
        <v>2956</v>
      </c>
      <c r="AH1752" t="s">
        <v>3011</v>
      </c>
      <c r="AI1752">
        <v>5</v>
      </c>
      <c r="AJ1752" t="s">
        <v>3012</v>
      </c>
    </row>
    <row r="1753" spans="1:36" x14ac:dyDescent="0.3">
      <c r="A1753" t="s">
        <v>2271</v>
      </c>
      <c r="B1753" s="9">
        <v>40</v>
      </c>
      <c r="C1753" t="s">
        <v>29</v>
      </c>
      <c r="D1753" s="29" t="s">
        <v>30</v>
      </c>
      <c r="E1753">
        <v>42373</v>
      </c>
      <c r="F1753" s="13" t="s">
        <v>2963</v>
      </c>
      <c r="G1753" s="4">
        <v>41501</v>
      </c>
      <c r="H1753">
        <v>83</v>
      </c>
      <c r="I1753">
        <v>67</v>
      </c>
      <c r="J1753">
        <v>5</v>
      </c>
      <c r="K1753">
        <v>61</v>
      </c>
      <c r="L1753">
        <v>3</v>
      </c>
      <c r="M1753">
        <v>8</v>
      </c>
      <c r="N1753">
        <v>19</v>
      </c>
      <c r="O1753">
        <v>144</v>
      </c>
      <c r="P1753">
        <v>163</v>
      </c>
      <c r="Q1753">
        <v>5</v>
      </c>
      <c r="R1753">
        <v>2</v>
      </c>
      <c r="S1753">
        <v>1</v>
      </c>
      <c r="T1753">
        <v>5</v>
      </c>
      <c r="U1753">
        <v>13</v>
      </c>
      <c r="V1753">
        <v>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716</v>
      </c>
      <c r="AD1753" t="s">
        <v>716</v>
      </c>
      <c r="AE1753">
        <v>2</v>
      </c>
      <c r="AF1753" t="s">
        <v>3031</v>
      </c>
      <c r="AG1753" t="s">
        <v>2957</v>
      </c>
      <c r="AH1753" t="s">
        <v>3014</v>
      </c>
      <c r="AI1753">
        <v>8</v>
      </c>
      <c r="AJ1753" t="s">
        <v>3026</v>
      </c>
    </row>
    <row r="1754" spans="1:36" x14ac:dyDescent="0.3">
      <c r="A1754" t="s">
        <v>993</v>
      </c>
      <c r="B1754" s="9">
        <v>33</v>
      </c>
      <c r="C1754" t="s">
        <v>47</v>
      </c>
      <c r="D1754" s="29" t="s">
        <v>33</v>
      </c>
      <c r="E1754">
        <v>75774</v>
      </c>
      <c r="F1754" s="13" t="s">
        <v>715</v>
      </c>
      <c r="G1754" s="4">
        <v>41761</v>
      </c>
      <c r="H1754">
        <v>27</v>
      </c>
      <c r="I1754">
        <v>340</v>
      </c>
      <c r="J1754">
        <v>21</v>
      </c>
      <c r="K1754">
        <v>134</v>
      </c>
      <c r="L1754">
        <v>258</v>
      </c>
      <c r="M1754">
        <v>14</v>
      </c>
      <c r="N1754">
        <v>56</v>
      </c>
      <c r="O1754">
        <v>767</v>
      </c>
      <c r="P1754">
        <v>823</v>
      </c>
      <c r="Q1754">
        <v>1</v>
      </c>
      <c r="R1754">
        <v>7</v>
      </c>
      <c r="S1754">
        <v>5</v>
      </c>
      <c r="T1754">
        <v>8</v>
      </c>
      <c r="U1754">
        <v>21</v>
      </c>
      <c r="V1754">
        <v>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716</v>
      </c>
      <c r="AD1754" t="s">
        <v>716</v>
      </c>
      <c r="AE1754">
        <v>1</v>
      </c>
      <c r="AF1754" t="s">
        <v>3031</v>
      </c>
      <c r="AG1754" t="s">
        <v>2956</v>
      </c>
      <c r="AH1754" t="s">
        <v>3011</v>
      </c>
      <c r="AI1754">
        <v>5</v>
      </c>
      <c r="AJ1754" t="s">
        <v>3012</v>
      </c>
    </row>
    <row r="1755" spans="1:36" x14ac:dyDescent="0.3">
      <c r="A1755" t="s">
        <v>1905</v>
      </c>
      <c r="B1755" s="9">
        <v>24</v>
      </c>
      <c r="C1755" t="s">
        <v>47</v>
      </c>
      <c r="D1755" s="29" t="s">
        <v>30</v>
      </c>
      <c r="E1755">
        <v>16185</v>
      </c>
      <c r="F1755" s="13" t="s">
        <v>715</v>
      </c>
      <c r="G1755" s="4">
        <v>41491</v>
      </c>
      <c r="H1755">
        <v>71</v>
      </c>
      <c r="I1755">
        <v>5</v>
      </c>
      <c r="J1755">
        <v>11</v>
      </c>
      <c r="K1755">
        <v>16</v>
      </c>
      <c r="L1755">
        <v>21</v>
      </c>
      <c r="M1755">
        <v>8</v>
      </c>
      <c r="N1755">
        <v>45</v>
      </c>
      <c r="O1755">
        <v>61</v>
      </c>
      <c r="P1755">
        <v>106</v>
      </c>
      <c r="Q1755">
        <v>2</v>
      </c>
      <c r="R1755">
        <v>2</v>
      </c>
      <c r="S1755">
        <v>2</v>
      </c>
      <c r="T1755">
        <v>2</v>
      </c>
      <c r="U1755">
        <v>8</v>
      </c>
      <c r="V1755">
        <v>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716</v>
      </c>
      <c r="AD1755" t="s">
        <v>716</v>
      </c>
      <c r="AE1755">
        <v>2</v>
      </c>
      <c r="AF1755" t="s">
        <v>3032</v>
      </c>
      <c r="AG1755" t="s">
        <v>2957</v>
      </c>
      <c r="AH1755" t="s">
        <v>3014</v>
      </c>
      <c r="AI1755">
        <v>8</v>
      </c>
      <c r="AJ1755" t="s">
        <v>3026</v>
      </c>
    </row>
    <row r="1756" spans="1:36" x14ac:dyDescent="0.3">
      <c r="A1756" t="s">
        <v>2146</v>
      </c>
      <c r="B1756" s="9">
        <v>39</v>
      </c>
      <c r="C1756" t="s">
        <v>39</v>
      </c>
      <c r="D1756" s="29" t="s">
        <v>37</v>
      </c>
      <c r="E1756">
        <v>92163</v>
      </c>
      <c r="F1756" s="13" t="s">
        <v>716</v>
      </c>
      <c r="G1756" s="4">
        <v>41255</v>
      </c>
      <c r="H1756">
        <v>25</v>
      </c>
      <c r="I1756">
        <v>817</v>
      </c>
      <c r="J1756">
        <v>183</v>
      </c>
      <c r="K1756">
        <v>797</v>
      </c>
      <c r="L1756">
        <v>106</v>
      </c>
      <c r="M1756">
        <v>163</v>
      </c>
      <c r="N1756">
        <v>20</v>
      </c>
      <c r="O1756">
        <v>2066</v>
      </c>
      <c r="P1756">
        <v>2086</v>
      </c>
      <c r="Q1756">
        <v>0</v>
      </c>
      <c r="R1756">
        <v>5</v>
      </c>
      <c r="S1756">
        <v>11</v>
      </c>
      <c r="T1756">
        <v>5</v>
      </c>
      <c r="U1756">
        <v>21</v>
      </c>
      <c r="V1756">
        <v>2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1</v>
      </c>
      <c r="AC1756" t="s">
        <v>2963</v>
      </c>
      <c r="AD1756" t="s">
        <v>715</v>
      </c>
      <c r="AE1756">
        <v>3</v>
      </c>
      <c r="AF1756" t="s">
        <v>3031</v>
      </c>
      <c r="AG1756" t="s">
        <v>2958</v>
      </c>
      <c r="AH1756" t="s">
        <v>3018</v>
      </c>
      <c r="AI1756">
        <v>12</v>
      </c>
      <c r="AJ1756" t="s">
        <v>3019</v>
      </c>
    </row>
    <row r="1757" spans="1:36" x14ac:dyDescent="0.3">
      <c r="A1757" t="s">
        <v>1869</v>
      </c>
      <c r="B1757" s="9">
        <v>41</v>
      </c>
      <c r="C1757" t="s">
        <v>47</v>
      </c>
      <c r="D1757" s="29" t="s">
        <v>37</v>
      </c>
      <c r="E1757">
        <v>43050</v>
      </c>
      <c r="F1757" s="13" t="s">
        <v>715</v>
      </c>
      <c r="G1757" s="4">
        <v>41716</v>
      </c>
      <c r="H1757">
        <v>10</v>
      </c>
      <c r="I1757">
        <v>30</v>
      </c>
      <c r="J1757">
        <v>5</v>
      </c>
      <c r="K1757">
        <v>24</v>
      </c>
      <c r="L1757">
        <v>6</v>
      </c>
      <c r="M1757">
        <v>3</v>
      </c>
      <c r="N1757">
        <v>8</v>
      </c>
      <c r="O1757">
        <v>68</v>
      </c>
      <c r="P1757">
        <v>76</v>
      </c>
      <c r="Q1757">
        <v>2</v>
      </c>
      <c r="R1757">
        <v>2</v>
      </c>
      <c r="S1757">
        <v>0</v>
      </c>
      <c r="T1757">
        <v>4</v>
      </c>
      <c r="U1757">
        <v>8</v>
      </c>
      <c r="V1757">
        <v>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716</v>
      </c>
      <c r="AD1757" t="s">
        <v>716</v>
      </c>
      <c r="AE1757">
        <v>1</v>
      </c>
      <c r="AF1757" t="s">
        <v>3028</v>
      </c>
      <c r="AG1757" t="s">
        <v>2956</v>
      </c>
      <c r="AH1757" t="s">
        <v>3016</v>
      </c>
      <c r="AI1757">
        <v>3</v>
      </c>
      <c r="AJ1757" t="s">
        <v>3017</v>
      </c>
    </row>
    <row r="1758" spans="1:36" x14ac:dyDescent="0.3">
      <c r="A1758" t="s">
        <v>2607</v>
      </c>
      <c r="B1758" s="9">
        <v>37</v>
      </c>
      <c r="C1758" t="s">
        <v>29</v>
      </c>
      <c r="D1758" s="29" t="s">
        <v>37</v>
      </c>
      <c r="E1758">
        <v>22108</v>
      </c>
      <c r="F1758" s="13" t="s">
        <v>2963</v>
      </c>
      <c r="G1758" s="4">
        <v>41767</v>
      </c>
      <c r="H1758">
        <v>46</v>
      </c>
      <c r="I1758">
        <v>5</v>
      </c>
      <c r="J1758">
        <v>3</v>
      </c>
      <c r="K1758">
        <v>9</v>
      </c>
      <c r="L1758">
        <v>6</v>
      </c>
      <c r="M1758">
        <v>2</v>
      </c>
      <c r="N1758">
        <v>6</v>
      </c>
      <c r="O1758">
        <v>25</v>
      </c>
      <c r="P1758">
        <v>31</v>
      </c>
      <c r="Q1758">
        <v>2</v>
      </c>
      <c r="R1758">
        <v>2</v>
      </c>
      <c r="S1758">
        <v>0</v>
      </c>
      <c r="T1758">
        <v>3</v>
      </c>
      <c r="U1758">
        <v>7</v>
      </c>
      <c r="V1758">
        <v>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716</v>
      </c>
      <c r="AD1758" t="s">
        <v>716</v>
      </c>
      <c r="AE1758">
        <v>1</v>
      </c>
      <c r="AF1758" t="s">
        <v>3031</v>
      </c>
      <c r="AG1758" t="s">
        <v>2956</v>
      </c>
      <c r="AH1758" t="s">
        <v>3011</v>
      </c>
      <c r="AI1758">
        <v>5</v>
      </c>
      <c r="AJ1758" t="s">
        <v>3012</v>
      </c>
    </row>
    <row r="1759" spans="1:36" x14ac:dyDescent="0.3">
      <c r="A1759" t="s">
        <v>964</v>
      </c>
      <c r="B1759" s="9">
        <v>36</v>
      </c>
      <c r="C1759" t="s">
        <v>39</v>
      </c>
      <c r="D1759" s="29" t="s">
        <v>33</v>
      </c>
      <c r="E1759">
        <v>61346</v>
      </c>
      <c r="F1759" s="13" t="s">
        <v>715</v>
      </c>
      <c r="G1759" s="4">
        <v>41553</v>
      </c>
      <c r="H1759">
        <v>34</v>
      </c>
      <c r="I1759">
        <v>562</v>
      </c>
      <c r="J1759">
        <v>58</v>
      </c>
      <c r="K1759">
        <v>168</v>
      </c>
      <c r="L1759">
        <v>43</v>
      </c>
      <c r="M1759">
        <v>16</v>
      </c>
      <c r="N1759">
        <v>142</v>
      </c>
      <c r="O1759">
        <v>847</v>
      </c>
      <c r="P1759">
        <v>989</v>
      </c>
      <c r="Q1759">
        <v>1</v>
      </c>
      <c r="R1759">
        <v>5</v>
      </c>
      <c r="S1759">
        <v>7</v>
      </c>
      <c r="T1759">
        <v>10</v>
      </c>
      <c r="U1759">
        <v>23</v>
      </c>
      <c r="V1759">
        <v>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716</v>
      </c>
      <c r="AD1759" t="s">
        <v>716</v>
      </c>
      <c r="AE1759">
        <v>2</v>
      </c>
      <c r="AF1759" t="s">
        <v>3031</v>
      </c>
      <c r="AG1759" t="s">
        <v>2957</v>
      </c>
      <c r="AH1759" t="s">
        <v>3018</v>
      </c>
      <c r="AI1759">
        <v>10</v>
      </c>
      <c r="AJ1759" t="s">
        <v>3020</v>
      </c>
    </row>
    <row r="1760" spans="1:36" x14ac:dyDescent="0.3">
      <c r="A1760" t="s">
        <v>2405</v>
      </c>
      <c r="B1760" s="9">
        <v>25</v>
      </c>
      <c r="C1760" t="s">
        <v>29</v>
      </c>
      <c r="D1760" s="29" t="s">
        <v>30</v>
      </c>
      <c r="E1760">
        <v>64449</v>
      </c>
      <c r="F1760" s="13" t="s">
        <v>715</v>
      </c>
      <c r="G1760" s="4">
        <v>41688</v>
      </c>
      <c r="H1760">
        <v>70</v>
      </c>
      <c r="I1760">
        <v>218</v>
      </c>
      <c r="J1760">
        <v>63</v>
      </c>
      <c r="K1760">
        <v>282</v>
      </c>
      <c r="L1760">
        <v>137</v>
      </c>
      <c r="M1760">
        <v>35</v>
      </c>
      <c r="N1760">
        <v>70</v>
      </c>
      <c r="O1760">
        <v>735</v>
      </c>
      <c r="P1760">
        <v>805</v>
      </c>
      <c r="Q1760">
        <v>4</v>
      </c>
      <c r="R1760">
        <v>5</v>
      </c>
      <c r="S1760">
        <v>3</v>
      </c>
      <c r="T1760">
        <v>12</v>
      </c>
      <c r="U1760">
        <v>24</v>
      </c>
      <c r="V1760">
        <v>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716</v>
      </c>
      <c r="AD1760" t="s">
        <v>716</v>
      </c>
      <c r="AE1760">
        <v>1</v>
      </c>
      <c r="AF1760" t="s">
        <v>3032</v>
      </c>
      <c r="AG1760" t="s">
        <v>2956</v>
      </c>
      <c r="AH1760" t="s">
        <v>3016</v>
      </c>
      <c r="AI1760">
        <v>2</v>
      </c>
      <c r="AJ1760" t="s">
        <v>3022</v>
      </c>
    </row>
    <row r="1761" spans="1:36" x14ac:dyDescent="0.3">
      <c r="A1761" t="s">
        <v>1914</v>
      </c>
      <c r="B1761" s="9">
        <v>41</v>
      </c>
      <c r="C1761" t="s">
        <v>36</v>
      </c>
      <c r="D1761" s="29" t="s">
        <v>30</v>
      </c>
      <c r="E1761">
        <v>35860</v>
      </c>
      <c r="F1761" s="13" t="s">
        <v>2963</v>
      </c>
      <c r="G1761" s="4">
        <v>41778</v>
      </c>
      <c r="H1761">
        <v>37</v>
      </c>
      <c r="I1761">
        <v>15</v>
      </c>
      <c r="J1761">
        <v>0</v>
      </c>
      <c r="K1761">
        <v>8</v>
      </c>
      <c r="L1761">
        <v>4</v>
      </c>
      <c r="M1761">
        <v>2</v>
      </c>
      <c r="N1761">
        <v>20</v>
      </c>
      <c r="O1761">
        <v>29</v>
      </c>
      <c r="P1761">
        <v>49</v>
      </c>
      <c r="Q1761">
        <v>2</v>
      </c>
      <c r="R1761">
        <v>1</v>
      </c>
      <c r="S1761">
        <v>1</v>
      </c>
      <c r="T1761">
        <v>2</v>
      </c>
      <c r="U1761">
        <v>6</v>
      </c>
      <c r="V1761">
        <v>5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 t="s">
        <v>715</v>
      </c>
      <c r="AD1761" t="s">
        <v>715</v>
      </c>
      <c r="AE1761">
        <v>1</v>
      </c>
      <c r="AF1761" t="s">
        <v>3028</v>
      </c>
      <c r="AG1761" t="s">
        <v>2956</v>
      </c>
      <c r="AH1761" t="s">
        <v>3011</v>
      </c>
      <c r="AI1761">
        <v>5</v>
      </c>
      <c r="AJ1761" t="s">
        <v>3012</v>
      </c>
    </row>
    <row r="1762" spans="1:36" x14ac:dyDescent="0.3">
      <c r="A1762" t="s">
        <v>1319</v>
      </c>
      <c r="B1762" s="9">
        <v>29</v>
      </c>
      <c r="C1762" t="s">
        <v>36</v>
      </c>
      <c r="D1762" s="29" t="s">
        <v>30</v>
      </c>
      <c r="E1762">
        <v>30298</v>
      </c>
      <c r="F1762" s="13" t="s">
        <v>716</v>
      </c>
      <c r="G1762" s="4">
        <v>41778</v>
      </c>
      <c r="H1762">
        <v>48</v>
      </c>
      <c r="I1762">
        <v>6</v>
      </c>
      <c r="J1762">
        <v>3</v>
      </c>
      <c r="K1762">
        <v>12</v>
      </c>
      <c r="L1762">
        <v>6</v>
      </c>
      <c r="M1762">
        <v>1</v>
      </c>
      <c r="N1762">
        <v>0</v>
      </c>
      <c r="O1762">
        <v>28</v>
      </c>
      <c r="P1762">
        <v>28</v>
      </c>
      <c r="Q1762">
        <v>1</v>
      </c>
      <c r="R1762">
        <v>1</v>
      </c>
      <c r="S1762">
        <v>1</v>
      </c>
      <c r="T1762">
        <v>3</v>
      </c>
      <c r="U1762">
        <v>6</v>
      </c>
      <c r="V1762">
        <v>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716</v>
      </c>
      <c r="AD1762" t="s">
        <v>716</v>
      </c>
      <c r="AE1762">
        <v>1</v>
      </c>
      <c r="AF1762" t="s">
        <v>3032</v>
      </c>
      <c r="AG1762" t="s">
        <v>2956</v>
      </c>
      <c r="AH1762" t="s">
        <v>3011</v>
      </c>
      <c r="AI1762">
        <v>5</v>
      </c>
      <c r="AJ1762" t="s">
        <v>3012</v>
      </c>
    </row>
    <row r="1763" spans="1:36" x14ac:dyDescent="0.3">
      <c r="A1763" t="s">
        <v>1987</v>
      </c>
      <c r="B1763" s="9">
        <v>46</v>
      </c>
      <c r="C1763" t="s">
        <v>39</v>
      </c>
      <c r="D1763" s="29" t="s">
        <v>37</v>
      </c>
      <c r="E1763">
        <v>70777</v>
      </c>
      <c r="F1763" s="13" t="s">
        <v>715</v>
      </c>
      <c r="G1763" s="4">
        <v>41695</v>
      </c>
      <c r="H1763">
        <v>80</v>
      </c>
      <c r="I1763">
        <v>554</v>
      </c>
      <c r="J1763">
        <v>35</v>
      </c>
      <c r="K1763">
        <v>113</v>
      </c>
      <c r="L1763">
        <v>0</v>
      </c>
      <c r="M1763">
        <v>7</v>
      </c>
      <c r="N1763">
        <v>78</v>
      </c>
      <c r="O1763">
        <v>709</v>
      </c>
      <c r="P1763">
        <v>787</v>
      </c>
      <c r="Q1763">
        <v>3</v>
      </c>
      <c r="R1763">
        <v>5</v>
      </c>
      <c r="S1763">
        <v>3</v>
      </c>
      <c r="T1763">
        <v>12</v>
      </c>
      <c r="U1763">
        <v>23</v>
      </c>
      <c r="V1763">
        <v>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716</v>
      </c>
      <c r="AD1763" t="s">
        <v>716</v>
      </c>
      <c r="AE1763">
        <v>1</v>
      </c>
      <c r="AF1763" t="s">
        <v>3028</v>
      </c>
      <c r="AG1763" t="s">
        <v>2956</v>
      </c>
      <c r="AH1763" t="s">
        <v>3016</v>
      </c>
      <c r="AI1763">
        <v>2</v>
      </c>
      <c r="AJ1763" t="s">
        <v>3022</v>
      </c>
    </row>
    <row r="1764" spans="1:36" x14ac:dyDescent="0.3">
      <c r="A1764" t="s">
        <v>1450</v>
      </c>
      <c r="B1764" s="9">
        <v>36</v>
      </c>
      <c r="C1764" t="s">
        <v>29</v>
      </c>
      <c r="D1764" s="29" t="s">
        <v>37</v>
      </c>
      <c r="E1764">
        <v>33039</v>
      </c>
      <c r="F1764" s="13" t="s">
        <v>715</v>
      </c>
      <c r="G1764" s="4">
        <v>41526</v>
      </c>
      <c r="H1764">
        <v>4</v>
      </c>
      <c r="I1764">
        <v>30</v>
      </c>
      <c r="J1764">
        <v>8</v>
      </c>
      <c r="K1764">
        <v>12</v>
      </c>
      <c r="L1764">
        <v>8</v>
      </c>
      <c r="M1764">
        <v>8</v>
      </c>
      <c r="N1764">
        <v>12</v>
      </c>
      <c r="O1764">
        <v>66</v>
      </c>
      <c r="P1764">
        <v>78</v>
      </c>
      <c r="Q1764">
        <v>1</v>
      </c>
      <c r="R1764">
        <v>2</v>
      </c>
      <c r="S1764">
        <v>0</v>
      </c>
      <c r="T1764">
        <v>4</v>
      </c>
      <c r="U1764">
        <v>7</v>
      </c>
      <c r="V1764">
        <v>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716</v>
      </c>
      <c r="AD1764" t="s">
        <v>716</v>
      </c>
      <c r="AE1764">
        <v>2</v>
      </c>
      <c r="AF1764" t="s">
        <v>3031</v>
      </c>
      <c r="AG1764" t="s">
        <v>2957</v>
      </c>
      <c r="AH1764" t="s">
        <v>3014</v>
      </c>
      <c r="AI1764">
        <v>9</v>
      </c>
      <c r="AJ1764" t="s">
        <v>3025</v>
      </c>
    </row>
    <row r="1765" spans="1:36" x14ac:dyDescent="0.3">
      <c r="A1765" t="s">
        <v>937</v>
      </c>
      <c r="B1765" s="9">
        <v>38</v>
      </c>
      <c r="C1765" t="s">
        <v>36</v>
      </c>
      <c r="D1765" s="29" t="s">
        <v>37</v>
      </c>
      <c r="E1765">
        <v>51650</v>
      </c>
      <c r="F1765" s="13" t="s">
        <v>715</v>
      </c>
      <c r="G1765" s="4">
        <v>41770</v>
      </c>
      <c r="H1765">
        <v>81</v>
      </c>
      <c r="I1765">
        <v>152</v>
      </c>
      <c r="J1765">
        <v>3</v>
      </c>
      <c r="K1765">
        <v>22</v>
      </c>
      <c r="L1765">
        <v>2</v>
      </c>
      <c r="M1765">
        <v>5</v>
      </c>
      <c r="N1765">
        <v>7</v>
      </c>
      <c r="O1765">
        <v>184</v>
      </c>
      <c r="P1765">
        <v>191</v>
      </c>
      <c r="Q1765">
        <v>1</v>
      </c>
      <c r="R1765">
        <v>4</v>
      </c>
      <c r="S1765">
        <v>1</v>
      </c>
      <c r="T1765">
        <v>4</v>
      </c>
      <c r="U1765">
        <v>10</v>
      </c>
      <c r="V1765">
        <v>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716</v>
      </c>
      <c r="AD1765" t="s">
        <v>716</v>
      </c>
      <c r="AE1765">
        <v>1</v>
      </c>
      <c r="AF1765" t="s">
        <v>3031</v>
      </c>
      <c r="AG1765" t="s">
        <v>2956</v>
      </c>
      <c r="AH1765" t="s">
        <v>3011</v>
      </c>
      <c r="AI1765">
        <v>5</v>
      </c>
      <c r="AJ1765" t="s">
        <v>3012</v>
      </c>
    </row>
    <row r="1766" spans="1:36" x14ac:dyDescent="0.3">
      <c r="A1766" t="s">
        <v>2366</v>
      </c>
      <c r="B1766" s="9">
        <v>45</v>
      </c>
      <c r="C1766" t="s">
        <v>29</v>
      </c>
      <c r="D1766" s="29" t="s">
        <v>71</v>
      </c>
      <c r="E1766">
        <v>40590</v>
      </c>
      <c r="F1766" s="13" t="s">
        <v>2963</v>
      </c>
      <c r="G1766" s="4">
        <v>41549</v>
      </c>
      <c r="H1766">
        <v>30</v>
      </c>
      <c r="I1766">
        <v>154</v>
      </c>
      <c r="J1766">
        <v>0</v>
      </c>
      <c r="K1766">
        <v>50</v>
      </c>
      <c r="L1766">
        <v>6</v>
      </c>
      <c r="M1766">
        <v>11</v>
      </c>
      <c r="N1766">
        <v>37</v>
      </c>
      <c r="O1766">
        <v>221</v>
      </c>
      <c r="P1766">
        <v>258</v>
      </c>
      <c r="Q1766">
        <v>5</v>
      </c>
      <c r="R1766">
        <v>3</v>
      </c>
      <c r="S1766">
        <v>4</v>
      </c>
      <c r="T1766">
        <v>3</v>
      </c>
      <c r="U1766">
        <v>15</v>
      </c>
      <c r="V1766">
        <v>6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 t="s">
        <v>715</v>
      </c>
      <c r="AD1766" t="s">
        <v>716</v>
      </c>
      <c r="AE1766">
        <v>2</v>
      </c>
      <c r="AF1766" t="s">
        <v>3028</v>
      </c>
      <c r="AG1766" t="s">
        <v>2957</v>
      </c>
      <c r="AH1766" t="s">
        <v>3018</v>
      </c>
      <c r="AI1766">
        <v>10</v>
      </c>
      <c r="AJ1766" t="s">
        <v>3020</v>
      </c>
    </row>
    <row r="1767" spans="1:36" x14ac:dyDescent="0.3">
      <c r="A1767" t="s">
        <v>2163</v>
      </c>
      <c r="B1767" s="9">
        <v>39</v>
      </c>
      <c r="C1767" t="s">
        <v>47</v>
      </c>
      <c r="D1767" s="29" t="s">
        <v>33</v>
      </c>
      <c r="E1767">
        <v>46772</v>
      </c>
      <c r="F1767" s="13" t="s">
        <v>715</v>
      </c>
      <c r="G1767" s="4">
        <v>41220</v>
      </c>
      <c r="H1767">
        <v>88</v>
      </c>
      <c r="I1767">
        <v>350</v>
      </c>
      <c r="J1767">
        <v>104</v>
      </c>
      <c r="K1767">
        <v>189</v>
      </c>
      <c r="L1767">
        <v>197</v>
      </c>
      <c r="M1767">
        <v>151</v>
      </c>
      <c r="N1767">
        <v>57</v>
      </c>
      <c r="O1767">
        <v>991</v>
      </c>
      <c r="P1767">
        <v>1048</v>
      </c>
      <c r="Q1767">
        <v>6</v>
      </c>
      <c r="R1767">
        <v>11</v>
      </c>
      <c r="S1767">
        <v>8</v>
      </c>
      <c r="T1767">
        <v>5</v>
      </c>
      <c r="U1767">
        <v>30</v>
      </c>
      <c r="V1767">
        <v>8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 t="s">
        <v>715</v>
      </c>
      <c r="AD1767" t="s">
        <v>716</v>
      </c>
      <c r="AE1767">
        <v>3</v>
      </c>
      <c r="AF1767" t="s">
        <v>3031</v>
      </c>
      <c r="AG1767" t="s">
        <v>2958</v>
      </c>
      <c r="AH1767" t="s">
        <v>3018</v>
      </c>
      <c r="AI1767">
        <v>11</v>
      </c>
      <c r="AJ1767" t="s">
        <v>3024</v>
      </c>
    </row>
    <row r="1768" spans="1:36" x14ac:dyDescent="0.3">
      <c r="A1768" t="s">
        <v>826</v>
      </c>
      <c r="B1768" s="9">
        <v>47</v>
      </c>
      <c r="C1768" t="s">
        <v>29</v>
      </c>
      <c r="D1768" s="29" t="s">
        <v>33</v>
      </c>
      <c r="E1768">
        <v>54178</v>
      </c>
      <c r="F1768" s="13" t="s">
        <v>715</v>
      </c>
      <c r="G1768" s="4">
        <v>41660</v>
      </c>
      <c r="H1768">
        <v>79</v>
      </c>
      <c r="I1768">
        <v>135</v>
      </c>
      <c r="J1768">
        <v>9</v>
      </c>
      <c r="K1768">
        <v>39</v>
      </c>
      <c r="L1768">
        <v>4</v>
      </c>
      <c r="M1768">
        <v>0</v>
      </c>
      <c r="N1768">
        <v>7</v>
      </c>
      <c r="O1768">
        <v>187</v>
      </c>
      <c r="P1768">
        <v>194</v>
      </c>
      <c r="Q1768">
        <v>1</v>
      </c>
      <c r="R1768">
        <v>2</v>
      </c>
      <c r="S1768">
        <v>2</v>
      </c>
      <c r="T1768">
        <v>5</v>
      </c>
      <c r="U1768">
        <v>10</v>
      </c>
      <c r="V1768">
        <v>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716</v>
      </c>
      <c r="AD1768" t="s">
        <v>716</v>
      </c>
      <c r="AE1768">
        <v>1</v>
      </c>
      <c r="AF1768" t="s">
        <v>3028</v>
      </c>
      <c r="AG1768" t="s">
        <v>2956</v>
      </c>
      <c r="AH1768" t="s">
        <v>3016</v>
      </c>
      <c r="AI1768">
        <v>1</v>
      </c>
      <c r="AJ1768" t="s">
        <v>3023</v>
      </c>
    </row>
    <row r="1769" spans="1:36" x14ac:dyDescent="0.3">
      <c r="A1769" t="s">
        <v>1299</v>
      </c>
      <c r="B1769" s="9">
        <v>68</v>
      </c>
      <c r="C1769" t="s">
        <v>36</v>
      </c>
      <c r="D1769" s="29" t="s">
        <v>30</v>
      </c>
      <c r="E1769">
        <v>62159</v>
      </c>
      <c r="F1769" s="13" t="s">
        <v>716</v>
      </c>
      <c r="G1769" s="4">
        <v>41757</v>
      </c>
      <c r="H1769">
        <v>68</v>
      </c>
      <c r="I1769">
        <v>182</v>
      </c>
      <c r="J1769">
        <v>17</v>
      </c>
      <c r="K1769">
        <v>259</v>
      </c>
      <c r="L1769">
        <v>77</v>
      </c>
      <c r="M1769">
        <v>70</v>
      </c>
      <c r="N1769">
        <v>29</v>
      </c>
      <c r="O1769">
        <v>605</v>
      </c>
      <c r="P1769">
        <v>634</v>
      </c>
      <c r="Q1769">
        <v>1</v>
      </c>
      <c r="R1769">
        <v>6</v>
      </c>
      <c r="S1769">
        <v>2</v>
      </c>
      <c r="T1769">
        <v>10</v>
      </c>
      <c r="U1769">
        <v>19</v>
      </c>
      <c r="V1769">
        <v>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716</v>
      </c>
      <c r="AD1769" t="s">
        <v>716</v>
      </c>
      <c r="AE1769">
        <v>1</v>
      </c>
      <c r="AF1769" t="s">
        <v>3029</v>
      </c>
      <c r="AG1769" t="s">
        <v>2956</v>
      </c>
      <c r="AH1769" t="s">
        <v>3011</v>
      </c>
      <c r="AI1769">
        <v>4</v>
      </c>
      <c r="AJ1769" t="s">
        <v>3021</v>
      </c>
    </row>
    <row r="1770" spans="1:36" x14ac:dyDescent="0.3">
      <c r="A1770" t="s">
        <v>893</v>
      </c>
      <c r="B1770" s="9">
        <v>67</v>
      </c>
      <c r="C1770" t="s">
        <v>39</v>
      </c>
      <c r="D1770" s="29" t="s">
        <v>33</v>
      </c>
      <c r="E1770">
        <v>66000</v>
      </c>
      <c r="F1770" s="13" t="s">
        <v>716</v>
      </c>
      <c r="G1770" s="4">
        <v>41749</v>
      </c>
      <c r="H1770">
        <v>36</v>
      </c>
      <c r="I1770">
        <v>244</v>
      </c>
      <c r="J1770">
        <v>51</v>
      </c>
      <c r="K1770">
        <v>270</v>
      </c>
      <c r="L1770">
        <v>101</v>
      </c>
      <c r="M1770">
        <v>0</v>
      </c>
      <c r="N1770">
        <v>45</v>
      </c>
      <c r="O1770">
        <v>666</v>
      </c>
      <c r="P1770">
        <v>711</v>
      </c>
      <c r="Q1770">
        <v>1</v>
      </c>
      <c r="R1770">
        <v>1</v>
      </c>
      <c r="S1770">
        <v>3</v>
      </c>
      <c r="T1770">
        <v>5</v>
      </c>
      <c r="U1770">
        <v>10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716</v>
      </c>
      <c r="AD1770" t="s">
        <v>716</v>
      </c>
      <c r="AE1770">
        <v>1</v>
      </c>
      <c r="AF1770" t="s">
        <v>3029</v>
      </c>
      <c r="AG1770" t="s">
        <v>2956</v>
      </c>
      <c r="AH1770" t="s">
        <v>3011</v>
      </c>
      <c r="AI1770">
        <v>4</v>
      </c>
      <c r="AJ1770" t="s">
        <v>3021</v>
      </c>
    </row>
    <row r="1771" spans="1:36" x14ac:dyDescent="0.3">
      <c r="A1771" t="s">
        <v>1618</v>
      </c>
      <c r="B1771" s="9">
        <v>35</v>
      </c>
      <c r="C1771" t="s">
        <v>29</v>
      </c>
      <c r="D1771" s="29" t="s">
        <v>33</v>
      </c>
      <c r="E1771">
        <v>75507</v>
      </c>
      <c r="F1771" s="13" t="s">
        <v>716</v>
      </c>
      <c r="G1771" s="4">
        <v>41761</v>
      </c>
      <c r="H1771">
        <v>56</v>
      </c>
      <c r="I1771">
        <v>709</v>
      </c>
      <c r="J1771">
        <v>93</v>
      </c>
      <c r="K1771">
        <v>374</v>
      </c>
      <c r="L1771">
        <v>104</v>
      </c>
      <c r="M1771">
        <v>80</v>
      </c>
      <c r="N1771">
        <v>80</v>
      </c>
      <c r="O1771">
        <v>1360</v>
      </c>
      <c r="P1771">
        <v>1440</v>
      </c>
      <c r="Q1771">
        <v>1</v>
      </c>
      <c r="R1771">
        <v>8</v>
      </c>
      <c r="S1771">
        <v>6</v>
      </c>
      <c r="T1771">
        <v>6</v>
      </c>
      <c r="U1771">
        <v>21</v>
      </c>
      <c r="V1771">
        <v>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716</v>
      </c>
      <c r="AD1771" t="s">
        <v>716</v>
      </c>
      <c r="AE1771">
        <v>1</v>
      </c>
      <c r="AF1771" t="s">
        <v>3031</v>
      </c>
      <c r="AG1771" t="s">
        <v>2956</v>
      </c>
      <c r="AH1771" t="s">
        <v>3011</v>
      </c>
      <c r="AI1771">
        <v>5</v>
      </c>
      <c r="AJ1771" t="s">
        <v>3012</v>
      </c>
    </row>
    <row r="1772" spans="1:36" x14ac:dyDescent="0.3">
      <c r="A1772" t="s">
        <v>1117</v>
      </c>
      <c r="B1772" s="9">
        <v>49</v>
      </c>
      <c r="C1772" t="s">
        <v>47</v>
      </c>
      <c r="D1772" s="29" t="s">
        <v>37</v>
      </c>
      <c r="E1772">
        <v>76800</v>
      </c>
      <c r="F1772" s="13" t="s">
        <v>716</v>
      </c>
      <c r="G1772" s="4">
        <v>41706</v>
      </c>
      <c r="H1772">
        <v>33</v>
      </c>
      <c r="I1772">
        <v>173</v>
      </c>
      <c r="J1772">
        <v>26</v>
      </c>
      <c r="K1772">
        <v>255</v>
      </c>
      <c r="L1772">
        <v>35</v>
      </c>
      <c r="M1772">
        <v>71</v>
      </c>
      <c r="N1772">
        <v>81</v>
      </c>
      <c r="O1772">
        <v>560</v>
      </c>
      <c r="P1772">
        <v>641</v>
      </c>
      <c r="Q1772">
        <v>1</v>
      </c>
      <c r="R1772">
        <v>4</v>
      </c>
      <c r="S1772">
        <v>4</v>
      </c>
      <c r="T1772">
        <v>7</v>
      </c>
      <c r="U1772">
        <v>16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t="s">
        <v>716</v>
      </c>
      <c r="AD1772" t="s">
        <v>716</v>
      </c>
      <c r="AE1772">
        <v>1</v>
      </c>
      <c r="AF1772" t="s">
        <v>3028</v>
      </c>
      <c r="AG1772" t="s">
        <v>2956</v>
      </c>
      <c r="AH1772" t="s">
        <v>3016</v>
      </c>
      <c r="AI1772">
        <v>3</v>
      </c>
      <c r="AJ1772" t="s">
        <v>3017</v>
      </c>
    </row>
    <row r="1773" spans="1:36" x14ac:dyDescent="0.3">
      <c r="A1773" t="s">
        <v>2200</v>
      </c>
      <c r="B1773" s="9">
        <v>43</v>
      </c>
      <c r="C1773" t="s">
        <v>39</v>
      </c>
      <c r="D1773" s="29" t="s">
        <v>41</v>
      </c>
      <c r="E1773">
        <v>42835</v>
      </c>
      <c r="F1773" s="13" t="s">
        <v>2963</v>
      </c>
      <c r="G1773" s="4">
        <v>41455</v>
      </c>
      <c r="H1773">
        <v>64</v>
      </c>
      <c r="I1773">
        <v>379</v>
      </c>
      <c r="J1773">
        <v>4</v>
      </c>
      <c r="K1773">
        <v>93</v>
      </c>
      <c r="L1773">
        <v>12</v>
      </c>
      <c r="M1773">
        <v>9</v>
      </c>
      <c r="N1773">
        <v>98</v>
      </c>
      <c r="O1773">
        <v>497</v>
      </c>
      <c r="P1773">
        <v>595</v>
      </c>
      <c r="Q1773">
        <v>7</v>
      </c>
      <c r="R1773">
        <v>6</v>
      </c>
      <c r="S1773">
        <v>6</v>
      </c>
      <c r="T1773">
        <v>4</v>
      </c>
      <c r="U1773">
        <v>23</v>
      </c>
      <c r="V1773">
        <v>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716</v>
      </c>
      <c r="AD1773" t="s">
        <v>716</v>
      </c>
      <c r="AE1773">
        <v>2</v>
      </c>
      <c r="AF1773" t="s">
        <v>3028</v>
      </c>
      <c r="AG1773" t="s">
        <v>2957</v>
      </c>
      <c r="AH1773" t="s">
        <v>3011</v>
      </c>
      <c r="AI1773">
        <v>6</v>
      </c>
      <c r="AJ1773" t="s">
        <v>3013</v>
      </c>
    </row>
    <row r="1774" spans="1:36" x14ac:dyDescent="0.3">
      <c r="A1774" t="s">
        <v>1384</v>
      </c>
      <c r="B1774" s="9">
        <v>36</v>
      </c>
      <c r="C1774" t="s">
        <v>29</v>
      </c>
      <c r="D1774" s="29" t="s">
        <v>37</v>
      </c>
      <c r="E1774">
        <v>64813</v>
      </c>
      <c r="F1774" s="13" t="s">
        <v>715</v>
      </c>
      <c r="G1774" s="4">
        <v>41641</v>
      </c>
      <c r="H1774">
        <v>81</v>
      </c>
      <c r="I1774">
        <v>293</v>
      </c>
      <c r="J1774">
        <v>0</v>
      </c>
      <c r="K1774">
        <v>124</v>
      </c>
      <c r="L1774">
        <v>179</v>
      </c>
      <c r="M1774">
        <v>97</v>
      </c>
      <c r="N1774">
        <v>52</v>
      </c>
      <c r="O1774">
        <v>693</v>
      </c>
      <c r="P1774">
        <v>745</v>
      </c>
      <c r="Q1774">
        <v>1</v>
      </c>
      <c r="R1774">
        <v>7</v>
      </c>
      <c r="S1774">
        <v>2</v>
      </c>
      <c r="T1774">
        <v>10</v>
      </c>
      <c r="U1774">
        <v>20</v>
      </c>
      <c r="V1774">
        <v>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716</v>
      </c>
      <c r="AD1774" t="s">
        <v>716</v>
      </c>
      <c r="AE1774">
        <v>1</v>
      </c>
      <c r="AF1774" t="s">
        <v>3031</v>
      </c>
      <c r="AG1774" t="s">
        <v>2956</v>
      </c>
      <c r="AH1774" t="s">
        <v>3016</v>
      </c>
      <c r="AI1774">
        <v>1</v>
      </c>
      <c r="AJ1774" t="s">
        <v>3023</v>
      </c>
    </row>
    <row r="1775" spans="1:36" x14ac:dyDescent="0.3">
      <c r="A1775" t="s">
        <v>1592</v>
      </c>
      <c r="B1775" s="9">
        <v>21</v>
      </c>
      <c r="C1775" t="s">
        <v>29</v>
      </c>
      <c r="D1775" s="29" t="s">
        <v>30</v>
      </c>
      <c r="E1775">
        <v>79244</v>
      </c>
      <c r="F1775" s="13" t="s">
        <v>716</v>
      </c>
      <c r="G1775" s="4">
        <v>41262</v>
      </c>
      <c r="H1775">
        <v>58</v>
      </c>
      <c r="I1775">
        <v>471</v>
      </c>
      <c r="J1775">
        <v>102</v>
      </c>
      <c r="K1775">
        <v>125</v>
      </c>
      <c r="L1775">
        <v>212</v>
      </c>
      <c r="M1775">
        <v>61</v>
      </c>
      <c r="N1775">
        <v>245</v>
      </c>
      <c r="O1775">
        <v>971</v>
      </c>
      <c r="P1775">
        <v>1216</v>
      </c>
      <c r="Q1775">
        <v>1</v>
      </c>
      <c r="R1775">
        <v>4</v>
      </c>
      <c r="S1775">
        <v>10</v>
      </c>
      <c r="T1775">
        <v>7</v>
      </c>
      <c r="U1775">
        <v>22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1</v>
      </c>
      <c r="AC1775" t="s">
        <v>2963</v>
      </c>
      <c r="AD1775" t="s">
        <v>715</v>
      </c>
      <c r="AE1775">
        <v>3</v>
      </c>
      <c r="AF1775" t="s">
        <v>3032</v>
      </c>
      <c r="AG1775" t="s">
        <v>2958</v>
      </c>
      <c r="AH1775" t="s">
        <v>3018</v>
      </c>
      <c r="AI1775">
        <v>12</v>
      </c>
      <c r="AJ1775" t="s">
        <v>3019</v>
      </c>
    </row>
    <row r="1776" spans="1:36" x14ac:dyDescent="0.3">
      <c r="A1776" t="s">
        <v>2631</v>
      </c>
      <c r="B1776" s="9">
        <v>28</v>
      </c>
      <c r="C1776" t="s">
        <v>29</v>
      </c>
      <c r="D1776" s="29" t="s">
        <v>37</v>
      </c>
      <c r="E1776">
        <v>22518</v>
      </c>
      <c r="F1776" s="13" t="s">
        <v>715</v>
      </c>
      <c r="G1776" s="4">
        <v>41204</v>
      </c>
      <c r="H1776">
        <v>36</v>
      </c>
      <c r="I1776">
        <v>11</v>
      </c>
      <c r="J1776">
        <v>7</v>
      </c>
      <c r="K1776">
        <v>12</v>
      </c>
      <c r="L1776">
        <v>2</v>
      </c>
      <c r="M1776">
        <v>2</v>
      </c>
      <c r="N1776">
        <v>27</v>
      </c>
      <c r="O1776">
        <v>34</v>
      </c>
      <c r="P1776">
        <v>61</v>
      </c>
      <c r="Q1776">
        <v>2</v>
      </c>
      <c r="R1776">
        <v>2</v>
      </c>
      <c r="S1776">
        <v>1</v>
      </c>
      <c r="T1776">
        <v>2</v>
      </c>
      <c r="U1776">
        <v>7</v>
      </c>
      <c r="V1776">
        <v>5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 t="s">
        <v>715</v>
      </c>
      <c r="AD1776" t="s">
        <v>715</v>
      </c>
      <c r="AE1776">
        <v>3</v>
      </c>
      <c r="AF1776" t="s">
        <v>3032</v>
      </c>
      <c r="AG1776" t="s">
        <v>2958</v>
      </c>
      <c r="AH1776" t="s">
        <v>3018</v>
      </c>
      <c r="AI1776">
        <v>10</v>
      </c>
      <c r="AJ1776" t="s">
        <v>3020</v>
      </c>
    </row>
    <row r="1777" spans="1:36" x14ac:dyDescent="0.3">
      <c r="A1777" t="s">
        <v>2868</v>
      </c>
      <c r="B1777" s="9">
        <v>60</v>
      </c>
      <c r="C1777" t="s">
        <v>36</v>
      </c>
      <c r="D1777" s="29" t="s">
        <v>37</v>
      </c>
      <c r="E1777">
        <v>57744</v>
      </c>
      <c r="F1777" s="13" t="s">
        <v>715</v>
      </c>
      <c r="G1777" s="4">
        <v>41590</v>
      </c>
      <c r="H1777">
        <v>91</v>
      </c>
      <c r="I1777">
        <v>350</v>
      </c>
      <c r="J1777">
        <v>3</v>
      </c>
      <c r="K1777">
        <v>39</v>
      </c>
      <c r="L1777">
        <v>0</v>
      </c>
      <c r="M1777">
        <v>0</v>
      </c>
      <c r="N1777">
        <v>19</v>
      </c>
      <c r="O1777">
        <v>392</v>
      </c>
      <c r="P1777">
        <v>411</v>
      </c>
      <c r="Q1777">
        <v>2</v>
      </c>
      <c r="R1777">
        <v>9</v>
      </c>
      <c r="S1777">
        <v>1</v>
      </c>
      <c r="T1777">
        <v>4</v>
      </c>
      <c r="U1777">
        <v>16</v>
      </c>
      <c r="V1777">
        <v>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716</v>
      </c>
      <c r="AD1777" t="s">
        <v>716</v>
      </c>
      <c r="AE1777">
        <v>2</v>
      </c>
      <c r="AF1777" t="s">
        <v>3030</v>
      </c>
      <c r="AG1777" t="s">
        <v>2957</v>
      </c>
      <c r="AH1777" t="s">
        <v>3018</v>
      </c>
      <c r="AI1777">
        <v>11</v>
      </c>
      <c r="AJ1777" t="s">
        <v>3024</v>
      </c>
    </row>
    <row r="1778" spans="1:36" x14ac:dyDescent="0.3">
      <c r="A1778" t="s">
        <v>1834</v>
      </c>
      <c r="B1778" s="9">
        <v>36</v>
      </c>
      <c r="C1778" t="s">
        <v>47</v>
      </c>
      <c r="D1778" s="29" t="s">
        <v>33</v>
      </c>
      <c r="E1778">
        <v>38702</v>
      </c>
      <c r="F1778" s="13" t="s">
        <v>715</v>
      </c>
      <c r="G1778" s="4">
        <v>41487</v>
      </c>
      <c r="H1778">
        <v>71</v>
      </c>
      <c r="I1778">
        <v>13</v>
      </c>
      <c r="J1778">
        <v>11</v>
      </c>
      <c r="K1778">
        <v>24</v>
      </c>
      <c r="L1778">
        <v>13</v>
      </c>
      <c r="M1778">
        <v>8</v>
      </c>
      <c r="N1778">
        <v>40</v>
      </c>
      <c r="O1778">
        <v>69</v>
      </c>
      <c r="P1778">
        <v>109</v>
      </c>
      <c r="Q1778">
        <v>2</v>
      </c>
      <c r="R1778">
        <v>3</v>
      </c>
      <c r="S1778">
        <v>0</v>
      </c>
      <c r="T1778">
        <v>4</v>
      </c>
      <c r="U1778">
        <v>9</v>
      </c>
      <c r="V1778">
        <v>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716</v>
      </c>
      <c r="AD1778" t="s">
        <v>716</v>
      </c>
      <c r="AE1778">
        <v>2</v>
      </c>
      <c r="AF1778" t="s">
        <v>3031</v>
      </c>
      <c r="AG1778" t="s">
        <v>2957</v>
      </c>
      <c r="AH1778" t="s">
        <v>3014</v>
      </c>
      <c r="AI1778">
        <v>8</v>
      </c>
      <c r="AJ1778" t="s">
        <v>3026</v>
      </c>
    </row>
    <row r="1779" spans="1:36" x14ac:dyDescent="0.3">
      <c r="A1779" t="s">
        <v>2085</v>
      </c>
      <c r="B1779" s="9">
        <v>28</v>
      </c>
      <c r="C1779" t="s">
        <v>36</v>
      </c>
      <c r="D1779" s="29" t="s">
        <v>30</v>
      </c>
      <c r="E1779">
        <v>29999</v>
      </c>
      <c r="F1779" s="13" t="s">
        <v>715</v>
      </c>
      <c r="G1779" s="4">
        <v>41318</v>
      </c>
      <c r="H1779">
        <v>22</v>
      </c>
      <c r="I1779">
        <v>68</v>
      </c>
      <c r="J1779">
        <v>7</v>
      </c>
      <c r="K1779">
        <v>59</v>
      </c>
      <c r="L1779">
        <v>10</v>
      </c>
      <c r="M1779">
        <v>5</v>
      </c>
      <c r="N1779">
        <v>11</v>
      </c>
      <c r="O1779">
        <v>149</v>
      </c>
      <c r="P1779">
        <v>160</v>
      </c>
      <c r="Q1779">
        <v>4</v>
      </c>
      <c r="R1779">
        <v>3</v>
      </c>
      <c r="S1779">
        <v>1</v>
      </c>
      <c r="T1779">
        <v>4</v>
      </c>
      <c r="U1779">
        <v>12</v>
      </c>
      <c r="V1779">
        <v>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716</v>
      </c>
      <c r="AD1779" t="s">
        <v>716</v>
      </c>
      <c r="AE1779">
        <v>2</v>
      </c>
      <c r="AF1779" t="s">
        <v>3032</v>
      </c>
      <c r="AG1779" t="s">
        <v>2957</v>
      </c>
      <c r="AH1779" t="s">
        <v>3016</v>
      </c>
      <c r="AI1779">
        <v>2</v>
      </c>
      <c r="AJ1779" t="s">
        <v>3022</v>
      </c>
    </row>
    <row r="1780" spans="1:36" x14ac:dyDescent="0.3">
      <c r="A1780" t="s">
        <v>2538</v>
      </c>
      <c r="B1780" s="9">
        <v>54</v>
      </c>
      <c r="C1780" t="s">
        <v>29</v>
      </c>
      <c r="D1780" s="29" t="s">
        <v>33</v>
      </c>
      <c r="E1780">
        <v>62807</v>
      </c>
      <c r="F1780" s="13" t="s">
        <v>715</v>
      </c>
      <c r="G1780" s="4">
        <v>41152</v>
      </c>
      <c r="H1780">
        <v>83</v>
      </c>
      <c r="I1780">
        <v>526</v>
      </c>
      <c r="J1780">
        <v>28</v>
      </c>
      <c r="K1780">
        <v>135</v>
      </c>
      <c r="L1780">
        <v>10</v>
      </c>
      <c r="M1780">
        <v>21</v>
      </c>
      <c r="N1780">
        <v>99</v>
      </c>
      <c r="O1780">
        <v>720</v>
      </c>
      <c r="P1780">
        <v>819</v>
      </c>
      <c r="Q1780">
        <v>3</v>
      </c>
      <c r="R1780">
        <v>5</v>
      </c>
      <c r="S1780">
        <v>3</v>
      </c>
      <c r="T1780">
        <v>12</v>
      </c>
      <c r="U1780">
        <v>23</v>
      </c>
      <c r="V1780">
        <v>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716</v>
      </c>
      <c r="AD1780" t="s">
        <v>716</v>
      </c>
      <c r="AE1780">
        <v>3</v>
      </c>
      <c r="AF1780" t="s">
        <v>3030</v>
      </c>
      <c r="AG1780" t="s">
        <v>2958</v>
      </c>
      <c r="AH1780" t="s">
        <v>3014</v>
      </c>
      <c r="AI1780">
        <v>8</v>
      </c>
      <c r="AJ1780" t="s">
        <v>3026</v>
      </c>
    </row>
    <row r="1781" spans="1:36" x14ac:dyDescent="0.3">
      <c r="A1781" t="s">
        <v>785</v>
      </c>
      <c r="B1781" s="9">
        <v>31</v>
      </c>
      <c r="C1781" t="s">
        <v>36</v>
      </c>
      <c r="D1781" s="29" t="s">
        <v>37</v>
      </c>
      <c r="E1781">
        <v>23536</v>
      </c>
      <c r="F1781" s="13" t="s">
        <v>715</v>
      </c>
      <c r="G1781" s="4">
        <v>41794</v>
      </c>
      <c r="H1781">
        <v>53</v>
      </c>
      <c r="I1781">
        <v>6</v>
      </c>
      <c r="J1781">
        <v>0</v>
      </c>
      <c r="K1781">
        <v>3</v>
      </c>
      <c r="L1781">
        <v>0</v>
      </c>
      <c r="M1781">
        <v>0</v>
      </c>
      <c r="N1781">
        <v>1</v>
      </c>
      <c r="O1781">
        <v>9</v>
      </c>
      <c r="P1781">
        <v>10</v>
      </c>
      <c r="Q1781">
        <v>1</v>
      </c>
      <c r="R1781">
        <v>0</v>
      </c>
      <c r="S1781">
        <v>0</v>
      </c>
      <c r="T1781">
        <v>3</v>
      </c>
      <c r="U1781">
        <v>4</v>
      </c>
      <c r="V1781">
        <v>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716</v>
      </c>
      <c r="AD1781" t="s">
        <v>716</v>
      </c>
      <c r="AE1781">
        <v>1</v>
      </c>
      <c r="AF1781" t="s">
        <v>3031</v>
      </c>
      <c r="AG1781" t="s">
        <v>2956</v>
      </c>
      <c r="AH1781" t="s">
        <v>3011</v>
      </c>
      <c r="AI1781">
        <v>6</v>
      </c>
      <c r="AJ1781" t="s">
        <v>3013</v>
      </c>
    </row>
    <row r="1782" spans="1:36" x14ac:dyDescent="0.3">
      <c r="A1782" t="s">
        <v>1290</v>
      </c>
      <c r="B1782" s="9">
        <v>49</v>
      </c>
      <c r="C1782" t="s">
        <v>36</v>
      </c>
      <c r="D1782" s="29" t="s">
        <v>37</v>
      </c>
      <c r="E1782">
        <v>84618</v>
      </c>
      <c r="F1782" s="13" t="s">
        <v>716</v>
      </c>
      <c r="G1782" s="4">
        <v>41600</v>
      </c>
      <c r="H1782">
        <v>96</v>
      </c>
      <c r="I1782">
        <v>684</v>
      </c>
      <c r="J1782">
        <v>100</v>
      </c>
      <c r="K1782">
        <v>801</v>
      </c>
      <c r="L1782">
        <v>21</v>
      </c>
      <c r="M1782">
        <v>66</v>
      </c>
      <c r="N1782">
        <v>0</v>
      </c>
      <c r="O1782">
        <v>1672</v>
      </c>
      <c r="P1782">
        <v>1672</v>
      </c>
      <c r="Q1782">
        <v>1</v>
      </c>
      <c r="R1782">
        <v>6</v>
      </c>
      <c r="S1782">
        <v>9</v>
      </c>
      <c r="T1782">
        <v>10</v>
      </c>
      <c r="U1782">
        <v>26</v>
      </c>
      <c r="V1782">
        <v>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 t="s">
        <v>715</v>
      </c>
      <c r="AD1782" t="s">
        <v>716</v>
      </c>
      <c r="AE1782">
        <v>2</v>
      </c>
      <c r="AF1782" t="s">
        <v>3028</v>
      </c>
      <c r="AG1782" t="s">
        <v>2957</v>
      </c>
      <c r="AH1782" t="s">
        <v>3018</v>
      </c>
      <c r="AI1782">
        <v>11</v>
      </c>
      <c r="AJ1782" t="s">
        <v>3024</v>
      </c>
    </row>
    <row r="1783" spans="1:36" x14ac:dyDescent="0.3">
      <c r="A1783" t="s">
        <v>1948</v>
      </c>
      <c r="B1783" s="9">
        <v>47</v>
      </c>
      <c r="C1783" t="s">
        <v>39</v>
      </c>
      <c r="D1783" s="29" t="s">
        <v>37</v>
      </c>
      <c r="E1783">
        <v>37054</v>
      </c>
      <c r="F1783" s="13" t="s">
        <v>2963</v>
      </c>
      <c r="G1783" s="4">
        <v>41532</v>
      </c>
      <c r="H1783">
        <v>89</v>
      </c>
      <c r="I1783">
        <v>12</v>
      </c>
      <c r="J1783">
        <v>1</v>
      </c>
      <c r="K1783">
        <v>6</v>
      </c>
      <c r="L1783">
        <v>0</v>
      </c>
      <c r="M1783">
        <v>1</v>
      </c>
      <c r="N1783">
        <v>5</v>
      </c>
      <c r="O1783">
        <v>20</v>
      </c>
      <c r="P1783">
        <v>25</v>
      </c>
      <c r="Q1783">
        <v>2</v>
      </c>
      <c r="R1783">
        <v>1</v>
      </c>
      <c r="S1783">
        <v>0</v>
      </c>
      <c r="T1783">
        <v>3</v>
      </c>
      <c r="U1783">
        <v>6</v>
      </c>
      <c r="V1783">
        <v>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716</v>
      </c>
      <c r="AD1783" t="s">
        <v>716</v>
      </c>
      <c r="AE1783">
        <v>2</v>
      </c>
      <c r="AF1783" t="s">
        <v>3028</v>
      </c>
      <c r="AG1783" t="s">
        <v>2957</v>
      </c>
      <c r="AH1783" t="s">
        <v>3014</v>
      </c>
      <c r="AI1783">
        <v>9</v>
      </c>
      <c r="AJ1783" t="s">
        <v>3025</v>
      </c>
    </row>
    <row r="1784" spans="1:36" x14ac:dyDescent="0.3">
      <c r="A1784" t="s">
        <v>2527</v>
      </c>
      <c r="B1784" s="9">
        <v>38</v>
      </c>
      <c r="C1784" t="s">
        <v>29</v>
      </c>
      <c r="D1784" s="29" t="s">
        <v>33</v>
      </c>
      <c r="E1784">
        <v>62061</v>
      </c>
      <c r="F1784" s="13" t="s">
        <v>715</v>
      </c>
      <c r="G1784" s="4">
        <v>41517</v>
      </c>
      <c r="H1784">
        <v>12</v>
      </c>
      <c r="I1784">
        <v>641</v>
      </c>
      <c r="J1784">
        <v>7</v>
      </c>
      <c r="K1784">
        <v>84</v>
      </c>
      <c r="L1784">
        <v>0</v>
      </c>
      <c r="M1784">
        <v>30</v>
      </c>
      <c r="N1784">
        <v>38</v>
      </c>
      <c r="O1784">
        <v>762</v>
      </c>
      <c r="P1784">
        <v>800</v>
      </c>
      <c r="Q1784">
        <v>3</v>
      </c>
      <c r="R1784">
        <v>10</v>
      </c>
      <c r="S1784">
        <v>4</v>
      </c>
      <c r="T1784">
        <v>7</v>
      </c>
      <c r="U1784">
        <v>24</v>
      </c>
      <c r="V1784">
        <v>6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 t="s">
        <v>715</v>
      </c>
      <c r="AD1784" t="s">
        <v>716</v>
      </c>
      <c r="AE1784">
        <v>2</v>
      </c>
      <c r="AF1784" t="s">
        <v>3031</v>
      </c>
      <c r="AG1784" t="s">
        <v>2957</v>
      </c>
      <c r="AH1784" t="s">
        <v>3014</v>
      </c>
      <c r="AI1784">
        <v>8</v>
      </c>
      <c r="AJ1784" t="s">
        <v>3026</v>
      </c>
    </row>
    <row r="1785" spans="1:36" x14ac:dyDescent="0.3">
      <c r="A1785" t="s">
        <v>2079</v>
      </c>
      <c r="B1785" s="9">
        <v>42</v>
      </c>
      <c r="C1785" t="s">
        <v>47</v>
      </c>
      <c r="D1785" s="29" t="s">
        <v>33</v>
      </c>
      <c r="E1785">
        <v>46344</v>
      </c>
      <c r="F1785" s="13" t="s">
        <v>715</v>
      </c>
      <c r="G1785" s="4">
        <v>41257</v>
      </c>
      <c r="H1785">
        <v>28</v>
      </c>
      <c r="I1785">
        <v>233</v>
      </c>
      <c r="J1785">
        <v>20</v>
      </c>
      <c r="K1785">
        <v>57</v>
      </c>
      <c r="L1785">
        <v>8</v>
      </c>
      <c r="M1785">
        <v>20</v>
      </c>
      <c r="N1785">
        <v>91</v>
      </c>
      <c r="O1785">
        <v>338</v>
      </c>
      <c r="P1785">
        <v>429</v>
      </c>
      <c r="Q1785">
        <v>4</v>
      </c>
      <c r="R1785">
        <v>7</v>
      </c>
      <c r="S1785">
        <v>1</v>
      </c>
      <c r="T1785">
        <v>5</v>
      </c>
      <c r="U1785">
        <v>17</v>
      </c>
      <c r="V1785">
        <v>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716</v>
      </c>
      <c r="AD1785" t="s">
        <v>716</v>
      </c>
      <c r="AE1785">
        <v>3</v>
      </c>
      <c r="AF1785" t="s">
        <v>3028</v>
      </c>
      <c r="AG1785" t="s">
        <v>2958</v>
      </c>
      <c r="AH1785" t="s">
        <v>3018</v>
      </c>
      <c r="AI1785">
        <v>12</v>
      </c>
      <c r="AJ1785" t="s">
        <v>3019</v>
      </c>
    </row>
    <row r="1786" spans="1:36" x14ac:dyDescent="0.3">
      <c r="A1786" t="s">
        <v>1052</v>
      </c>
      <c r="B1786" s="9">
        <v>45</v>
      </c>
      <c r="C1786" t="s">
        <v>29</v>
      </c>
      <c r="D1786" s="29" t="s">
        <v>37</v>
      </c>
      <c r="E1786">
        <v>25293</v>
      </c>
      <c r="F1786" s="13" t="s">
        <v>715</v>
      </c>
      <c r="G1786" s="4">
        <v>41532</v>
      </c>
      <c r="H1786">
        <v>51</v>
      </c>
      <c r="I1786">
        <v>15</v>
      </c>
      <c r="J1786">
        <v>0</v>
      </c>
      <c r="K1786">
        <v>11</v>
      </c>
      <c r="L1786">
        <v>0</v>
      </c>
      <c r="M1786">
        <v>2</v>
      </c>
      <c r="N1786">
        <v>9</v>
      </c>
      <c r="O1786">
        <v>28</v>
      </c>
      <c r="P1786">
        <v>37</v>
      </c>
      <c r="Q1786">
        <v>1</v>
      </c>
      <c r="R1786">
        <v>1</v>
      </c>
      <c r="S1786">
        <v>1</v>
      </c>
      <c r="T1786">
        <v>2</v>
      </c>
      <c r="U1786">
        <v>5</v>
      </c>
      <c r="V1786">
        <v>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t="s">
        <v>716</v>
      </c>
      <c r="AD1786" t="s">
        <v>716</v>
      </c>
      <c r="AE1786">
        <v>2</v>
      </c>
      <c r="AF1786" t="s">
        <v>3028</v>
      </c>
      <c r="AG1786" t="s">
        <v>2957</v>
      </c>
      <c r="AH1786" t="s">
        <v>3014</v>
      </c>
      <c r="AI1786">
        <v>9</v>
      </c>
      <c r="AJ1786" t="s">
        <v>3025</v>
      </c>
    </row>
    <row r="1787" spans="1:36" x14ac:dyDescent="0.3">
      <c r="A1787" t="s">
        <v>2520</v>
      </c>
      <c r="B1787" s="9">
        <v>55</v>
      </c>
      <c r="C1787" t="s">
        <v>29</v>
      </c>
      <c r="D1787" s="29" t="s">
        <v>33</v>
      </c>
      <c r="E1787">
        <v>54753</v>
      </c>
      <c r="F1787" s="13" t="s">
        <v>715</v>
      </c>
      <c r="G1787" s="4">
        <v>41529</v>
      </c>
      <c r="H1787">
        <v>87</v>
      </c>
      <c r="I1787">
        <v>197</v>
      </c>
      <c r="J1787">
        <v>107</v>
      </c>
      <c r="K1787">
        <v>227</v>
      </c>
      <c r="L1787">
        <v>7</v>
      </c>
      <c r="M1787">
        <v>59</v>
      </c>
      <c r="N1787">
        <v>131</v>
      </c>
      <c r="O1787">
        <v>597</v>
      </c>
      <c r="P1787">
        <v>728</v>
      </c>
      <c r="Q1787">
        <v>3</v>
      </c>
      <c r="R1787">
        <v>5</v>
      </c>
      <c r="S1787">
        <v>2</v>
      </c>
      <c r="T1787">
        <v>11</v>
      </c>
      <c r="U1787">
        <v>21</v>
      </c>
      <c r="V1787">
        <v>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716</v>
      </c>
      <c r="AD1787" t="s">
        <v>716</v>
      </c>
      <c r="AE1787">
        <v>2</v>
      </c>
      <c r="AF1787" t="s">
        <v>3030</v>
      </c>
      <c r="AG1787" t="s">
        <v>2957</v>
      </c>
      <c r="AH1787" t="s">
        <v>3014</v>
      </c>
      <c r="AI1787">
        <v>9</v>
      </c>
      <c r="AJ1787" t="s">
        <v>3025</v>
      </c>
    </row>
    <row r="1788" spans="1:36" x14ac:dyDescent="0.3">
      <c r="A1788" t="s">
        <v>2343</v>
      </c>
      <c r="B1788" s="9">
        <v>40</v>
      </c>
      <c r="C1788" t="s">
        <v>29</v>
      </c>
      <c r="D1788" s="29" t="s">
        <v>37</v>
      </c>
      <c r="E1788">
        <v>44989</v>
      </c>
      <c r="F1788" s="13" t="s">
        <v>715</v>
      </c>
      <c r="G1788" s="4">
        <v>41164</v>
      </c>
      <c r="H1788">
        <v>26</v>
      </c>
      <c r="I1788">
        <v>98</v>
      </c>
      <c r="J1788">
        <v>0</v>
      </c>
      <c r="K1788">
        <v>106</v>
      </c>
      <c r="L1788">
        <v>49</v>
      </c>
      <c r="M1788">
        <v>10</v>
      </c>
      <c r="N1788">
        <v>106</v>
      </c>
      <c r="O1788">
        <v>263</v>
      </c>
      <c r="P1788">
        <v>369</v>
      </c>
      <c r="Q1788">
        <v>5</v>
      </c>
      <c r="R1788">
        <v>5</v>
      </c>
      <c r="S1788">
        <v>1</v>
      </c>
      <c r="T1788">
        <v>5</v>
      </c>
      <c r="U1788">
        <v>16</v>
      </c>
      <c r="V1788">
        <v>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716</v>
      </c>
      <c r="AD1788" t="s">
        <v>716</v>
      </c>
      <c r="AE1788">
        <v>3</v>
      </c>
      <c r="AF1788" t="s">
        <v>3031</v>
      </c>
      <c r="AG1788" t="s">
        <v>2958</v>
      </c>
      <c r="AH1788" t="s">
        <v>3014</v>
      </c>
      <c r="AI1788">
        <v>9</v>
      </c>
      <c r="AJ1788" t="s">
        <v>3025</v>
      </c>
    </row>
    <row r="1789" spans="1:36" x14ac:dyDescent="0.3">
      <c r="A1789" t="s">
        <v>2674</v>
      </c>
      <c r="B1789" s="9">
        <v>38</v>
      </c>
      <c r="C1789" t="s">
        <v>29</v>
      </c>
      <c r="D1789" s="29" t="s">
        <v>33</v>
      </c>
      <c r="E1789">
        <v>54058</v>
      </c>
      <c r="F1789" s="13" t="s">
        <v>715</v>
      </c>
      <c r="G1789" s="4">
        <v>41429</v>
      </c>
      <c r="H1789">
        <v>56</v>
      </c>
      <c r="I1789">
        <v>198</v>
      </c>
      <c r="J1789">
        <v>18</v>
      </c>
      <c r="K1789">
        <v>252</v>
      </c>
      <c r="L1789">
        <v>32</v>
      </c>
      <c r="M1789">
        <v>108</v>
      </c>
      <c r="N1789">
        <v>54</v>
      </c>
      <c r="O1789">
        <v>608</v>
      </c>
      <c r="P1789">
        <v>662</v>
      </c>
      <c r="Q1789">
        <v>2</v>
      </c>
      <c r="R1789">
        <v>4</v>
      </c>
      <c r="S1789">
        <v>6</v>
      </c>
      <c r="T1789">
        <v>8</v>
      </c>
      <c r="U1789">
        <v>20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716</v>
      </c>
      <c r="AD1789" t="s">
        <v>716</v>
      </c>
      <c r="AE1789">
        <v>2</v>
      </c>
      <c r="AF1789" t="s">
        <v>3031</v>
      </c>
      <c r="AG1789" t="s">
        <v>2957</v>
      </c>
      <c r="AH1789" t="s">
        <v>3011</v>
      </c>
      <c r="AI1789">
        <v>6</v>
      </c>
      <c r="AJ1789" t="s">
        <v>3013</v>
      </c>
    </row>
    <row r="1790" spans="1:36" x14ac:dyDescent="0.3">
      <c r="A1790" t="s">
        <v>1158</v>
      </c>
      <c r="B1790" s="9">
        <v>33</v>
      </c>
      <c r="C1790" t="s">
        <v>39</v>
      </c>
      <c r="D1790" s="29" t="s">
        <v>33</v>
      </c>
      <c r="E1790">
        <v>77882</v>
      </c>
      <c r="F1790" s="13" t="s">
        <v>716</v>
      </c>
      <c r="G1790" s="4">
        <v>41759</v>
      </c>
      <c r="H1790">
        <v>29</v>
      </c>
      <c r="I1790">
        <v>68</v>
      </c>
      <c r="J1790">
        <v>129</v>
      </c>
      <c r="K1790">
        <v>396</v>
      </c>
      <c r="L1790">
        <v>188</v>
      </c>
      <c r="M1790">
        <v>22</v>
      </c>
      <c r="N1790">
        <v>15</v>
      </c>
      <c r="O1790">
        <v>803</v>
      </c>
      <c r="P1790">
        <v>818</v>
      </c>
      <c r="Q1790">
        <v>1</v>
      </c>
      <c r="R1790">
        <v>3</v>
      </c>
      <c r="S1790">
        <v>3</v>
      </c>
      <c r="T1790">
        <v>5</v>
      </c>
      <c r="U1790">
        <v>12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716</v>
      </c>
      <c r="AD1790" t="s">
        <v>716</v>
      </c>
      <c r="AE1790">
        <v>1</v>
      </c>
      <c r="AF1790" t="s">
        <v>3031</v>
      </c>
      <c r="AG1790" t="s">
        <v>2956</v>
      </c>
      <c r="AH1790" t="s">
        <v>3011</v>
      </c>
      <c r="AI1790">
        <v>4</v>
      </c>
      <c r="AJ1790" t="s">
        <v>3021</v>
      </c>
    </row>
    <row r="1791" spans="1:36" x14ac:dyDescent="0.3">
      <c r="A1791" t="s">
        <v>990</v>
      </c>
      <c r="B1791" s="9">
        <v>55</v>
      </c>
      <c r="C1791" t="s">
        <v>39</v>
      </c>
      <c r="D1791" s="29" t="s">
        <v>37</v>
      </c>
      <c r="E1791">
        <v>77520</v>
      </c>
      <c r="F1791" s="13" t="s">
        <v>715</v>
      </c>
      <c r="G1791" s="4">
        <v>41514</v>
      </c>
      <c r="H1791">
        <v>30</v>
      </c>
      <c r="I1791">
        <v>940</v>
      </c>
      <c r="J1791">
        <v>44</v>
      </c>
      <c r="K1791">
        <v>396</v>
      </c>
      <c r="L1791">
        <v>0</v>
      </c>
      <c r="M1791">
        <v>88</v>
      </c>
      <c r="N1791">
        <v>58</v>
      </c>
      <c r="O1791">
        <v>1468</v>
      </c>
      <c r="P1791">
        <v>1526</v>
      </c>
      <c r="Q1791">
        <v>1</v>
      </c>
      <c r="R1791">
        <v>8</v>
      </c>
      <c r="S1791">
        <v>7</v>
      </c>
      <c r="T1791">
        <v>7</v>
      </c>
      <c r="U1791">
        <v>23</v>
      </c>
      <c r="V1791">
        <v>4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 t="s">
        <v>2964</v>
      </c>
      <c r="AD1791" t="s">
        <v>715</v>
      </c>
      <c r="AE1791">
        <v>2</v>
      </c>
      <c r="AF1791" t="s">
        <v>3030</v>
      </c>
      <c r="AG1791" t="s">
        <v>2957</v>
      </c>
      <c r="AH1791" t="s">
        <v>3014</v>
      </c>
      <c r="AI1791">
        <v>8</v>
      </c>
      <c r="AJ1791" t="s">
        <v>3026</v>
      </c>
    </row>
    <row r="1792" spans="1:36" x14ac:dyDescent="0.3">
      <c r="A1792" t="s">
        <v>2486</v>
      </c>
      <c r="B1792" s="9">
        <v>46</v>
      </c>
      <c r="C1792" t="s">
        <v>29</v>
      </c>
      <c r="D1792" s="29" t="s">
        <v>30</v>
      </c>
      <c r="E1792">
        <v>36065</v>
      </c>
      <c r="F1792" s="13" t="s">
        <v>2963</v>
      </c>
      <c r="G1792" s="4">
        <v>41364</v>
      </c>
      <c r="H1792">
        <v>54</v>
      </c>
      <c r="I1792">
        <v>18</v>
      </c>
      <c r="J1792">
        <v>7</v>
      </c>
      <c r="K1792">
        <v>34</v>
      </c>
      <c r="L1792">
        <v>10</v>
      </c>
      <c r="M1792">
        <v>2</v>
      </c>
      <c r="N1792">
        <v>3</v>
      </c>
      <c r="O1792">
        <v>71</v>
      </c>
      <c r="P1792">
        <v>74</v>
      </c>
      <c r="Q1792">
        <v>3</v>
      </c>
      <c r="R1792">
        <v>3</v>
      </c>
      <c r="S1792">
        <v>0</v>
      </c>
      <c r="T1792">
        <v>3</v>
      </c>
      <c r="U1792">
        <v>9</v>
      </c>
      <c r="V1792">
        <v>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716</v>
      </c>
      <c r="AD1792" t="s">
        <v>716</v>
      </c>
      <c r="AE1792">
        <v>2</v>
      </c>
      <c r="AF1792" t="s">
        <v>3028</v>
      </c>
      <c r="AG1792" t="s">
        <v>2957</v>
      </c>
      <c r="AH1792" t="s">
        <v>3016</v>
      </c>
      <c r="AI1792">
        <v>3</v>
      </c>
      <c r="AJ1792" t="s">
        <v>3017</v>
      </c>
    </row>
    <row r="1793" spans="1:36" x14ac:dyDescent="0.3">
      <c r="A1793" t="s">
        <v>2795</v>
      </c>
      <c r="B1793" s="9">
        <v>40</v>
      </c>
      <c r="C1793" t="s">
        <v>29</v>
      </c>
      <c r="D1793" s="29" t="s">
        <v>30</v>
      </c>
      <c r="E1793">
        <v>49166</v>
      </c>
      <c r="F1793" s="13" t="s">
        <v>715</v>
      </c>
      <c r="G1793" s="4">
        <v>41438</v>
      </c>
      <c r="H1793">
        <v>17</v>
      </c>
      <c r="I1793">
        <v>224</v>
      </c>
      <c r="J1793">
        <v>2</v>
      </c>
      <c r="K1793">
        <v>25</v>
      </c>
      <c r="L1793">
        <v>7</v>
      </c>
      <c r="M1793">
        <v>0</v>
      </c>
      <c r="N1793">
        <v>110</v>
      </c>
      <c r="O1793">
        <v>258</v>
      </c>
      <c r="P1793">
        <v>368</v>
      </c>
      <c r="Q1793">
        <v>2</v>
      </c>
      <c r="R1793">
        <v>5</v>
      </c>
      <c r="S1793">
        <v>3</v>
      </c>
      <c r="T1793">
        <v>3</v>
      </c>
      <c r="U1793">
        <v>13</v>
      </c>
      <c r="V1793">
        <v>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716</v>
      </c>
      <c r="AD1793" t="s">
        <v>716</v>
      </c>
      <c r="AE1793">
        <v>2</v>
      </c>
      <c r="AF1793" t="s">
        <v>3031</v>
      </c>
      <c r="AG1793" t="s">
        <v>2957</v>
      </c>
      <c r="AH1793" t="s">
        <v>3011</v>
      </c>
      <c r="AI1793">
        <v>6</v>
      </c>
      <c r="AJ1793" t="s">
        <v>3013</v>
      </c>
    </row>
    <row r="1794" spans="1:36" x14ac:dyDescent="0.3">
      <c r="A1794" t="s">
        <v>1313</v>
      </c>
      <c r="B1794" s="9">
        <v>44</v>
      </c>
      <c r="C1794" t="s">
        <v>36</v>
      </c>
      <c r="D1794" s="29" t="s">
        <v>37</v>
      </c>
      <c r="E1794">
        <v>80336</v>
      </c>
      <c r="F1794" s="13" t="s">
        <v>716</v>
      </c>
      <c r="G1794" s="4">
        <v>41526</v>
      </c>
      <c r="H1794">
        <v>12</v>
      </c>
      <c r="I1794">
        <v>209</v>
      </c>
      <c r="J1794">
        <v>19</v>
      </c>
      <c r="K1794">
        <v>456</v>
      </c>
      <c r="L1794">
        <v>160</v>
      </c>
      <c r="M1794">
        <v>142</v>
      </c>
      <c r="N1794">
        <v>66</v>
      </c>
      <c r="O1794">
        <v>986</v>
      </c>
      <c r="P1794">
        <v>1052</v>
      </c>
      <c r="Q1794">
        <v>1</v>
      </c>
      <c r="R1794">
        <v>2</v>
      </c>
      <c r="S1794">
        <v>9</v>
      </c>
      <c r="T1794">
        <v>13</v>
      </c>
      <c r="U1794">
        <v>25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t="s">
        <v>716</v>
      </c>
      <c r="AD1794" t="s">
        <v>716</v>
      </c>
      <c r="AE1794">
        <v>2</v>
      </c>
      <c r="AF1794" t="s">
        <v>3028</v>
      </c>
      <c r="AG1794" t="s">
        <v>2957</v>
      </c>
      <c r="AH1794" t="s">
        <v>3014</v>
      </c>
      <c r="AI1794">
        <v>9</v>
      </c>
      <c r="AJ1794" t="s">
        <v>3025</v>
      </c>
    </row>
    <row r="1795" spans="1:36" x14ac:dyDescent="0.3">
      <c r="A1795" t="s">
        <v>1534</v>
      </c>
      <c r="B1795" s="9">
        <v>65</v>
      </c>
      <c r="C1795" t="s">
        <v>29</v>
      </c>
      <c r="D1795" s="29" t="s">
        <v>71</v>
      </c>
      <c r="E1795">
        <v>70165</v>
      </c>
      <c r="F1795" s="13" t="s">
        <v>716</v>
      </c>
      <c r="G1795" s="4">
        <v>41539</v>
      </c>
      <c r="H1795">
        <v>60</v>
      </c>
      <c r="I1795">
        <v>161</v>
      </c>
      <c r="J1795">
        <v>0</v>
      </c>
      <c r="K1795">
        <v>253</v>
      </c>
      <c r="L1795">
        <v>199</v>
      </c>
      <c r="M1795">
        <v>191</v>
      </c>
      <c r="N1795">
        <v>122</v>
      </c>
      <c r="O1795">
        <v>804</v>
      </c>
      <c r="P1795">
        <v>926</v>
      </c>
      <c r="Q1795">
        <v>1</v>
      </c>
      <c r="R1795">
        <v>3</v>
      </c>
      <c r="S1795">
        <v>7</v>
      </c>
      <c r="T1795">
        <v>11</v>
      </c>
      <c r="U1795">
        <v>22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716</v>
      </c>
      <c r="AD1795" t="s">
        <v>716</v>
      </c>
      <c r="AE1795">
        <v>2</v>
      </c>
      <c r="AF1795" t="s">
        <v>3029</v>
      </c>
      <c r="AG1795" t="s">
        <v>2957</v>
      </c>
      <c r="AH1795" t="s">
        <v>3014</v>
      </c>
      <c r="AI1795">
        <v>9</v>
      </c>
      <c r="AJ1795" t="s">
        <v>3025</v>
      </c>
    </row>
    <row r="1796" spans="1:36" x14ac:dyDescent="0.3">
      <c r="A1796" t="s">
        <v>2846</v>
      </c>
      <c r="B1796" s="9">
        <v>62</v>
      </c>
      <c r="C1796" t="s">
        <v>39</v>
      </c>
      <c r="D1796" s="29" t="s">
        <v>37</v>
      </c>
      <c r="E1796">
        <v>77027</v>
      </c>
      <c r="F1796" s="13" t="s">
        <v>715</v>
      </c>
      <c r="G1796" s="4">
        <v>41675</v>
      </c>
      <c r="H1796">
        <v>23</v>
      </c>
      <c r="I1796">
        <v>820</v>
      </c>
      <c r="J1796">
        <v>57</v>
      </c>
      <c r="K1796">
        <v>242</v>
      </c>
      <c r="L1796">
        <v>45</v>
      </c>
      <c r="M1796">
        <v>0</v>
      </c>
      <c r="N1796">
        <v>11</v>
      </c>
      <c r="O1796">
        <v>1164</v>
      </c>
      <c r="P1796">
        <v>1175</v>
      </c>
      <c r="Q1796">
        <v>2</v>
      </c>
      <c r="R1796">
        <v>8</v>
      </c>
      <c r="S1796">
        <v>3</v>
      </c>
      <c r="T1796">
        <v>6</v>
      </c>
      <c r="U1796">
        <v>19</v>
      </c>
      <c r="V1796">
        <v>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716</v>
      </c>
      <c r="AD1796" t="s">
        <v>716</v>
      </c>
      <c r="AE1796">
        <v>1</v>
      </c>
      <c r="AF1796" t="s">
        <v>3029</v>
      </c>
      <c r="AG1796" t="s">
        <v>2956</v>
      </c>
      <c r="AH1796" t="s">
        <v>3016</v>
      </c>
      <c r="AI1796">
        <v>2</v>
      </c>
      <c r="AJ1796" t="s">
        <v>3022</v>
      </c>
    </row>
    <row r="1797" spans="1:36" x14ac:dyDescent="0.3">
      <c r="A1797" t="s">
        <v>1315</v>
      </c>
      <c r="B1797" s="9">
        <v>39</v>
      </c>
      <c r="C1797" t="s">
        <v>36</v>
      </c>
      <c r="D1797" s="29" t="s">
        <v>37</v>
      </c>
      <c r="E1797">
        <v>86836</v>
      </c>
      <c r="F1797" s="13" t="s">
        <v>716</v>
      </c>
      <c r="G1797" s="4">
        <v>41164</v>
      </c>
      <c r="H1797">
        <v>7</v>
      </c>
      <c r="I1797">
        <v>179</v>
      </c>
      <c r="J1797">
        <v>21</v>
      </c>
      <c r="K1797">
        <v>273</v>
      </c>
      <c r="L1797">
        <v>0</v>
      </c>
      <c r="M1797">
        <v>21</v>
      </c>
      <c r="N1797">
        <v>63</v>
      </c>
      <c r="O1797">
        <v>494</v>
      </c>
      <c r="P1797">
        <v>557</v>
      </c>
      <c r="Q1797">
        <v>1</v>
      </c>
      <c r="R1797">
        <v>6</v>
      </c>
      <c r="S1797">
        <v>10</v>
      </c>
      <c r="T1797">
        <v>6</v>
      </c>
      <c r="U1797">
        <v>23</v>
      </c>
      <c r="V1797">
        <v>5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1</v>
      </c>
      <c r="AC1797" t="s">
        <v>2964</v>
      </c>
      <c r="AD1797" t="s">
        <v>715</v>
      </c>
      <c r="AE1797">
        <v>3</v>
      </c>
      <c r="AF1797" t="s">
        <v>3031</v>
      </c>
      <c r="AG1797" t="s">
        <v>2958</v>
      </c>
      <c r="AH1797" t="s">
        <v>3014</v>
      </c>
      <c r="AI1797">
        <v>9</v>
      </c>
      <c r="AJ1797" t="s">
        <v>3025</v>
      </c>
    </row>
    <row r="1798" spans="1:36" x14ac:dyDescent="0.3">
      <c r="A1798" t="s">
        <v>2139</v>
      </c>
      <c r="B1798" s="9">
        <v>41</v>
      </c>
      <c r="C1798" t="s">
        <v>36</v>
      </c>
      <c r="D1798" s="29" t="s">
        <v>33</v>
      </c>
      <c r="E1798">
        <v>63516</v>
      </c>
      <c r="F1798" s="13" t="s">
        <v>2963</v>
      </c>
      <c r="G1798" s="4">
        <v>41461</v>
      </c>
      <c r="H1798">
        <v>30</v>
      </c>
      <c r="I1798">
        <v>141</v>
      </c>
      <c r="J1798">
        <v>11</v>
      </c>
      <c r="K1798">
        <v>114</v>
      </c>
      <c r="L1798">
        <v>15</v>
      </c>
      <c r="M1798">
        <v>14</v>
      </c>
      <c r="N1798">
        <v>5</v>
      </c>
      <c r="O1798">
        <v>295</v>
      </c>
      <c r="P1798">
        <v>300</v>
      </c>
      <c r="Q1798">
        <v>4</v>
      </c>
      <c r="R1798">
        <v>4</v>
      </c>
      <c r="S1798">
        <v>1</v>
      </c>
      <c r="T1798">
        <v>7</v>
      </c>
      <c r="U1798">
        <v>16</v>
      </c>
      <c r="V1798">
        <v>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716</v>
      </c>
      <c r="AD1798" t="s">
        <v>716</v>
      </c>
      <c r="AE1798">
        <v>2</v>
      </c>
      <c r="AF1798" t="s">
        <v>3028</v>
      </c>
      <c r="AG1798" t="s">
        <v>2957</v>
      </c>
      <c r="AH1798" t="s">
        <v>3014</v>
      </c>
      <c r="AI1798">
        <v>7</v>
      </c>
      <c r="AJ1798" t="s">
        <v>3015</v>
      </c>
    </row>
    <row r="1799" spans="1:36" x14ac:dyDescent="0.3">
      <c r="A1799" t="s">
        <v>1683</v>
      </c>
      <c r="B1799" s="9">
        <v>65</v>
      </c>
      <c r="C1799" t="s">
        <v>29</v>
      </c>
      <c r="D1799" s="29" t="s">
        <v>37</v>
      </c>
      <c r="E1799">
        <v>72025</v>
      </c>
      <c r="F1799" s="13" t="s">
        <v>716</v>
      </c>
      <c r="G1799" s="4">
        <v>41758</v>
      </c>
      <c r="H1799">
        <v>46</v>
      </c>
      <c r="I1799">
        <v>967</v>
      </c>
      <c r="J1799">
        <v>0</v>
      </c>
      <c r="K1799">
        <v>617</v>
      </c>
      <c r="L1799">
        <v>43</v>
      </c>
      <c r="M1799">
        <v>50</v>
      </c>
      <c r="N1799">
        <v>0</v>
      </c>
      <c r="O1799">
        <v>1677</v>
      </c>
      <c r="P1799">
        <v>1677</v>
      </c>
      <c r="Q1799">
        <v>1</v>
      </c>
      <c r="R1799">
        <v>4</v>
      </c>
      <c r="S1799">
        <v>8</v>
      </c>
      <c r="T1799">
        <v>13</v>
      </c>
      <c r="U1799">
        <v>26</v>
      </c>
      <c r="V1799">
        <v>2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1</v>
      </c>
      <c r="AC1799" t="s">
        <v>2964</v>
      </c>
      <c r="AD1799" t="s">
        <v>715</v>
      </c>
      <c r="AE1799">
        <v>1</v>
      </c>
      <c r="AF1799" t="s">
        <v>3029</v>
      </c>
      <c r="AG1799" t="s">
        <v>2956</v>
      </c>
      <c r="AH1799" t="s">
        <v>3011</v>
      </c>
      <c r="AI1799">
        <v>4</v>
      </c>
      <c r="AJ1799" t="s">
        <v>3021</v>
      </c>
    </row>
    <row r="1800" spans="1:36" x14ac:dyDescent="0.3">
      <c r="A1800" t="s">
        <v>1213</v>
      </c>
      <c r="B1800" s="9">
        <v>68</v>
      </c>
      <c r="C1800" t="s">
        <v>39</v>
      </c>
      <c r="D1800" s="29" t="s">
        <v>37</v>
      </c>
      <c r="E1800">
        <v>66835</v>
      </c>
      <c r="F1800" s="13" t="s">
        <v>716</v>
      </c>
      <c r="G1800" s="4">
        <v>41545</v>
      </c>
      <c r="H1800">
        <v>21</v>
      </c>
      <c r="I1800">
        <v>620</v>
      </c>
      <c r="J1800">
        <v>26</v>
      </c>
      <c r="K1800">
        <v>195</v>
      </c>
      <c r="L1800">
        <v>34</v>
      </c>
      <c r="M1800">
        <v>17</v>
      </c>
      <c r="N1800">
        <v>141</v>
      </c>
      <c r="O1800">
        <v>892</v>
      </c>
      <c r="P1800">
        <v>1033</v>
      </c>
      <c r="Q1800">
        <v>1</v>
      </c>
      <c r="R1800">
        <v>6</v>
      </c>
      <c r="S1800">
        <v>4</v>
      </c>
      <c r="T1800">
        <v>13</v>
      </c>
      <c r="U1800">
        <v>24</v>
      </c>
      <c r="V1800">
        <v>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716</v>
      </c>
      <c r="AD1800" t="s">
        <v>716</v>
      </c>
      <c r="AE1800">
        <v>2</v>
      </c>
      <c r="AF1800" t="s">
        <v>3029</v>
      </c>
      <c r="AG1800" t="s">
        <v>2957</v>
      </c>
      <c r="AH1800" t="s">
        <v>3014</v>
      </c>
      <c r="AI1800">
        <v>9</v>
      </c>
      <c r="AJ1800" t="s">
        <v>3025</v>
      </c>
    </row>
    <row r="1801" spans="1:36" x14ac:dyDescent="0.3">
      <c r="A1801" t="s">
        <v>2573</v>
      </c>
      <c r="B1801" s="9">
        <v>45</v>
      </c>
      <c r="C1801" t="s">
        <v>29</v>
      </c>
      <c r="D1801" s="29" t="s">
        <v>30</v>
      </c>
      <c r="E1801">
        <v>18589</v>
      </c>
      <c r="F1801" s="13" t="s">
        <v>716</v>
      </c>
      <c r="G1801" s="4">
        <v>41276</v>
      </c>
      <c r="H1801">
        <v>89</v>
      </c>
      <c r="I1801">
        <v>6</v>
      </c>
      <c r="J1801">
        <v>4</v>
      </c>
      <c r="K1801">
        <v>25</v>
      </c>
      <c r="L1801">
        <v>15</v>
      </c>
      <c r="M1801">
        <v>12</v>
      </c>
      <c r="N1801">
        <v>13</v>
      </c>
      <c r="O1801">
        <v>62</v>
      </c>
      <c r="P1801">
        <v>75</v>
      </c>
      <c r="Q1801">
        <v>2</v>
      </c>
      <c r="R1801">
        <v>2</v>
      </c>
      <c r="S1801">
        <v>1</v>
      </c>
      <c r="T1801">
        <v>3</v>
      </c>
      <c r="U1801">
        <v>8</v>
      </c>
      <c r="V1801">
        <v>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716</v>
      </c>
      <c r="AD1801" t="s">
        <v>716</v>
      </c>
      <c r="AE1801">
        <v>2</v>
      </c>
      <c r="AF1801" t="s">
        <v>3028</v>
      </c>
      <c r="AG1801" t="s">
        <v>2957</v>
      </c>
      <c r="AH1801" t="s">
        <v>3016</v>
      </c>
      <c r="AI1801">
        <v>1</v>
      </c>
      <c r="AJ1801" t="s">
        <v>3023</v>
      </c>
    </row>
    <row r="1802" spans="1:36" x14ac:dyDescent="0.3">
      <c r="A1802" t="s">
        <v>1896</v>
      </c>
      <c r="B1802" s="9">
        <v>62</v>
      </c>
      <c r="C1802" t="s">
        <v>36</v>
      </c>
      <c r="D1802" s="29" t="s">
        <v>37</v>
      </c>
      <c r="E1802">
        <v>77610</v>
      </c>
      <c r="F1802" s="13" t="s">
        <v>715</v>
      </c>
      <c r="G1802" s="4">
        <v>41211</v>
      </c>
      <c r="H1802">
        <v>70</v>
      </c>
      <c r="I1802">
        <v>1245</v>
      </c>
      <c r="J1802">
        <v>33</v>
      </c>
      <c r="K1802">
        <v>332</v>
      </c>
      <c r="L1802">
        <v>21</v>
      </c>
      <c r="M1802">
        <v>33</v>
      </c>
      <c r="N1802">
        <v>16</v>
      </c>
      <c r="O1802">
        <v>1664</v>
      </c>
      <c r="P1802">
        <v>1680</v>
      </c>
      <c r="Q1802">
        <v>2</v>
      </c>
      <c r="R1802">
        <v>4</v>
      </c>
      <c r="S1802">
        <v>7</v>
      </c>
      <c r="T1802">
        <v>4</v>
      </c>
      <c r="U1802">
        <v>17</v>
      </c>
      <c r="V1802">
        <v>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716</v>
      </c>
      <c r="AD1802" t="s">
        <v>716</v>
      </c>
      <c r="AE1802">
        <v>3</v>
      </c>
      <c r="AF1802" t="s">
        <v>3029</v>
      </c>
      <c r="AG1802" t="s">
        <v>2958</v>
      </c>
      <c r="AH1802" t="s">
        <v>3018</v>
      </c>
      <c r="AI1802">
        <v>10</v>
      </c>
      <c r="AJ1802" t="s">
        <v>3020</v>
      </c>
    </row>
    <row r="1803" spans="1:36" x14ac:dyDescent="0.3">
      <c r="A1803" t="s">
        <v>1068</v>
      </c>
      <c r="B1803" s="9">
        <v>43</v>
      </c>
      <c r="C1803" t="s">
        <v>39</v>
      </c>
      <c r="D1803" s="29" t="s">
        <v>37</v>
      </c>
      <c r="E1803">
        <v>34109</v>
      </c>
      <c r="F1803" s="13" t="s">
        <v>715</v>
      </c>
      <c r="G1803" s="4">
        <v>41584</v>
      </c>
      <c r="H1803">
        <v>39</v>
      </c>
      <c r="I1803">
        <v>9</v>
      </c>
      <c r="J1803">
        <v>1</v>
      </c>
      <c r="K1803">
        <v>5</v>
      </c>
      <c r="L1803">
        <v>2</v>
      </c>
      <c r="M1803">
        <v>1</v>
      </c>
      <c r="N1803">
        <v>4</v>
      </c>
      <c r="O1803">
        <v>18</v>
      </c>
      <c r="P1803">
        <v>22</v>
      </c>
      <c r="Q1803">
        <v>1</v>
      </c>
      <c r="R1803">
        <v>0</v>
      </c>
      <c r="S1803">
        <v>0</v>
      </c>
      <c r="T1803">
        <v>3</v>
      </c>
      <c r="U1803">
        <v>4</v>
      </c>
      <c r="V1803">
        <v>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716</v>
      </c>
      <c r="AD1803" t="s">
        <v>716</v>
      </c>
      <c r="AE1803">
        <v>2</v>
      </c>
      <c r="AF1803" t="s">
        <v>3028</v>
      </c>
      <c r="AG1803" t="s">
        <v>2957</v>
      </c>
      <c r="AH1803" t="s">
        <v>3018</v>
      </c>
      <c r="AI1803">
        <v>11</v>
      </c>
      <c r="AJ1803" t="s">
        <v>3024</v>
      </c>
    </row>
    <row r="1804" spans="1:36" x14ac:dyDescent="0.3">
      <c r="A1804" t="s">
        <v>2642</v>
      </c>
      <c r="B1804" s="9">
        <v>36</v>
      </c>
      <c r="C1804" t="s">
        <v>29</v>
      </c>
      <c r="D1804" s="29" t="s">
        <v>37</v>
      </c>
      <c r="E1804">
        <v>38136</v>
      </c>
      <c r="F1804" s="13" t="s">
        <v>715</v>
      </c>
      <c r="G1804" s="4">
        <v>41386</v>
      </c>
      <c r="H1804">
        <v>69</v>
      </c>
      <c r="I1804">
        <v>8</v>
      </c>
      <c r="J1804">
        <v>15</v>
      </c>
      <c r="K1804">
        <v>27</v>
      </c>
      <c r="L1804">
        <v>0</v>
      </c>
      <c r="M1804">
        <v>20</v>
      </c>
      <c r="N1804">
        <v>33</v>
      </c>
      <c r="O1804">
        <v>70</v>
      </c>
      <c r="P1804">
        <v>103</v>
      </c>
      <c r="Q1804">
        <v>2</v>
      </c>
      <c r="R1804">
        <v>3</v>
      </c>
      <c r="S1804">
        <v>1</v>
      </c>
      <c r="T1804">
        <v>2</v>
      </c>
      <c r="U1804">
        <v>8</v>
      </c>
      <c r="V1804">
        <v>8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 t="s">
        <v>715</v>
      </c>
      <c r="AD1804" t="s">
        <v>716</v>
      </c>
      <c r="AE1804">
        <v>2</v>
      </c>
      <c r="AF1804" t="s">
        <v>3031</v>
      </c>
      <c r="AG1804" t="s">
        <v>2957</v>
      </c>
      <c r="AH1804" t="s">
        <v>3011</v>
      </c>
      <c r="AI1804">
        <v>4</v>
      </c>
      <c r="AJ1804" t="s">
        <v>3021</v>
      </c>
    </row>
    <row r="1805" spans="1:36" x14ac:dyDescent="0.3">
      <c r="A1805" t="s">
        <v>1324</v>
      </c>
      <c r="B1805" s="9">
        <v>38</v>
      </c>
      <c r="C1805" t="s">
        <v>36</v>
      </c>
      <c r="D1805" s="29" t="s">
        <v>33</v>
      </c>
      <c r="E1805">
        <v>72335</v>
      </c>
      <c r="F1805" s="13" t="s">
        <v>716</v>
      </c>
      <c r="G1805" s="4">
        <v>41134</v>
      </c>
      <c r="H1805">
        <v>2</v>
      </c>
      <c r="I1805">
        <v>1285</v>
      </c>
      <c r="J1805">
        <v>105</v>
      </c>
      <c r="K1805">
        <v>653</v>
      </c>
      <c r="L1805">
        <v>28</v>
      </c>
      <c r="M1805">
        <v>21</v>
      </c>
      <c r="N1805">
        <v>0</v>
      </c>
      <c r="O1805">
        <v>2092</v>
      </c>
      <c r="P1805">
        <v>2092</v>
      </c>
      <c r="Q1805">
        <v>1</v>
      </c>
      <c r="R1805">
        <v>10</v>
      </c>
      <c r="S1805">
        <v>4</v>
      </c>
      <c r="T1805">
        <v>8</v>
      </c>
      <c r="U1805">
        <v>23</v>
      </c>
      <c r="V1805">
        <v>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716</v>
      </c>
      <c r="AD1805" t="s">
        <v>715</v>
      </c>
      <c r="AE1805">
        <v>3</v>
      </c>
      <c r="AF1805" t="s">
        <v>3031</v>
      </c>
      <c r="AG1805" t="s">
        <v>2958</v>
      </c>
      <c r="AH1805" t="s">
        <v>3014</v>
      </c>
      <c r="AI1805">
        <v>8</v>
      </c>
      <c r="AJ1805" t="s">
        <v>3026</v>
      </c>
    </row>
    <row r="1806" spans="1:36" x14ac:dyDescent="0.3">
      <c r="A1806" t="s">
        <v>2798</v>
      </c>
      <c r="B1806" s="9">
        <v>63</v>
      </c>
      <c r="C1806" t="s">
        <v>36</v>
      </c>
      <c r="D1806" s="29" t="s">
        <v>30</v>
      </c>
      <c r="E1806">
        <v>64950</v>
      </c>
      <c r="F1806" s="13" t="s">
        <v>715</v>
      </c>
      <c r="G1806" s="4">
        <v>41133</v>
      </c>
      <c r="H1806">
        <v>29</v>
      </c>
      <c r="I1806">
        <v>819</v>
      </c>
      <c r="J1806">
        <v>0</v>
      </c>
      <c r="K1806">
        <v>72</v>
      </c>
      <c r="L1806">
        <v>12</v>
      </c>
      <c r="M1806">
        <v>0</v>
      </c>
      <c r="N1806">
        <v>63</v>
      </c>
      <c r="O1806">
        <v>903</v>
      </c>
      <c r="P1806">
        <v>966</v>
      </c>
      <c r="Q1806">
        <v>2</v>
      </c>
      <c r="R1806">
        <v>11</v>
      </c>
      <c r="S1806">
        <v>2</v>
      </c>
      <c r="T1806">
        <v>10</v>
      </c>
      <c r="U1806">
        <v>25</v>
      </c>
      <c r="V1806">
        <v>7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 t="s">
        <v>715</v>
      </c>
      <c r="AD1806" t="s">
        <v>716</v>
      </c>
      <c r="AE1806">
        <v>3</v>
      </c>
      <c r="AF1806" t="s">
        <v>3029</v>
      </c>
      <c r="AG1806" t="s">
        <v>2958</v>
      </c>
      <c r="AH1806" t="s">
        <v>3014</v>
      </c>
      <c r="AI1806">
        <v>8</v>
      </c>
      <c r="AJ1806" t="s">
        <v>3026</v>
      </c>
    </row>
    <row r="1807" spans="1:36" x14ac:dyDescent="0.3">
      <c r="A1807" t="s">
        <v>900</v>
      </c>
      <c r="B1807" s="9">
        <v>41</v>
      </c>
      <c r="C1807" t="s">
        <v>29</v>
      </c>
      <c r="D1807" s="29" t="s">
        <v>37</v>
      </c>
      <c r="E1807">
        <v>20895</v>
      </c>
      <c r="F1807" s="13" t="s">
        <v>715</v>
      </c>
      <c r="G1807" s="4">
        <v>41188</v>
      </c>
      <c r="H1807">
        <v>24</v>
      </c>
      <c r="I1807">
        <v>18</v>
      </c>
      <c r="J1807">
        <v>3</v>
      </c>
      <c r="K1807">
        <v>17</v>
      </c>
      <c r="L1807">
        <v>3</v>
      </c>
      <c r="M1807">
        <v>0</v>
      </c>
      <c r="N1807">
        <v>4</v>
      </c>
      <c r="O1807">
        <v>41</v>
      </c>
      <c r="P1807">
        <v>45</v>
      </c>
      <c r="Q1807">
        <v>1</v>
      </c>
      <c r="R1807">
        <v>2</v>
      </c>
      <c r="S1807">
        <v>0</v>
      </c>
      <c r="T1807">
        <v>3</v>
      </c>
      <c r="U1807">
        <v>6</v>
      </c>
      <c r="V1807">
        <v>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716</v>
      </c>
      <c r="AD1807" t="s">
        <v>716</v>
      </c>
      <c r="AE1807">
        <v>3</v>
      </c>
      <c r="AF1807" t="s">
        <v>3028</v>
      </c>
      <c r="AG1807" t="s">
        <v>2958</v>
      </c>
      <c r="AH1807" t="s">
        <v>3018</v>
      </c>
      <c r="AI1807">
        <v>10</v>
      </c>
      <c r="AJ1807" t="s">
        <v>3020</v>
      </c>
    </row>
    <row r="1808" spans="1:36" x14ac:dyDescent="0.3">
      <c r="A1808" t="s">
        <v>1922</v>
      </c>
      <c r="B1808" s="9">
        <v>45</v>
      </c>
      <c r="C1808" t="s">
        <v>39</v>
      </c>
      <c r="D1808" s="29" t="s">
        <v>30</v>
      </c>
      <c r="E1808">
        <v>26877</v>
      </c>
      <c r="F1808" s="13" t="s">
        <v>716</v>
      </c>
      <c r="G1808" s="4">
        <v>41505</v>
      </c>
      <c r="H1808">
        <v>74</v>
      </c>
      <c r="I1808">
        <v>101</v>
      </c>
      <c r="J1808">
        <v>13</v>
      </c>
      <c r="K1808">
        <v>76</v>
      </c>
      <c r="L1808">
        <v>20</v>
      </c>
      <c r="M1808">
        <v>18</v>
      </c>
      <c r="N1808">
        <v>40</v>
      </c>
      <c r="O1808">
        <v>228</v>
      </c>
      <c r="P1808">
        <v>268</v>
      </c>
      <c r="Q1808">
        <v>2</v>
      </c>
      <c r="R1808">
        <v>3</v>
      </c>
      <c r="S1808">
        <v>1</v>
      </c>
      <c r="T1808">
        <v>6</v>
      </c>
      <c r="U1808">
        <v>12</v>
      </c>
      <c r="V1808">
        <v>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716</v>
      </c>
      <c r="AD1808" t="s">
        <v>716</v>
      </c>
      <c r="AE1808">
        <v>2</v>
      </c>
      <c r="AF1808" t="s">
        <v>3028</v>
      </c>
      <c r="AG1808" t="s">
        <v>2957</v>
      </c>
      <c r="AH1808" t="s">
        <v>3014</v>
      </c>
      <c r="AI1808">
        <v>8</v>
      </c>
      <c r="AJ1808" t="s">
        <v>3026</v>
      </c>
    </row>
    <row r="1809" spans="1:36" x14ac:dyDescent="0.3">
      <c r="A1809" t="s">
        <v>1732</v>
      </c>
      <c r="B1809" s="9">
        <v>32</v>
      </c>
      <c r="C1809" t="s">
        <v>29</v>
      </c>
      <c r="D1809" s="29" t="s">
        <v>37</v>
      </c>
      <c r="E1809">
        <v>24711</v>
      </c>
      <c r="F1809" s="13" t="s">
        <v>716</v>
      </c>
      <c r="G1809" s="4">
        <v>41747</v>
      </c>
      <c r="H1809">
        <v>86</v>
      </c>
      <c r="I1809">
        <v>10</v>
      </c>
      <c r="J1809">
        <v>7</v>
      </c>
      <c r="K1809">
        <v>25</v>
      </c>
      <c r="L1809">
        <v>6</v>
      </c>
      <c r="M1809">
        <v>3</v>
      </c>
      <c r="N1809">
        <v>7</v>
      </c>
      <c r="O1809">
        <v>51</v>
      </c>
      <c r="P1809">
        <v>58</v>
      </c>
      <c r="Q1809">
        <v>1</v>
      </c>
      <c r="R1809">
        <v>3</v>
      </c>
      <c r="S1809">
        <v>0</v>
      </c>
      <c r="T1809">
        <v>3</v>
      </c>
      <c r="U1809">
        <v>7</v>
      </c>
      <c r="V1809">
        <v>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716</v>
      </c>
      <c r="AD1809" t="s">
        <v>716</v>
      </c>
      <c r="AE1809">
        <v>1</v>
      </c>
      <c r="AF1809" t="s">
        <v>3031</v>
      </c>
      <c r="AG1809" t="s">
        <v>2956</v>
      </c>
      <c r="AH1809" t="s">
        <v>3011</v>
      </c>
      <c r="AI1809">
        <v>4</v>
      </c>
      <c r="AJ1809" t="s">
        <v>3021</v>
      </c>
    </row>
    <row r="1810" spans="1:36" x14ac:dyDescent="0.3">
      <c r="A1810" t="s">
        <v>1835</v>
      </c>
      <c r="B1810" s="9">
        <v>56</v>
      </c>
      <c r="C1810" t="s">
        <v>36</v>
      </c>
      <c r="D1810" s="29" t="s">
        <v>33</v>
      </c>
      <c r="E1810">
        <v>51518</v>
      </c>
      <c r="F1810" s="13" t="s">
        <v>715</v>
      </c>
      <c r="G1810" s="4">
        <v>41550</v>
      </c>
      <c r="H1810">
        <v>92</v>
      </c>
      <c r="I1810">
        <v>350</v>
      </c>
      <c r="J1810">
        <v>8</v>
      </c>
      <c r="K1810">
        <v>66</v>
      </c>
      <c r="L1810">
        <v>17</v>
      </c>
      <c r="M1810">
        <v>4</v>
      </c>
      <c r="N1810">
        <v>4</v>
      </c>
      <c r="O1810">
        <v>445</v>
      </c>
      <c r="P1810">
        <v>449</v>
      </c>
      <c r="Q1810">
        <v>2</v>
      </c>
      <c r="R1810">
        <v>3</v>
      </c>
      <c r="S1810">
        <v>2</v>
      </c>
      <c r="T1810">
        <v>10</v>
      </c>
      <c r="U1810">
        <v>17</v>
      </c>
      <c r="V1810">
        <v>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716</v>
      </c>
      <c r="AD1810" t="s">
        <v>716</v>
      </c>
      <c r="AE1810">
        <v>2</v>
      </c>
      <c r="AF1810" t="s">
        <v>3030</v>
      </c>
      <c r="AG1810" t="s">
        <v>2957</v>
      </c>
      <c r="AH1810" t="s">
        <v>3018</v>
      </c>
      <c r="AI1810">
        <v>10</v>
      </c>
      <c r="AJ1810" t="s">
        <v>3020</v>
      </c>
    </row>
    <row r="1811" spans="1:36" x14ac:dyDescent="0.3">
      <c r="A1811" t="s">
        <v>985</v>
      </c>
      <c r="B1811" s="9">
        <v>39</v>
      </c>
      <c r="C1811" t="s">
        <v>36</v>
      </c>
      <c r="D1811" s="29" t="s">
        <v>37</v>
      </c>
      <c r="E1811">
        <v>36663</v>
      </c>
      <c r="F1811" s="13" t="s">
        <v>715</v>
      </c>
      <c r="G1811" s="4">
        <v>41754</v>
      </c>
      <c r="H1811">
        <v>40</v>
      </c>
      <c r="I1811">
        <v>18</v>
      </c>
      <c r="J1811">
        <v>0</v>
      </c>
      <c r="K1811">
        <v>6</v>
      </c>
      <c r="L1811">
        <v>3</v>
      </c>
      <c r="M1811">
        <v>3</v>
      </c>
      <c r="N1811">
        <v>5</v>
      </c>
      <c r="O1811">
        <v>30</v>
      </c>
      <c r="P1811">
        <v>35</v>
      </c>
      <c r="Q1811">
        <v>1</v>
      </c>
      <c r="R1811">
        <v>1</v>
      </c>
      <c r="S1811">
        <v>1</v>
      </c>
      <c r="T1811">
        <v>3</v>
      </c>
      <c r="U1811">
        <v>6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716</v>
      </c>
      <c r="AD1811" t="s">
        <v>716</v>
      </c>
      <c r="AE1811">
        <v>1</v>
      </c>
      <c r="AF1811" t="s">
        <v>3031</v>
      </c>
      <c r="AG1811" t="s">
        <v>2956</v>
      </c>
      <c r="AH1811" t="s">
        <v>3011</v>
      </c>
      <c r="AI1811">
        <v>4</v>
      </c>
      <c r="AJ1811" t="s">
        <v>3021</v>
      </c>
    </row>
    <row r="1812" spans="1:36" x14ac:dyDescent="0.3">
      <c r="A1812" t="s">
        <v>1420</v>
      </c>
      <c r="B1812" s="9">
        <v>45</v>
      </c>
      <c r="C1812" t="s">
        <v>29</v>
      </c>
      <c r="D1812" s="29" t="s">
        <v>37</v>
      </c>
      <c r="E1812">
        <v>42231</v>
      </c>
      <c r="F1812" s="13" t="s">
        <v>2963</v>
      </c>
      <c r="G1812" s="4">
        <v>41723</v>
      </c>
      <c r="H1812">
        <v>99</v>
      </c>
      <c r="I1812">
        <v>24</v>
      </c>
      <c r="J1812">
        <v>0</v>
      </c>
      <c r="K1812">
        <v>8</v>
      </c>
      <c r="L1812">
        <v>0</v>
      </c>
      <c r="M1812">
        <v>1</v>
      </c>
      <c r="N1812">
        <v>4</v>
      </c>
      <c r="O1812">
        <v>33</v>
      </c>
      <c r="P1812">
        <v>37</v>
      </c>
      <c r="Q1812">
        <v>1</v>
      </c>
      <c r="R1812">
        <v>1</v>
      </c>
      <c r="S1812">
        <v>0</v>
      </c>
      <c r="T1812">
        <v>3</v>
      </c>
      <c r="U1812">
        <v>5</v>
      </c>
      <c r="V1812">
        <v>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716</v>
      </c>
      <c r="AD1812" t="s">
        <v>716</v>
      </c>
      <c r="AE1812">
        <v>1</v>
      </c>
      <c r="AF1812" t="s">
        <v>3028</v>
      </c>
      <c r="AG1812" t="s">
        <v>2956</v>
      </c>
      <c r="AH1812" t="s">
        <v>3016</v>
      </c>
      <c r="AI1812">
        <v>3</v>
      </c>
      <c r="AJ1812" t="s">
        <v>3017</v>
      </c>
    </row>
    <row r="1813" spans="1:36" x14ac:dyDescent="0.3">
      <c r="A1813" t="s">
        <v>1727</v>
      </c>
      <c r="B1813" s="9">
        <v>53</v>
      </c>
      <c r="C1813" t="s">
        <v>29</v>
      </c>
      <c r="D1813" s="29" t="s">
        <v>37</v>
      </c>
      <c r="E1813">
        <v>79410</v>
      </c>
      <c r="F1813" s="13" t="s">
        <v>716</v>
      </c>
      <c r="G1813" s="4">
        <v>41788</v>
      </c>
      <c r="H1813">
        <v>19</v>
      </c>
      <c r="I1813">
        <v>658</v>
      </c>
      <c r="J1813">
        <v>80</v>
      </c>
      <c r="K1813">
        <v>483</v>
      </c>
      <c r="L1813">
        <v>123</v>
      </c>
      <c r="M1813">
        <v>13</v>
      </c>
      <c r="N1813">
        <v>13</v>
      </c>
      <c r="O1813">
        <v>1357</v>
      </c>
      <c r="P1813">
        <v>1370</v>
      </c>
      <c r="Q1813">
        <v>1</v>
      </c>
      <c r="R1813">
        <v>3</v>
      </c>
      <c r="S1813">
        <v>2</v>
      </c>
      <c r="T1813">
        <v>5</v>
      </c>
      <c r="U1813">
        <v>11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716</v>
      </c>
      <c r="AD1813" t="s">
        <v>716</v>
      </c>
      <c r="AE1813">
        <v>1</v>
      </c>
      <c r="AF1813" t="s">
        <v>3030</v>
      </c>
      <c r="AG1813" t="s">
        <v>2956</v>
      </c>
      <c r="AH1813" t="s">
        <v>3011</v>
      </c>
      <c r="AI1813">
        <v>5</v>
      </c>
      <c r="AJ1813" t="s">
        <v>3012</v>
      </c>
    </row>
    <row r="1814" spans="1:36" x14ac:dyDescent="0.3">
      <c r="A1814" t="s">
        <v>1847</v>
      </c>
      <c r="B1814" s="9">
        <v>49</v>
      </c>
      <c r="C1814" t="s">
        <v>47</v>
      </c>
      <c r="D1814" s="29" t="s">
        <v>41</v>
      </c>
      <c r="E1814">
        <v>60161</v>
      </c>
      <c r="F1814" s="13" t="s">
        <v>715</v>
      </c>
      <c r="G1814" s="4">
        <v>41205</v>
      </c>
      <c r="H1814">
        <v>17</v>
      </c>
      <c r="I1814">
        <v>584</v>
      </c>
      <c r="J1814">
        <v>44</v>
      </c>
      <c r="K1814">
        <v>212</v>
      </c>
      <c r="L1814">
        <v>46</v>
      </c>
      <c r="M1814">
        <v>8</v>
      </c>
      <c r="N1814">
        <v>177</v>
      </c>
      <c r="O1814">
        <v>894</v>
      </c>
      <c r="P1814">
        <v>1071</v>
      </c>
      <c r="Q1814">
        <v>3</v>
      </c>
      <c r="R1814">
        <v>11</v>
      </c>
      <c r="S1814">
        <v>4</v>
      </c>
      <c r="T1814">
        <v>8</v>
      </c>
      <c r="U1814">
        <v>26</v>
      </c>
      <c r="V1814">
        <v>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716</v>
      </c>
      <c r="AD1814" t="s">
        <v>716</v>
      </c>
      <c r="AE1814">
        <v>3</v>
      </c>
      <c r="AF1814" t="s">
        <v>3028</v>
      </c>
      <c r="AG1814" t="s">
        <v>2958</v>
      </c>
      <c r="AH1814" t="s">
        <v>3018</v>
      </c>
      <c r="AI1814">
        <v>10</v>
      </c>
      <c r="AJ1814" t="s">
        <v>3020</v>
      </c>
    </row>
    <row r="1815" spans="1:36" x14ac:dyDescent="0.3">
      <c r="A1815" t="s">
        <v>1125</v>
      </c>
      <c r="B1815" s="9">
        <v>52</v>
      </c>
      <c r="C1815" t="s">
        <v>47</v>
      </c>
      <c r="D1815" s="29" t="s">
        <v>33</v>
      </c>
      <c r="E1815">
        <v>82122</v>
      </c>
      <c r="F1815" s="13" t="s">
        <v>716</v>
      </c>
      <c r="G1815" s="4">
        <v>41501</v>
      </c>
      <c r="H1815">
        <v>89</v>
      </c>
      <c r="I1815">
        <v>734</v>
      </c>
      <c r="J1815">
        <v>22</v>
      </c>
      <c r="K1815">
        <v>350</v>
      </c>
      <c r="L1815">
        <v>151</v>
      </c>
      <c r="M1815">
        <v>25</v>
      </c>
      <c r="N1815">
        <v>100</v>
      </c>
      <c r="O1815">
        <v>1282</v>
      </c>
      <c r="P1815">
        <v>1382</v>
      </c>
      <c r="Q1815">
        <v>1</v>
      </c>
      <c r="R1815">
        <v>3</v>
      </c>
      <c r="S1815">
        <v>9</v>
      </c>
      <c r="T1815">
        <v>13</v>
      </c>
      <c r="U1815">
        <v>26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 t="s">
        <v>715</v>
      </c>
      <c r="AD1815" t="s">
        <v>716</v>
      </c>
      <c r="AE1815">
        <v>2</v>
      </c>
      <c r="AF1815" t="s">
        <v>3030</v>
      </c>
      <c r="AG1815" t="s">
        <v>2957</v>
      </c>
      <c r="AH1815" t="s">
        <v>3014</v>
      </c>
      <c r="AI1815">
        <v>8</v>
      </c>
      <c r="AJ1815" t="s">
        <v>3026</v>
      </c>
    </row>
    <row r="1816" spans="1:36" x14ac:dyDescent="0.3">
      <c r="A1816" t="s">
        <v>1280</v>
      </c>
      <c r="B1816" s="9">
        <v>27</v>
      </c>
      <c r="C1816" t="s">
        <v>36</v>
      </c>
      <c r="D1816" s="29" t="s">
        <v>30</v>
      </c>
      <c r="E1816">
        <v>95169</v>
      </c>
      <c r="F1816" s="13" t="s">
        <v>716</v>
      </c>
      <c r="G1816" s="4">
        <v>41556</v>
      </c>
      <c r="H1816">
        <v>1</v>
      </c>
      <c r="I1816">
        <v>1285</v>
      </c>
      <c r="J1816">
        <v>21</v>
      </c>
      <c r="K1816">
        <v>449</v>
      </c>
      <c r="L1816">
        <v>106</v>
      </c>
      <c r="M1816">
        <v>20</v>
      </c>
      <c r="N1816">
        <v>20</v>
      </c>
      <c r="O1816">
        <v>1881</v>
      </c>
      <c r="P1816">
        <v>1901</v>
      </c>
      <c r="Q1816">
        <v>1</v>
      </c>
      <c r="R1816">
        <v>4</v>
      </c>
      <c r="S1816">
        <v>3</v>
      </c>
      <c r="T1816">
        <v>4</v>
      </c>
      <c r="U1816">
        <v>12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1</v>
      </c>
      <c r="AC1816" t="s">
        <v>2963</v>
      </c>
      <c r="AD1816" t="s">
        <v>715</v>
      </c>
      <c r="AE1816">
        <v>2</v>
      </c>
      <c r="AF1816" t="s">
        <v>3032</v>
      </c>
      <c r="AG1816" t="s">
        <v>2957</v>
      </c>
      <c r="AH1816" t="s">
        <v>3018</v>
      </c>
      <c r="AI1816">
        <v>10</v>
      </c>
      <c r="AJ1816" t="s">
        <v>3020</v>
      </c>
    </row>
    <row r="1817" spans="1:36" x14ac:dyDescent="0.3">
      <c r="A1817" t="s">
        <v>2485</v>
      </c>
      <c r="B1817" s="9">
        <v>55</v>
      </c>
      <c r="C1817" t="s">
        <v>29</v>
      </c>
      <c r="D1817" s="29" t="s">
        <v>30</v>
      </c>
      <c r="E1817">
        <v>80982</v>
      </c>
      <c r="F1817" s="13" t="s">
        <v>2963</v>
      </c>
      <c r="G1817" s="4">
        <v>41282</v>
      </c>
      <c r="H1817">
        <v>48</v>
      </c>
      <c r="I1817">
        <v>505</v>
      </c>
      <c r="J1817">
        <v>137</v>
      </c>
      <c r="K1817">
        <v>401</v>
      </c>
      <c r="L1817">
        <v>104</v>
      </c>
      <c r="M1817">
        <v>22</v>
      </c>
      <c r="N1817">
        <v>22</v>
      </c>
      <c r="O1817">
        <v>1169</v>
      </c>
      <c r="P1817">
        <v>1191</v>
      </c>
      <c r="Q1817">
        <v>3</v>
      </c>
      <c r="R1817">
        <v>11</v>
      </c>
      <c r="S1817">
        <v>5</v>
      </c>
      <c r="T1817">
        <v>11</v>
      </c>
      <c r="U1817">
        <v>30</v>
      </c>
      <c r="V1817">
        <v>5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716</v>
      </c>
      <c r="AD1817" t="s">
        <v>716</v>
      </c>
      <c r="AE1817">
        <v>2</v>
      </c>
      <c r="AF1817" t="s">
        <v>3030</v>
      </c>
      <c r="AG1817" t="s">
        <v>2957</v>
      </c>
      <c r="AH1817" t="s">
        <v>3016</v>
      </c>
      <c r="AI1817">
        <v>1</v>
      </c>
      <c r="AJ1817" t="s">
        <v>3023</v>
      </c>
    </row>
    <row r="1818" spans="1:36" x14ac:dyDescent="0.3">
      <c r="A1818" t="s">
        <v>1539</v>
      </c>
      <c r="B1818" s="9">
        <v>59</v>
      </c>
      <c r="C1818" t="s">
        <v>29</v>
      </c>
      <c r="D1818" s="29" t="s">
        <v>30</v>
      </c>
      <c r="E1818">
        <v>72906</v>
      </c>
      <c r="F1818" s="13" t="s">
        <v>716</v>
      </c>
      <c r="G1818" s="4">
        <v>41534</v>
      </c>
      <c r="H1818">
        <v>79</v>
      </c>
      <c r="I1818">
        <v>400</v>
      </c>
      <c r="J1818">
        <v>32</v>
      </c>
      <c r="K1818">
        <v>519</v>
      </c>
      <c r="L1818">
        <v>71</v>
      </c>
      <c r="M1818">
        <v>75</v>
      </c>
      <c r="N1818">
        <v>54</v>
      </c>
      <c r="O1818">
        <v>1097</v>
      </c>
      <c r="P1818">
        <v>1151</v>
      </c>
      <c r="Q1818">
        <v>1</v>
      </c>
      <c r="R1818">
        <v>3</v>
      </c>
      <c r="S1818">
        <v>4</v>
      </c>
      <c r="T1818">
        <v>9</v>
      </c>
      <c r="U1818">
        <v>17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716</v>
      </c>
      <c r="AD1818" t="s">
        <v>716</v>
      </c>
      <c r="AE1818">
        <v>2</v>
      </c>
      <c r="AF1818" t="s">
        <v>3030</v>
      </c>
      <c r="AG1818" t="s">
        <v>2957</v>
      </c>
      <c r="AH1818" t="s">
        <v>3014</v>
      </c>
      <c r="AI1818">
        <v>9</v>
      </c>
      <c r="AJ1818" t="s">
        <v>3025</v>
      </c>
    </row>
    <row r="1819" spans="1:36" x14ac:dyDescent="0.3">
      <c r="A1819" t="s">
        <v>1442</v>
      </c>
      <c r="B1819" s="9">
        <v>27</v>
      </c>
      <c r="C1819" t="s">
        <v>29</v>
      </c>
      <c r="D1819" s="29" t="s">
        <v>30</v>
      </c>
      <c r="E1819">
        <v>23442</v>
      </c>
      <c r="F1819" s="13" t="s">
        <v>715</v>
      </c>
      <c r="G1819" s="4">
        <v>41267</v>
      </c>
      <c r="H1819">
        <v>71</v>
      </c>
      <c r="I1819">
        <v>2</v>
      </c>
      <c r="J1819">
        <v>0</v>
      </c>
      <c r="K1819">
        <v>6</v>
      </c>
      <c r="L1819">
        <v>8</v>
      </c>
      <c r="M1819">
        <v>6</v>
      </c>
      <c r="N1819">
        <v>5</v>
      </c>
      <c r="O1819">
        <v>22</v>
      </c>
      <c r="P1819">
        <v>27</v>
      </c>
      <c r="Q1819">
        <v>1</v>
      </c>
      <c r="R1819">
        <v>1</v>
      </c>
      <c r="S1819">
        <v>0</v>
      </c>
      <c r="T1819">
        <v>3</v>
      </c>
      <c r="U1819">
        <v>5</v>
      </c>
      <c r="V1819">
        <v>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716</v>
      </c>
      <c r="AD1819" t="s">
        <v>716</v>
      </c>
      <c r="AE1819">
        <v>3</v>
      </c>
      <c r="AF1819" t="s">
        <v>3032</v>
      </c>
      <c r="AG1819" t="s">
        <v>2958</v>
      </c>
      <c r="AH1819" t="s">
        <v>3018</v>
      </c>
      <c r="AI1819">
        <v>12</v>
      </c>
      <c r="AJ1819" t="s">
        <v>3019</v>
      </c>
    </row>
    <row r="1820" spans="1:36" x14ac:dyDescent="0.3">
      <c r="A1820" t="s">
        <v>2376</v>
      </c>
      <c r="B1820" s="9">
        <v>45</v>
      </c>
      <c r="C1820" t="s">
        <v>29</v>
      </c>
      <c r="D1820" s="29" t="s">
        <v>37</v>
      </c>
      <c r="E1820">
        <v>65747</v>
      </c>
      <c r="F1820" s="13" t="s">
        <v>715</v>
      </c>
      <c r="G1820" s="4">
        <v>41705</v>
      </c>
      <c r="H1820">
        <v>96</v>
      </c>
      <c r="I1820">
        <v>346</v>
      </c>
      <c r="J1820">
        <v>17</v>
      </c>
      <c r="K1820">
        <v>48</v>
      </c>
      <c r="L1820">
        <v>23</v>
      </c>
      <c r="M1820">
        <v>13</v>
      </c>
      <c r="N1820">
        <v>13</v>
      </c>
      <c r="O1820">
        <v>447</v>
      </c>
      <c r="P1820">
        <v>460</v>
      </c>
      <c r="Q1820">
        <v>4</v>
      </c>
      <c r="R1820">
        <v>8</v>
      </c>
      <c r="S1820">
        <v>1</v>
      </c>
      <c r="T1820">
        <v>6</v>
      </c>
      <c r="U1820">
        <v>19</v>
      </c>
      <c r="V1820">
        <v>6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 t="s">
        <v>715</v>
      </c>
      <c r="AD1820" t="s">
        <v>716</v>
      </c>
      <c r="AE1820">
        <v>1</v>
      </c>
      <c r="AF1820" t="s">
        <v>3028</v>
      </c>
      <c r="AG1820" t="s">
        <v>2956</v>
      </c>
      <c r="AH1820" t="s">
        <v>3016</v>
      </c>
      <c r="AI1820">
        <v>3</v>
      </c>
      <c r="AJ1820" t="s">
        <v>3017</v>
      </c>
    </row>
    <row r="1821" spans="1:36" x14ac:dyDescent="0.3">
      <c r="A1821" t="s">
        <v>1777</v>
      </c>
      <c r="B1821" s="9">
        <v>67</v>
      </c>
      <c r="C1821" t="s">
        <v>29</v>
      </c>
      <c r="D1821" s="29" t="s">
        <v>37</v>
      </c>
      <c r="E1821">
        <v>27469</v>
      </c>
      <c r="F1821" s="13" t="s">
        <v>716</v>
      </c>
      <c r="G1821" s="4">
        <v>41123</v>
      </c>
      <c r="H1821">
        <v>2</v>
      </c>
      <c r="I1821">
        <v>9</v>
      </c>
      <c r="J1821">
        <v>1</v>
      </c>
      <c r="K1821">
        <v>2</v>
      </c>
      <c r="L1821">
        <v>3</v>
      </c>
      <c r="M1821">
        <v>2</v>
      </c>
      <c r="N1821">
        <v>0</v>
      </c>
      <c r="O1821">
        <v>17</v>
      </c>
      <c r="P1821">
        <v>17</v>
      </c>
      <c r="Q1821">
        <v>1</v>
      </c>
      <c r="R1821">
        <v>0</v>
      </c>
      <c r="S1821">
        <v>0</v>
      </c>
      <c r="T1821">
        <v>3</v>
      </c>
      <c r="U1821">
        <v>4</v>
      </c>
      <c r="V1821">
        <v>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716</v>
      </c>
      <c r="AD1821" t="s">
        <v>716</v>
      </c>
      <c r="AE1821">
        <v>3</v>
      </c>
      <c r="AF1821" t="s">
        <v>3029</v>
      </c>
      <c r="AG1821" t="s">
        <v>2958</v>
      </c>
      <c r="AH1821" t="s">
        <v>3014</v>
      </c>
      <c r="AI1821">
        <v>8</v>
      </c>
      <c r="AJ1821" t="s">
        <v>3026</v>
      </c>
    </row>
    <row r="1822" spans="1:36" x14ac:dyDescent="0.3">
      <c r="A1822" t="s">
        <v>2827</v>
      </c>
      <c r="B1822" s="9">
        <v>56</v>
      </c>
      <c r="C1822" t="s">
        <v>29</v>
      </c>
      <c r="D1822" s="29" t="s">
        <v>33</v>
      </c>
      <c r="E1822">
        <v>28087</v>
      </c>
      <c r="F1822" s="13" t="s">
        <v>2963</v>
      </c>
      <c r="G1822" s="4">
        <v>41254</v>
      </c>
      <c r="H1822">
        <v>77</v>
      </c>
      <c r="I1822">
        <v>53</v>
      </c>
      <c r="J1822">
        <v>8</v>
      </c>
      <c r="K1822">
        <v>17</v>
      </c>
      <c r="L1822">
        <v>13</v>
      </c>
      <c r="M1822">
        <v>0</v>
      </c>
      <c r="N1822">
        <v>21</v>
      </c>
      <c r="O1822">
        <v>91</v>
      </c>
      <c r="P1822">
        <v>112</v>
      </c>
      <c r="Q1822">
        <v>3</v>
      </c>
      <c r="R1822">
        <v>2</v>
      </c>
      <c r="S1822">
        <v>2</v>
      </c>
      <c r="T1822">
        <v>2</v>
      </c>
      <c r="U1822">
        <v>9</v>
      </c>
      <c r="V1822">
        <v>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716</v>
      </c>
      <c r="AD1822" t="s">
        <v>716</v>
      </c>
      <c r="AE1822">
        <v>3</v>
      </c>
      <c r="AF1822" t="s">
        <v>3030</v>
      </c>
      <c r="AG1822" t="s">
        <v>2958</v>
      </c>
      <c r="AH1822" t="s">
        <v>3018</v>
      </c>
      <c r="AI1822">
        <v>12</v>
      </c>
      <c r="AJ1822" t="s">
        <v>3019</v>
      </c>
    </row>
    <row r="1823" spans="1:36" x14ac:dyDescent="0.3">
      <c r="A1823" t="s">
        <v>1250</v>
      </c>
      <c r="B1823" s="9">
        <v>59</v>
      </c>
      <c r="C1823" t="s">
        <v>36</v>
      </c>
      <c r="D1823" s="29" t="s">
        <v>33</v>
      </c>
      <c r="E1823">
        <v>75261</v>
      </c>
      <c r="F1823" s="13" t="s">
        <v>716</v>
      </c>
      <c r="G1823" s="4">
        <v>41387</v>
      </c>
      <c r="H1823">
        <v>17</v>
      </c>
      <c r="I1823">
        <v>1239</v>
      </c>
      <c r="J1823">
        <v>17</v>
      </c>
      <c r="K1823">
        <v>413</v>
      </c>
      <c r="L1823">
        <v>23</v>
      </c>
      <c r="M1823">
        <v>34</v>
      </c>
      <c r="N1823">
        <v>17</v>
      </c>
      <c r="O1823">
        <v>1726</v>
      </c>
      <c r="P1823">
        <v>1743</v>
      </c>
      <c r="Q1823">
        <v>1</v>
      </c>
      <c r="R1823">
        <v>5</v>
      </c>
      <c r="S1823">
        <v>6</v>
      </c>
      <c r="T1823">
        <v>5</v>
      </c>
      <c r="U1823">
        <v>17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 t="s">
        <v>2963</v>
      </c>
      <c r="AD1823" t="s">
        <v>715</v>
      </c>
      <c r="AE1823">
        <v>2</v>
      </c>
      <c r="AF1823" t="s">
        <v>3030</v>
      </c>
      <c r="AG1823" t="s">
        <v>2957</v>
      </c>
      <c r="AH1823" t="s">
        <v>3011</v>
      </c>
      <c r="AI1823">
        <v>4</v>
      </c>
      <c r="AJ1823" t="s">
        <v>3021</v>
      </c>
    </row>
    <row r="1824" spans="1:36" x14ac:dyDescent="0.3">
      <c r="A1824" t="s">
        <v>2528</v>
      </c>
      <c r="B1824" s="9">
        <v>54</v>
      </c>
      <c r="C1824" t="s">
        <v>29</v>
      </c>
      <c r="D1824" s="29" t="s">
        <v>33</v>
      </c>
      <c r="E1824">
        <v>44512</v>
      </c>
      <c r="F1824" s="13" t="s">
        <v>2963</v>
      </c>
      <c r="G1824" s="4">
        <v>41516</v>
      </c>
      <c r="H1824">
        <v>57</v>
      </c>
      <c r="I1824">
        <v>23</v>
      </c>
      <c r="J1824">
        <v>1</v>
      </c>
      <c r="K1824">
        <v>6</v>
      </c>
      <c r="L1824">
        <v>0</v>
      </c>
      <c r="M1824">
        <v>0</v>
      </c>
      <c r="N1824">
        <v>2</v>
      </c>
      <c r="O1824">
        <v>30</v>
      </c>
      <c r="P1824">
        <v>32</v>
      </c>
      <c r="Q1824">
        <v>2</v>
      </c>
      <c r="R1824">
        <v>1</v>
      </c>
      <c r="S1824">
        <v>0</v>
      </c>
      <c r="T1824">
        <v>3</v>
      </c>
      <c r="U1824">
        <v>6</v>
      </c>
      <c r="V1824">
        <v>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716</v>
      </c>
      <c r="AD1824" t="s">
        <v>716</v>
      </c>
      <c r="AE1824">
        <v>2</v>
      </c>
      <c r="AF1824" t="s">
        <v>3030</v>
      </c>
      <c r="AG1824" t="s">
        <v>2957</v>
      </c>
      <c r="AH1824" t="s">
        <v>3014</v>
      </c>
      <c r="AI1824">
        <v>8</v>
      </c>
      <c r="AJ1824" t="s">
        <v>3026</v>
      </c>
    </row>
    <row r="1825" spans="1:36" x14ac:dyDescent="0.3">
      <c r="A1825" t="s">
        <v>1479</v>
      </c>
      <c r="B1825" s="9">
        <v>31</v>
      </c>
      <c r="C1825" t="s">
        <v>29</v>
      </c>
      <c r="D1825" s="29" t="s">
        <v>33</v>
      </c>
      <c r="E1825">
        <v>36075</v>
      </c>
      <c r="F1825" s="13" t="s">
        <v>715</v>
      </c>
      <c r="G1825" s="4">
        <v>41617</v>
      </c>
      <c r="H1825">
        <v>54</v>
      </c>
      <c r="I1825">
        <v>46</v>
      </c>
      <c r="J1825">
        <v>0</v>
      </c>
      <c r="K1825">
        <v>30</v>
      </c>
      <c r="L1825">
        <v>12</v>
      </c>
      <c r="M1825">
        <v>1</v>
      </c>
      <c r="N1825">
        <v>30</v>
      </c>
      <c r="O1825">
        <v>89</v>
      </c>
      <c r="P1825">
        <v>119</v>
      </c>
      <c r="Q1825">
        <v>1</v>
      </c>
      <c r="R1825">
        <v>2</v>
      </c>
      <c r="S1825">
        <v>0</v>
      </c>
      <c r="T1825">
        <v>4</v>
      </c>
      <c r="U1825">
        <v>7</v>
      </c>
      <c r="V1825">
        <v>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716</v>
      </c>
      <c r="AD1825" t="s">
        <v>716</v>
      </c>
      <c r="AE1825">
        <v>2</v>
      </c>
      <c r="AF1825" t="s">
        <v>3031</v>
      </c>
      <c r="AG1825" t="s">
        <v>2957</v>
      </c>
      <c r="AH1825" t="s">
        <v>3018</v>
      </c>
      <c r="AI1825">
        <v>12</v>
      </c>
      <c r="AJ1825" t="s">
        <v>3019</v>
      </c>
    </row>
    <row r="1826" spans="1:36" x14ac:dyDescent="0.3">
      <c r="A1826" t="s">
        <v>887</v>
      </c>
      <c r="B1826" s="9">
        <v>52</v>
      </c>
      <c r="C1826" t="s">
        <v>36</v>
      </c>
      <c r="D1826" s="29" t="s">
        <v>41</v>
      </c>
      <c r="E1826">
        <v>85696</v>
      </c>
      <c r="F1826" s="13" t="s">
        <v>716</v>
      </c>
      <c r="G1826" s="4">
        <v>41397</v>
      </c>
      <c r="H1826">
        <v>88</v>
      </c>
      <c r="I1826">
        <v>714</v>
      </c>
      <c r="J1826">
        <v>76</v>
      </c>
      <c r="K1826">
        <v>395</v>
      </c>
      <c r="L1826">
        <v>116</v>
      </c>
      <c r="M1826">
        <v>0</v>
      </c>
      <c r="N1826">
        <v>12</v>
      </c>
      <c r="O1826">
        <v>1301</v>
      </c>
      <c r="P1826">
        <v>1313</v>
      </c>
      <c r="Q1826">
        <v>1</v>
      </c>
      <c r="R1826">
        <v>4</v>
      </c>
      <c r="S1826">
        <v>6</v>
      </c>
      <c r="T1826">
        <v>9</v>
      </c>
      <c r="U1826">
        <v>20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716</v>
      </c>
      <c r="AD1826" t="s">
        <v>715</v>
      </c>
      <c r="AE1826">
        <v>2</v>
      </c>
      <c r="AF1826" t="s">
        <v>3030</v>
      </c>
      <c r="AG1826" t="s">
        <v>2957</v>
      </c>
      <c r="AH1826" t="s">
        <v>3011</v>
      </c>
      <c r="AI1826">
        <v>5</v>
      </c>
      <c r="AJ1826" t="s">
        <v>3012</v>
      </c>
    </row>
    <row r="1827" spans="1:36" x14ac:dyDescent="0.3">
      <c r="A1827" t="s">
        <v>1926</v>
      </c>
      <c r="B1827" s="9">
        <v>33</v>
      </c>
      <c r="C1827" t="s">
        <v>47</v>
      </c>
      <c r="D1827" s="29" t="s">
        <v>37</v>
      </c>
      <c r="E1827">
        <v>51111</v>
      </c>
      <c r="F1827" s="13" t="s">
        <v>2963</v>
      </c>
      <c r="G1827" s="4">
        <v>41809</v>
      </c>
      <c r="H1827">
        <v>83</v>
      </c>
      <c r="I1827">
        <v>22</v>
      </c>
      <c r="J1827">
        <v>0</v>
      </c>
      <c r="K1827">
        <v>19</v>
      </c>
      <c r="L1827">
        <v>6</v>
      </c>
      <c r="M1827">
        <v>5</v>
      </c>
      <c r="N1827">
        <v>3</v>
      </c>
      <c r="O1827">
        <v>52</v>
      </c>
      <c r="P1827">
        <v>55</v>
      </c>
      <c r="Q1827">
        <v>2</v>
      </c>
      <c r="R1827">
        <v>2</v>
      </c>
      <c r="S1827">
        <v>0</v>
      </c>
      <c r="T1827">
        <v>3</v>
      </c>
      <c r="U1827">
        <v>7</v>
      </c>
      <c r="V1827">
        <v>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716</v>
      </c>
      <c r="AD1827" t="s">
        <v>716</v>
      </c>
      <c r="AE1827">
        <v>1</v>
      </c>
      <c r="AF1827" t="s">
        <v>3031</v>
      </c>
      <c r="AG1827" t="s">
        <v>2956</v>
      </c>
      <c r="AH1827" t="s">
        <v>3011</v>
      </c>
      <c r="AI1827">
        <v>6</v>
      </c>
      <c r="AJ1827" t="s">
        <v>3013</v>
      </c>
    </row>
    <row r="1828" spans="1:36" x14ac:dyDescent="0.3">
      <c r="A1828" t="s">
        <v>2256</v>
      </c>
      <c r="B1828" s="9">
        <v>62</v>
      </c>
      <c r="C1828" t="s">
        <v>29</v>
      </c>
      <c r="D1828" s="29" t="s">
        <v>37</v>
      </c>
      <c r="E1828">
        <v>62998</v>
      </c>
      <c r="F1828" s="13" t="s">
        <v>715</v>
      </c>
      <c r="G1828" s="4">
        <v>41547</v>
      </c>
      <c r="H1828">
        <v>10</v>
      </c>
      <c r="I1828">
        <v>120</v>
      </c>
      <c r="J1828">
        <v>58</v>
      </c>
      <c r="K1828">
        <v>73</v>
      </c>
      <c r="L1828">
        <v>65</v>
      </c>
      <c r="M1828">
        <v>89</v>
      </c>
      <c r="N1828">
        <v>58</v>
      </c>
      <c r="O1828">
        <v>405</v>
      </c>
      <c r="P1828">
        <v>463</v>
      </c>
      <c r="Q1828">
        <v>5</v>
      </c>
      <c r="R1828">
        <v>5</v>
      </c>
      <c r="S1828">
        <v>4</v>
      </c>
      <c r="T1828">
        <v>5</v>
      </c>
      <c r="U1828">
        <v>19</v>
      </c>
      <c r="V1828">
        <v>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716</v>
      </c>
      <c r="AD1828" t="s">
        <v>716</v>
      </c>
      <c r="AE1828">
        <v>2</v>
      </c>
      <c r="AF1828" t="s">
        <v>3029</v>
      </c>
      <c r="AG1828" t="s">
        <v>2957</v>
      </c>
      <c r="AH1828" t="s">
        <v>3014</v>
      </c>
      <c r="AI1828">
        <v>9</v>
      </c>
      <c r="AJ1828" t="s">
        <v>3025</v>
      </c>
    </row>
    <row r="1829" spans="1:36" x14ac:dyDescent="0.3">
      <c r="A1829" t="s">
        <v>1177</v>
      </c>
      <c r="B1829" s="9">
        <v>26</v>
      </c>
      <c r="C1829" t="s">
        <v>39</v>
      </c>
      <c r="D1829" s="29" t="s">
        <v>30</v>
      </c>
      <c r="E1829">
        <v>90247</v>
      </c>
      <c r="F1829" s="13" t="s">
        <v>716</v>
      </c>
      <c r="G1829" s="4">
        <v>41758</v>
      </c>
      <c r="H1829">
        <v>27</v>
      </c>
      <c r="I1829">
        <v>1184</v>
      </c>
      <c r="J1829">
        <v>32</v>
      </c>
      <c r="K1829">
        <v>352</v>
      </c>
      <c r="L1829">
        <v>21</v>
      </c>
      <c r="M1829">
        <v>16</v>
      </c>
      <c r="N1829">
        <v>16</v>
      </c>
      <c r="O1829">
        <v>1605</v>
      </c>
      <c r="P1829">
        <v>1621</v>
      </c>
      <c r="Q1829">
        <v>1</v>
      </c>
      <c r="R1829">
        <v>3</v>
      </c>
      <c r="S1829">
        <v>4</v>
      </c>
      <c r="T1829">
        <v>7</v>
      </c>
      <c r="U1829">
        <v>15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1</v>
      </c>
      <c r="AC1829" t="s">
        <v>2964</v>
      </c>
      <c r="AD1829" t="s">
        <v>715</v>
      </c>
      <c r="AE1829">
        <v>1</v>
      </c>
      <c r="AF1829" t="s">
        <v>3032</v>
      </c>
      <c r="AG1829" t="s">
        <v>2956</v>
      </c>
      <c r="AH1829" t="s">
        <v>3011</v>
      </c>
      <c r="AI1829">
        <v>4</v>
      </c>
      <c r="AJ1829" t="s">
        <v>3021</v>
      </c>
    </row>
    <row r="1830" spans="1:36" x14ac:dyDescent="0.3">
      <c r="A1830" t="s">
        <v>772</v>
      </c>
      <c r="B1830" s="9">
        <v>46</v>
      </c>
      <c r="C1830" t="s">
        <v>29</v>
      </c>
      <c r="D1830" s="29" t="s">
        <v>33</v>
      </c>
      <c r="E1830">
        <v>40521</v>
      </c>
      <c r="F1830" s="13" t="s">
        <v>2963</v>
      </c>
      <c r="G1830" s="4">
        <v>41369</v>
      </c>
      <c r="H1830">
        <v>82</v>
      </c>
      <c r="I1830">
        <v>12</v>
      </c>
      <c r="J1830">
        <v>0</v>
      </c>
      <c r="K1830">
        <v>5</v>
      </c>
      <c r="L1830">
        <v>0</v>
      </c>
      <c r="M1830">
        <v>0</v>
      </c>
      <c r="N1830">
        <v>4</v>
      </c>
      <c r="O1830">
        <v>17</v>
      </c>
      <c r="P1830">
        <v>21</v>
      </c>
      <c r="Q1830">
        <v>1</v>
      </c>
      <c r="R1830">
        <v>0</v>
      </c>
      <c r="S1830">
        <v>1</v>
      </c>
      <c r="T1830">
        <v>2</v>
      </c>
      <c r="U1830">
        <v>4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716</v>
      </c>
      <c r="AD1830" t="s">
        <v>716</v>
      </c>
      <c r="AE1830">
        <v>2</v>
      </c>
      <c r="AF1830" t="s">
        <v>3028</v>
      </c>
      <c r="AG1830" t="s">
        <v>2957</v>
      </c>
      <c r="AH1830" t="s">
        <v>3011</v>
      </c>
      <c r="AI1830">
        <v>4</v>
      </c>
      <c r="AJ1830" t="s">
        <v>3021</v>
      </c>
    </row>
    <row r="1831" spans="1:36" x14ac:dyDescent="0.3">
      <c r="A1831" t="s">
        <v>2090</v>
      </c>
      <c r="B1831" s="9">
        <v>43</v>
      </c>
      <c r="C1831" t="s">
        <v>47</v>
      </c>
      <c r="D1831" s="29" t="s">
        <v>33</v>
      </c>
      <c r="E1831">
        <v>26850</v>
      </c>
      <c r="F1831" s="13" t="s">
        <v>2963</v>
      </c>
      <c r="G1831" s="4">
        <v>41747</v>
      </c>
      <c r="H1831">
        <v>10</v>
      </c>
      <c r="I1831">
        <v>31</v>
      </c>
      <c r="J1831">
        <v>1</v>
      </c>
      <c r="K1831">
        <v>13</v>
      </c>
      <c r="L1831">
        <v>7</v>
      </c>
      <c r="M1831">
        <v>2</v>
      </c>
      <c r="N1831">
        <v>9</v>
      </c>
      <c r="O1831">
        <v>54</v>
      </c>
      <c r="P1831">
        <v>63</v>
      </c>
      <c r="Q1831">
        <v>4</v>
      </c>
      <c r="R1831">
        <v>2</v>
      </c>
      <c r="S1831">
        <v>1</v>
      </c>
      <c r="T1831">
        <v>4</v>
      </c>
      <c r="U1831">
        <v>11</v>
      </c>
      <c r="V1831">
        <v>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716</v>
      </c>
      <c r="AD1831" t="s">
        <v>716</v>
      </c>
      <c r="AE1831">
        <v>1</v>
      </c>
      <c r="AF1831" t="s">
        <v>3028</v>
      </c>
      <c r="AG1831" t="s">
        <v>2956</v>
      </c>
      <c r="AH1831" t="s">
        <v>3011</v>
      </c>
      <c r="AI1831">
        <v>4</v>
      </c>
      <c r="AJ1831" t="s">
        <v>3021</v>
      </c>
    </row>
    <row r="1832" spans="1:36" x14ac:dyDescent="0.3">
      <c r="A1832" t="s">
        <v>2231</v>
      </c>
      <c r="B1832" s="9">
        <v>43</v>
      </c>
      <c r="C1832" t="s">
        <v>36</v>
      </c>
      <c r="D1832" s="29" t="s">
        <v>71</v>
      </c>
      <c r="E1832">
        <v>47111</v>
      </c>
      <c r="F1832" s="13" t="s">
        <v>715</v>
      </c>
      <c r="G1832" s="4">
        <v>41160</v>
      </c>
      <c r="H1832">
        <v>35</v>
      </c>
      <c r="I1832">
        <v>595</v>
      </c>
      <c r="J1832">
        <v>71</v>
      </c>
      <c r="K1832">
        <v>153</v>
      </c>
      <c r="L1832">
        <v>120</v>
      </c>
      <c r="M1832">
        <v>112</v>
      </c>
      <c r="N1832">
        <v>41</v>
      </c>
      <c r="O1832">
        <v>1051</v>
      </c>
      <c r="P1832">
        <v>1092</v>
      </c>
      <c r="Q1832">
        <v>6</v>
      </c>
      <c r="R1832">
        <v>3</v>
      </c>
      <c r="S1832">
        <v>2</v>
      </c>
      <c r="T1832">
        <v>10</v>
      </c>
      <c r="U1832">
        <v>21</v>
      </c>
      <c r="V1832">
        <v>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716</v>
      </c>
      <c r="AD1832" t="s">
        <v>716</v>
      </c>
      <c r="AE1832">
        <v>3</v>
      </c>
      <c r="AF1832" t="s">
        <v>3028</v>
      </c>
      <c r="AG1832" t="s">
        <v>2958</v>
      </c>
      <c r="AH1832" t="s">
        <v>3014</v>
      </c>
      <c r="AI1832">
        <v>9</v>
      </c>
      <c r="AJ1832" t="s">
        <v>3025</v>
      </c>
    </row>
    <row r="1833" spans="1:36" x14ac:dyDescent="0.3">
      <c r="A1833" t="s">
        <v>1150</v>
      </c>
      <c r="B1833" s="9">
        <v>45</v>
      </c>
      <c r="C1833" t="s">
        <v>39</v>
      </c>
      <c r="D1833" s="29" t="s">
        <v>33</v>
      </c>
      <c r="E1833">
        <v>44602</v>
      </c>
      <c r="F1833" s="13" t="s">
        <v>2963</v>
      </c>
      <c r="G1833" s="4">
        <v>41685</v>
      </c>
      <c r="H1833">
        <v>35</v>
      </c>
      <c r="I1833">
        <v>167</v>
      </c>
      <c r="J1833">
        <v>2</v>
      </c>
      <c r="K1833">
        <v>89</v>
      </c>
      <c r="L1833">
        <v>0</v>
      </c>
      <c r="M1833">
        <v>0</v>
      </c>
      <c r="N1833">
        <v>34</v>
      </c>
      <c r="O1833">
        <v>258</v>
      </c>
      <c r="P1833">
        <v>292</v>
      </c>
      <c r="Q1833">
        <v>6</v>
      </c>
      <c r="R1833">
        <v>6</v>
      </c>
      <c r="S1833">
        <v>1</v>
      </c>
      <c r="T1833">
        <v>4</v>
      </c>
      <c r="U1833">
        <v>17</v>
      </c>
      <c r="V1833">
        <v>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716</v>
      </c>
      <c r="AD1833" t="s">
        <v>716</v>
      </c>
      <c r="AE1833">
        <v>1</v>
      </c>
      <c r="AF1833" t="s">
        <v>3028</v>
      </c>
      <c r="AG1833" t="s">
        <v>2956</v>
      </c>
      <c r="AH1833" t="s">
        <v>3016</v>
      </c>
      <c r="AI1833">
        <v>2</v>
      </c>
      <c r="AJ1833" t="s">
        <v>3022</v>
      </c>
    </row>
    <row r="1834" spans="1:36" x14ac:dyDescent="0.3">
      <c r="A1834" t="s">
        <v>989</v>
      </c>
      <c r="B1834" s="9">
        <v>41</v>
      </c>
      <c r="C1834" t="s">
        <v>36</v>
      </c>
      <c r="D1834" s="29" t="s">
        <v>37</v>
      </c>
      <c r="E1834">
        <v>54222</v>
      </c>
      <c r="F1834" s="13" t="s">
        <v>715</v>
      </c>
      <c r="G1834" s="4">
        <v>41699</v>
      </c>
      <c r="H1834">
        <v>98</v>
      </c>
      <c r="I1834">
        <v>199</v>
      </c>
      <c r="J1834">
        <v>12</v>
      </c>
      <c r="K1834">
        <v>31</v>
      </c>
      <c r="L1834">
        <v>3</v>
      </c>
      <c r="M1834">
        <v>12</v>
      </c>
      <c r="N1834">
        <v>7</v>
      </c>
      <c r="O1834">
        <v>257</v>
      </c>
      <c r="P1834">
        <v>264</v>
      </c>
      <c r="Q1834">
        <v>1</v>
      </c>
      <c r="R1834">
        <v>3</v>
      </c>
      <c r="S1834">
        <v>3</v>
      </c>
      <c r="T1834">
        <v>5</v>
      </c>
      <c r="U1834">
        <v>12</v>
      </c>
      <c r="V1834">
        <v>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t="s">
        <v>716</v>
      </c>
      <c r="AD1834" t="s">
        <v>716</v>
      </c>
      <c r="AE1834">
        <v>1</v>
      </c>
      <c r="AF1834" t="s">
        <v>3028</v>
      </c>
      <c r="AG1834" t="s">
        <v>2956</v>
      </c>
      <c r="AH1834" t="s">
        <v>3016</v>
      </c>
      <c r="AI1834">
        <v>3</v>
      </c>
      <c r="AJ1834" t="s">
        <v>3017</v>
      </c>
    </row>
    <row r="1835" spans="1:36" x14ac:dyDescent="0.3">
      <c r="A1835" t="s">
        <v>2545</v>
      </c>
      <c r="B1835" s="9">
        <v>32</v>
      </c>
      <c r="C1835" t="s">
        <v>29</v>
      </c>
      <c r="D1835" s="29" t="s">
        <v>37</v>
      </c>
      <c r="E1835">
        <v>22448</v>
      </c>
      <c r="F1835" s="13" t="s">
        <v>715</v>
      </c>
      <c r="G1835" s="4">
        <v>41696</v>
      </c>
      <c r="H1835">
        <v>86</v>
      </c>
      <c r="I1835">
        <v>3</v>
      </c>
      <c r="J1835">
        <v>1</v>
      </c>
      <c r="K1835">
        <v>8</v>
      </c>
      <c r="L1835">
        <v>23</v>
      </c>
      <c r="M1835">
        <v>2</v>
      </c>
      <c r="N1835">
        <v>18</v>
      </c>
      <c r="O1835">
        <v>37</v>
      </c>
      <c r="P1835">
        <v>55</v>
      </c>
      <c r="Q1835">
        <v>3</v>
      </c>
      <c r="R1835">
        <v>2</v>
      </c>
      <c r="S1835">
        <v>1</v>
      </c>
      <c r="T1835">
        <v>3</v>
      </c>
      <c r="U1835">
        <v>9</v>
      </c>
      <c r="V1835">
        <v>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716</v>
      </c>
      <c r="AD1835" t="s">
        <v>716</v>
      </c>
      <c r="AE1835">
        <v>1</v>
      </c>
      <c r="AF1835" t="s">
        <v>3031</v>
      </c>
      <c r="AG1835" t="s">
        <v>2956</v>
      </c>
      <c r="AH1835" t="s">
        <v>3016</v>
      </c>
      <c r="AI1835">
        <v>2</v>
      </c>
      <c r="AJ1835" t="s">
        <v>3022</v>
      </c>
    </row>
    <row r="1836" spans="1:36" x14ac:dyDescent="0.3">
      <c r="A1836" t="s">
        <v>1597</v>
      </c>
      <c r="B1836" s="9">
        <v>28</v>
      </c>
      <c r="C1836" t="s">
        <v>29</v>
      </c>
      <c r="D1836" s="29" t="s">
        <v>30</v>
      </c>
      <c r="E1836">
        <v>26816</v>
      </c>
      <c r="F1836" s="13" t="s">
        <v>716</v>
      </c>
      <c r="G1836" s="4">
        <v>41138</v>
      </c>
      <c r="H1836">
        <v>50</v>
      </c>
      <c r="I1836">
        <v>5</v>
      </c>
      <c r="J1836">
        <v>1</v>
      </c>
      <c r="K1836">
        <v>6</v>
      </c>
      <c r="L1836">
        <v>3</v>
      </c>
      <c r="M1836">
        <v>4</v>
      </c>
      <c r="N1836">
        <v>3</v>
      </c>
      <c r="O1836">
        <v>19</v>
      </c>
      <c r="P1836">
        <v>22</v>
      </c>
      <c r="Q1836">
        <v>1</v>
      </c>
      <c r="R1836">
        <v>0</v>
      </c>
      <c r="S1836">
        <v>0</v>
      </c>
      <c r="T1836">
        <v>3</v>
      </c>
      <c r="U1836">
        <v>4</v>
      </c>
      <c r="V1836">
        <v>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716</v>
      </c>
      <c r="AD1836" t="s">
        <v>716</v>
      </c>
      <c r="AE1836">
        <v>3</v>
      </c>
      <c r="AF1836" t="s">
        <v>3032</v>
      </c>
      <c r="AG1836" t="s">
        <v>2958</v>
      </c>
      <c r="AH1836" t="s">
        <v>3014</v>
      </c>
      <c r="AI1836">
        <v>8</v>
      </c>
      <c r="AJ1836" t="s">
        <v>3026</v>
      </c>
    </row>
    <row r="1837" spans="1:36" x14ac:dyDescent="0.3">
      <c r="A1837" t="s">
        <v>1334</v>
      </c>
      <c r="B1837" s="9">
        <v>43</v>
      </c>
      <c r="C1837" t="s">
        <v>29</v>
      </c>
      <c r="D1837" s="29" t="s">
        <v>37</v>
      </c>
      <c r="E1837">
        <v>25721</v>
      </c>
      <c r="F1837" s="13" t="s">
        <v>715</v>
      </c>
      <c r="G1837" s="4">
        <v>41415</v>
      </c>
      <c r="H1837">
        <v>75</v>
      </c>
      <c r="I1837">
        <v>1</v>
      </c>
      <c r="J1837">
        <v>3</v>
      </c>
      <c r="K1837">
        <v>6</v>
      </c>
      <c r="L1837">
        <v>3</v>
      </c>
      <c r="M1837">
        <v>6</v>
      </c>
      <c r="N1837">
        <v>15</v>
      </c>
      <c r="O1837">
        <v>19</v>
      </c>
      <c r="P1837">
        <v>34</v>
      </c>
      <c r="Q1837">
        <v>1</v>
      </c>
      <c r="R1837">
        <v>1</v>
      </c>
      <c r="S1837">
        <v>1</v>
      </c>
      <c r="T1837">
        <v>2</v>
      </c>
      <c r="U1837">
        <v>5</v>
      </c>
      <c r="V1837">
        <v>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716</v>
      </c>
      <c r="AD1837" t="s">
        <v>715</v>
      </c>
      <c r="AE1837">
        <v>2</v>
      </c>
      <c r="AF1837" t="s">
        <v>3028</v>
      </c>
      <c r="AG1837" t="s">
        <v>2957</v>
      </c>
      <c r="AH1837" t="s">
        <v>3011</v>
      </c>
      <c r="AI1837">
        <v>5</v>
      </c>
      <c r="AJ1837" t="s">
        <v>3012</v>
      </c>
    </row>
    <row r="1838" spans="1:36" x14ac:dyDescent="0.3">
      <c r="A1838" t="s">
        <v>2912</v>
      </c>
      <c r="B1838" s="9">
        <v>55</v>
      </c>
      <c r="C1838" t="s">
        <v>29</v>
      </c>
      <c r="D1838" s="29" t="s">
        <v>37</v>
      </c>
      <c r="E1838">
        <v>42243</v>
      </c>
      <c r="F1838" s="13" t="s">
        <v>2963</v>
      </c>
      <c r="G1838" s="4">
        <v>41619</v>
      </c>
      <c r="H1838">
        <v>34</v>
      </c>
      <c r="I1838">
        <v>48</v>
      </c>
      <c r="J1838">
        <v>0</v>
      </c>
      <c r="K1838">
        <v>2</v>
      </c>
      <c r="L1838">
        <v>0</v>
      </c>
      <c r="M1838">
        <v>0</v>
      </c>
      <c r="N1838">
        <v>5</v>
      </c>
      <c r="O1838">
        <v>50</v>
      </c>
      <c r="P1838">
        <v>55</v>
      </c>
      <c r="Q1838">
        <v>2</v>
      </c>
      <c r="R1838">
        <v>2</v>
      </c>
      <c r="S1838">
        <v>0</v>
      </c>
      <c r="T1838">
        <v>3</v>
      </c>
      <c r="U1838">
        <v>7</v>
      </c>
      <c r="V1838">
        <v>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716</v>
      </c>
      <c r="AD1838" t="s">
        <v>716</v>
      </c>
      <c r="AE1838">
        <v>2</v>
      </c>
      <c r="AF1838" t="s">
        <v>3030</v>
      </c>
      <c r="AG1838" t="s">
        <v>2957</v>
      </c>
      <c r="AH1838" t="s">
        <v>3018</v>
      </c>
      <c r="AI1838">
        <v>12</v>
      </c>
      <c r="AJ1838" t="s">
        <v>3019</v>
      </c>
    </row>
    <row r="1839" spans="1:36" x14ac:dyDescent="0.3">
      <c r="A1839" t="s">
        <v>1380</v>
      </c>
      <c r="B1839" s="9">
        <v>58</v>
      </c>
      <c r="C1839" t="s">
        <v>29</v>
      </c>
      <c r="D1839" s="29" t="s">
        <v>37</v>
      </c>
      <c r="E1839">
        <v>63943</v>
      </c>
      <c r="F1839" s="13" t="s">
        <v>715</v>
      </c>
      <c r="G1839" s="4">
        <v>41154</v>
      </c>
      <c r="H1839">
        <v>50</v>
      </c>
      <c r="I1839">
        <v>423</v>
      </c>
      <c r="J1839">
        <v>184</v>
      </c>
      <c r="K1839">
        <v>368</v>
      </c>
      <c r="L1839">
        <v>13</v>
      </c>
      <c r="M1839">
        <v>97</v>
      </c>
      <c r="N1839">
        <v>21</v>
      </c>
      <c r="O1839">
        <v>1085</v>
      </c>
      <c r="P1839">
        <v>1106</v>
      </c>
      <c r="Q1839">
        <v>1</v>
      </c>
      <c r="R1839">
        <v>6</v>
      </c>
      <c r="S1839">
        <v>4</v>
      </c>
      <c r="T1839">
        <v>6</v>
      </c>
      <c r="U1839">
        <v>17</v>
      </c>
      <c r="V1839">
        <v>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716</v>
      </c>
      <c r="AD1839" t="s">
        <v>716</v>
      </c>
      <c r="AE1839">
        <v>3</v>
      </c>
      <c r="AF1839" t="s">
        <v>3030</v>
      </c>
      <c r="AG1839" t="s">
        <v>2958</v>
      </c>
      <c r="AH1839" t="s">
        <v>3014</v>
      </c>
      <c r="AI1839">
        <v>9</v>
      </c>
      <c r="AJ1839" t="s">
        <v>3025</v>
      </c>
    </row>
    <row r="1840" spans="1:36" x14ac:dyDescent="0.3">
      <c r="A1840" t="s">
        <v>1214</v>
      </c>
      <c r="B1840" s="9">
        <v>45</v>
      </c>
      <c r="C1840" t="s">
        <v>39</v>
      </c>
      <c r="D1840" s="29" t="s">
        <v>37</v>
      </c>
      <c r="E1840">
        <v>79734</v>
      </c>
      <c r="F1840" s="13" t="s">
        <v>716</v>
      </c>
      <c r="G1840" s="4">
        <v>41818</v>
      </c>
      <c r="H1840">
        <v>72</v>
      </c>
      <c r="I1840">
        <v>572</v>
      </c>
      <c r="J1840">
        <v>8</v>
      </c>
      <c r="K1840">
        <v>232</v>
      </c>
      <c r="L1840">
        <v>23</v>
      </c>
      <c r="M1840">
        <v>62</v>
      </c>
      <c r="N1840">
        <v>17</v>
      </c>
      <c r="O1840">
        <v>897</v>
      </c>
      <c r="P1840">
        <v>914</v>
      </c>
      <c r="Q1840">
        <v>1</v>
      </c>
      <c r="R1840">
        <v>4</v>
      </c>
      <c r="S1840">
        <v>3</v>
      </c>
      <c r="T1840">
        <v>6</v>
      </c>
      <c r="U1840">
        <v>14</v>
      </c>
      <c r="V1840">
        <v>1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 t="s">
        <v>715</v>
      </c>
      <c r="AD1840" t="s">
        <v>716</v>
      </c>
      <c r="AE1840">
        <v>1</v>
      </c>
      <c r="AF1840" t="s">
        <v>3028</v>
      </c>
      <c r="AG1840" t="s">
        <v>2956</v>
      </c>
      <c r="AH1840" t="s">
        <v>3011</v>
      </c>
      <c r="AI1840">
        <v>6</v>
      </c>
      <c r="AJ1840" t="s">
        <v>3013</v>
      </c>
    </row>
    <row r="1841" spans="1:36" x14ac:dyDescent="0.3">
      <c r="A1841" t="s">
        <v>1514</v>
      </c>
      <c r="B1841" s="9">
        <v>39</v>
      </c>
      <c r="C1841" t="s">
        <v>29</v>
      </c>
      <c r="D1841" s="29" t="s">
        <v>37</v>
      </c>
      <c r="E1841">
        <v>74190</v>
      </c>
      <c r="F1841" s="13" t="s">
        <v>715</v>
      </c>
      <c r="G1841" s="4">
        <v>41771</v>
      </c>
      <c r="H1841">
        <v>49</v>
      </c>
      <c r="I1841">
        <v>151</v>
      </c>
      <c r="J1841">
        <v>81</v>
      </c>
      <c r="K1841">
        <v>86</v>
      </c>
      <c r="L1841">
        <v>168</v>
      </c>
      <c r="M1841">
        <v>91</v>
      </c>
      <c r="N1841">
        <v>64</v>
      </c>
      <c r="O1841">
        <v>577</v>
      </c>
      <c r="P1841">
        <v>641</v>
      </c>
      <c r="Q1841">
        <v>2</v>
      </c>
      <c r="R1841">
        <v>4</v>
      </c>
      <c r="S1841">
        <v>2</v>
      </c>
      <c r="T1841">
        <v>11</v>
      </c>
      <c r="U1841">
        <v>19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716</v>
      </c>
      <c r="AD1841" t="s">
        <v>716</v>
      </c>
      <c r="AE1841">
        <v>1</v>
      </c>
      <c r="AF1841" t="s">
        <v>3031</v>
      </c>
      <c r="AG1841" t="s">
        <v>2956</v>
      </c>
      <c r="AH1841" t="s">
        <v>3011</v>
      </c>
      <c r="AI1841">
        <v>5</v>
      </c>
      <c r="AJ1841" t="s">
        <v>3012</v>
      </c>
    </row>
    <row r="1842" spans="1:36" x14ac:dyDescent="0.3">
      <c r="A1842" t="s">
        <v>761</v>
      </c>
      <c r="B1842" s="9">
        <v>63</v>
      </c>
      <c r="C1842" t="s">
        <v>36</v>
      </c>
      <c r="D1842" s="29" t="s">
        <v>37</v>
      </c>
      <c r="E1842">
        <v>53312</v>
      </c>
      <c r="F1842" s="13" t="s">
        <v>716</v>
      </c>
      <c r="G1842" s="4">
        <v>41495</v>
      </c>
      <c r="H1842">
        <v>32</v>
      </c>
      <c r="I1842">
        <v>241</v>
      </c>
      <c r="J1842">
        <v>0</v>
      </c>
      <c r="K1842">
        <v>12</v>
      </c>
      <c r="L1842">
        <v>0</v>
      </c>
      <c r="M1842">
        <v>0</v>
      </c>
      <c r="N1842">
        <v>25</v>
      </c>
      <c r="O1842">
        <v>253</v>
      </c>
      <c r="P1842">
        <v>278</v>
      </c>
      <c r="Q1842">
        <v>1</v>
      </c>
      <c r="R1842">
        <v>5</v>
      </c>
      <c r="S1842">
        <v>1</v>
      </c>
      <c r="T1842">
        <v>5</v>
      </c>
      <c r="U1842">
        <v>12</v>
      </c>
      <c r="V1842">
        <v>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716</v>
      </c>
      <c r="AD1842" t="s">
        <v>716</v>
      </c>
      <c r="AE1842">
        <v>2</v>
      </c>
      <c r="AF1842" t="s">
        <v>3029</v>
      </c>
      <c r="AG1842" t="s">
        <v>2957</v>
      </c>
      <c r="AH1842" t="s">
        <v>3014</v>
      </c>
      <c r="AI1842">
        <v>8</v>
      </c>
      <c r="AJ1842" t="s">
        <v>3026</v>
      </c>
    </row>
    <row r="1843" spans="1:36" x14ac:dyDescent="0.3">
      <c r="A1843" t="s">
        <v>2152</v>
      </c>
      <c r="B1843" s="9">
        <v>39</v>
      </c>
      <c r="C1843" t="s">
        <v>36</v>
      </c>
      <c r="D1843" s="29" t="s">
        <v>37</v>
      </c>
      <c r="E1843">
        <v>60631</v>
      </c>
      <c r="F1843" s="13" t="s">
        <v>2963</v>
      </c>
      <c r="G1843" s="4">
        <v>41369</v>
      </c>
      <c r="H1843">
        <v>88</v>
      </c>
      <c r="I1843">
        <v>565</v>
      </c>
      <c r="J1843">
        <v>6</v>
      </c>
      <c r="K1843">
        <v>65</v>
      </c>
      <c r="L1843">
        <v>0</v>
      </c>
      <c r="M1843">
        <v>6</v>
      </c>
      <c r="N1843">
        <v>19</v>
      </c>
      <c r="O1843">
        <v>642</v>
      </c>
      <c r="P1843">
        <v>661</v>
      </c>
      <c r="Q1843">
        <v>5</v>
      </c>
      <c r="R1843">
        <v>9</v>
      </c>
      <c r="S1843">
        <v>2</v>
      </c>
      <c r="T1843">
        <v>8</v>
      </c>
      <c r="U1843">
        <v>24</v>
      </c>
      <c r="V1843">
        <v>7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 t="s">
        <v>715</v>
      </c>
      <c r="AD1843" t="s">
        <v>716</v>
      </c>
      <c r="AE1843">
        <v>2</v>
      </c>
      <c r="AF1843" t="s">
        <v>3031</v>
      </c>
      <c r="AG1843" t="s">
        <v>2957</v>
      </c>
      <c r="AH1843" t="s">
        <v>3011</v>
      </c>
      <c r="AI1843">
        <v>4</v>
      </c>
      <c r="AJ1843" t="s">
        <v>3021</v>
      </c>
    </row>
    <row r="1844" spans="1:36" x14ac:dyDescent="0.3">
      <c r="A1844" t="s">
        <v>908</v>
      </c>
      <c r="B1844" s="9">
        <v>28</v>
      </c>
      <c r="C1844" t="s">
        <v>39</v>
      </c>
      <c r="D1844" s="29" t="s">
        <v>37</v>
      </c>
      <c r="E1844">
        <v>27161</v>
      </c>
      <c r="F1844" s="13" t="s">
        <v>715</v>
      </c>
      <c r="G1844" s="4">
        <v>41575</v>
      </c>
      <c r="H1844">
        <v>41</v>
      </c>
      <c r="I1844">
        <v>7</v>
      </c>
      <c r="J1844">
        <v>4</v>
      </c>
      <c r="K1844">
        <v>23</v>
      </c>
      <c r="L1844">
        <v>7</v>
      </c>
      <c r="M1844">
        <v>0</v>
      </c>
      <c r="N1844">
        <v>11</v>
      </c>
      <c r="O1844">
        <v>41</v>
      </c>
      <c r="P1844">
        <v>52</v>
      </c>
      <c r="Q1844">
        <v>1</v>
      </c>
      <c r="R1844">
        <v>1</v>
      </c>
      <c r="S1844">
        <v>0</v>
      </c>
      <c r="T1844">
        <v>3</v>
      </c>
      <c r="U1844">
        <v>5</v>
      </c>
      <c r="V1844">
        <v>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t="s">
        <v>716</v>
      </c>
      <c r="AD1844" t="s">
        <v>716</v>
      </c>
      <c r="AE1844">
        <v>2</v>
      </c>
      <c r="AF1844" t="s">
        <v>3032</v>
      </c>
      <c r="AG1844" t="s">
        <v>2957</v>
      </c>
      <c r="AH1844" t="s">
        <v>3018</v>
      </c>
      <c r="AI1844">
        <v>10</v>
      </c>
      <c r="AJ1844" t="s">
        <v>3020</v>
      </c>
    </row>
    <row r="1845" spans="1:36" x14ac:dyDescent="0.3">
      <c r="A1845" t="s">
        <v>2529</v>
      </c>
      <c r="B1845" s="9">
        <v>41</v>
      </c>
      <c r="C1845" t="s">
        <v>29</v>
      </c>
      <c r="D1845" s="29" t="s">
        <v>33</v>
      </c>
      <c r="E1845">
        <v>22682</v>
      </c>
      <c r="F1845" s="13" t="s">
        <v>715</v>
      </c>
      <c r="G1845" s="4">
        <v>41550</v>
      </c>
      <c r="H1845">
        <v>51</v>
      </c>
      <c r="I1845">
        <v>10</v>
      </c>
      <c r="J1845">
        <v>14</v>
      </c>
      <c r="K1845">
        <v>29</v>
      </c>
      <c r="L1845">
        <v>4</v>
      </c>
      <c r="M1845">
        <v>2</v>
      </c>
      <c r="N1845">
        <v>36</v>
      </c>
      <c r="O1845">
        <v>59</v>
      </c>
      <c r="P1845">
        <v>95</v>
      </c>
      <c r="Q1845">
        <v>3</v>
      </c>
      <c r="R1845">
        <v>2</v>
      </c>
      <c r="S1845">
        <v>1</v>
      </c>
      <c r="T1845">
        <v>4</v>
      </c>
      <c r="U1845">
        <v>10</v>
      </c>
      <c r="V1845">
        <v>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716</v>
      </c>
      <c r="AD1845" t="s">
        <v>716</v>
      </c>
      <c r="AE1845">
        <v>2</v>
      </c>
      <c r="AF1845" t="s">
        <v>3028</v>
      </c>
      <c r="AG1845" t="s">
        <v>2957</v>
      </c>
      <c r="AH1845" t="s">
        <v>3018</v>
      </c>
      <c r="AI1845">
        <v>10</v>
      </c>
      <c r="AJ1845" t="s">
        <v>3020</v>
      </c>
    </row>
    <row r="1846" spans="1:36" x14ac:dyDescent="0.3">
      <c r="A1846" t="s">
        <v>1952</v>
      </c>
      <c r="B1846" s="9">
        <v>29</v>
      </c>
      <c r="C1846" t="s">
        <v>36</v>
      </c>
      <c r="D1846" s="29" t="s">
        <v>30</v>
      </c>
      <c r="E1846">
        <v>37929</v>
      </c>
      <c r="F1846" s="13" t="s">
        <v>716</v>
      </c>
      <c r="G1846" s="4">
        <v>41485</v>
      </c>
      <c r="H1846">
        <v>49</v>
      </c>
      <c r="I1846">
        <v>202</v>
      </c>
      <c r="J1846">
        <v>2</v>
      </c>
      <c r="K1846">
        <v>46</v>
      </c>
      <c r="L1846">
        <v>3</v>
      </c>
      <c r="M1846">
        <v>2</v>
      </c>
      <c r="N1846">
        <v>10</v>
      </c>
      <c r="O1846">
        <v>255</v>
      </c>
      <c r="P1846">
        <v>265</v>
      </c>
      <c r="Q1846">
        <v>2</v>
      </c>
      <c r="R1846">
        <v>4</v>
      </c>
      <c r="S1846">
        <v>2</v>
      </c>
      <c r="T1846">
        <v>5</v>
      </c>
      <c r="U1846">
        <v>13</v>
      </c>
      <c r="V1846">
        <v>7</v>
      </c>
      <c r="W1846">
        <v>0</v>
      </c>
      <c r="X1846">
        <v>1</v>
      </c>
      <c r="Y1846">
        <v>0</v>
      </c>
      <c r="Z1846">
        <v>0</v>
      </c>
      <c r="AA1846">
        <v>1</v>
      </c>
      <c r="AB1846">
        <v>0</v>
      </c>
      <c r="AC1846" t="s">
        <v>2963</v>
      </c>
      <c r="AD1846" t="s">
        <v>715</v>
      </c>
      <c r="AE1846">
        <v>2</v>
      </c>
      <c r="AF1846" t="s">
        <v>3032</v>
      </c>
      <c r="AG1846" t="s">
        <v>2957</v>
      </c>
      <c r="AH1846" t="s">
        <v>3014</v>
      </c>
      <c r="AI1846">
        <v>7</v>
      </c>
      <c r="AJ1846" t="s">
        <v>3015</v>
      </c>
    </row>
    <row r="1847" spans="1:36" x14ac:dyDescent="0.3">
      <c r="A1847" t="s">
        <v>871</v>
      </c>
      <c r="B1847" s="9">
        <v>38</v>
      </c>
      <c r="C1847" t="s">
        <v>39</v>
      </c>
      <c r="D1847" s="29" t="s">
        <v>33</v>
      </c>
      <c r="E1847">
        <v>46106</v>
      </c>
      <c r="F1847" s="13" t="s">
        <v>2963</v>
      </c>
      <c r="G1847" s="4">
        <v>41770</v>
      </c>
      <c r="H1847">
        <v>84</v>
      </c>
      <c r="I1847">
        <v>30</v>
      </c>
      <c r="J1847">
        <v>0</v>
      </c>
      <c r="K1847">
        <v>8</v>
      </c>
      <c r="L1847">
        <v>2</v>
      </c>
      <c r="M1847">
        <v>0</v>
      </c>
      <c r="N1847">
        <v>14</v>
      </c>
      <c r="O1847">
        <v>40</v>
      </c>
      <c r="P1847">
        <v>54</v>
      </c>
      <c r="Q1847">
        <v>1</v>
      </c>
      <c r="R1847">
        <v>1</v>
      </c>
      <c r="S1847">
        <v>1</v>
      </c>
      <c r="T1847">
        <v>2</v>
      </c>
      <c r="U1847">
        <v>5</v>
      </c>
      <c r="V1847">
        <v>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716</v>
      </c>
      <c r="AD1847" t="s">
        <v>716</v>
      </c>
      <c r="AE1847">
        <v>1</v>
      </c>
      <c r="AF1847" t="s">
        <v>3031</v>
      </c>
      <c r="AG1847" t="s">
        <v>2956</v>
      </c>
      <c r="AH1847" t="s">
        <v>3011</v>
      </c>
      <c r="AI1847">
        <v>5</v>
      </c>
      <c r="AJ1847" t="s">
        <v>3012</v>
      </c>
    </row>
    <row r="1848" spans="1:36" x14ac:dyDescent="0.3">
      <c r="A1848" t="s">
        <v>2920</v>
      </c>
      <c r="B1848" s="9">
        <v>54</v>
      </c>
      <c r="C1848" t="s">
        <v>29</v>
      </c>
      <c r="D1848" s="29" t="s">
        <v>37</v>
      </c>
      <c r="E1848">
        <v>31454</v>
      </c>
      <c r="F1848" s="13" t="s">
        <v>2963</v>
      </c>
      <c r="G1848" s="4">
        <v>41461</v>
      </c>
      <c r="H1848">
        <v>40</v>
      </c>
      <c r="I1848">
        <v>28</v>
      </c>
      <c r="J1848">
        <v>0</v>
      </c>
      <c r="K1848">
        <v>11</v>
      </c>
      <c r="L1848">
        <v>0</v>
      </c>
      <c r="M1848">
        <v>0</v>
      </c>
      <c r="N1848">
        <v>9</v>
      </c>
      <c r="O1848">
        <v>39</v>
      </c>
      <c r="P1848">
        <v>48</v>
      </c>
      <c r="Q1848">
        <v>3</v>
      </c>
      <c r="R1848">
        <v>2</v>
      </c>
      <c r="S1848">
        <v>0</v>
      </c>
      <c r="T1848">
        <v>3</v>
      </c>
      <c r="U1848">
        <v>8</v>
      </c>
      <c r="V1848">
        <v>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716</v>
      </c>
      <c r="AD1848" t="s">
        <v>716</v>
      </c>
      <c r="AE1848">
        <v>2</v>
      </c>
      <c r="AF1848" t="s">
        <v>3030</v>
      </c>
      <c r="AG1848" t="s">
        <v>2957</v>
      </c>
      <c r="AH1848" t="s">
        <v>3014</v>
      </c>
      <c r="AI1848">
        <v>7</v>
      </c>
      <c r="AJ1848" t="s">
        <v>3015</v>
      </c>
    </row>
    <row r="1849" spans="1:36" x14ac:dyDescent="0.3">
      <c r="A1849" t="s">
        <v>2178</v>
      </c>
      <c r="B1849" s="9">
        <v>58</v>
      </c>
      <c r="C1849" t="s">
        <v>39</v>
      </c>
      <c r="D1849" s="29" t="s">
        <v>33</v>
      </c>
      <c r="E1849">
        <v>50898</v>
      </c>
      <c r="F1849" s="13" t="s">
        <v>2963</v>
      </c>
      <c r="G1849" s="4">
        <v>41282</v>
      </c>
      <c r="H1849">
        <v>88</v>
      </c>
      <c r="I1849">
        <v>285</v>
      </c>
      <c r="J1849">
        <v>28</v>
      </c>
      <c r="K1849">
        <v>242</v>
      </c>
      <c r="L1849">
        <v>55</v>
      </c>
      <c r="M1849">
        <v>114</v>
      </c>
      <c r="N1849">
        <v>135</v>
      </c>
      <c r="O1849">
        <v>724</v>
      </c>
      <c r="P1849">
        <v>859</v>
      </c>
      <c r="Q1849">
        <v>13</v>
      </c>
      <c r="R1849">
        <v>6</v>
      </c>
      <c r="S1849">
        <v>2</v>
      </c>
      <c r="T1849">
        <v>12</v>
      </c>
      <c r="U1849">
        <v>33</v>
      </c>
      <c r="V1849">
        <v>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716</v>
      </c>
      <c r="AD1849" t="s">
        <v>716</v>
      </c>
      <c r="AE1849">
        <v>2</v>
      </c>
      <c r="AF1849" t="s">
        <v>3030</v>
      </c>
      <c r="AG1849" t="s">
        <v>2957</v>
      </c>
      <c r="AH1849" t="s">
        <v>3016</v>
      </c>
      <c r="AI1849">
        <v>1</v>
      </c>
      <c r="AJ1849" t="s">
        <v>3023</v>
      </c>
    </row>
    <row r="1850" spans="1:36" x14ac:dyDescent="0.3">
      <c r="A1850" t="s">
        <v>1081</v>
      </c>
      <c r="B1850" s="9">
        <v>24</v>
      </c>
      <c r="C1850" t="s">
        <v>47</v>
      </c>
      <c r="D1850" s="29" t="s">
        <v>37</v>
      </c>
      <c r="E1850">
        <v>24279</v>
      </c>
      <c r="F1850" s="13" t="s">
        <v>716</v>
      </c>
      <c r="G1850" s="4">
        <v>41272</v>
      </c>
      <c r="H1850">
        <v>6</v>
      </c>
      <c r="I1850">
        <v>16</v>
      </c>
      <c r="J1850">
        <v>36</v>
      </c>
      <c r="K1850">
        <v>21</v>
      </c>
      <c r="L1850">
        <v>20</v>
      </c>
      <c r="M1850">
        <v>62</v>
      </c>
      <c r="N1850">
        <v>108</v>
      </c>
      <c r="O1850">
        <v>155</v>
      </c>
      <c r="P1850">
        <v>263</v>
      </c>
      <c r="Q1850">
        <v>1</v>
      </c>
      <c r="R1850">
        <v>4</v>
      </c>
      <c r="S1850">
        <v>1</v>
      </c>
      <c r="T1850">
        <v>3</v>
      </c>
      <c r="U1850">
        <v>9</v>
      </c>
      <c r="V1850">
        <v>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t="s">
        <v>716</v>
      </c>
      <c r="AD1850" t="s">
        <v>716</v>
      </c>
      <c r="AE1850">
        <v>3</v>
      </c>
      <c r="AF1850" t="s">
        <v>3032</v>
      </c>
      <c r="AG1850" t="s">
        <v>2958</v>
      </c>
      <c r="AH1850" t="s">
        <v>3018</v>
      </c>
      <c r="AI1850">
        <v>12</v>
      </c>
      <c r="AJ1850" t="s">
        <v>3019</v>
      </c>
    </row>
    <row r="1851" spans="1:36" x14ac:dyDescent="0.3">
      <c r="A1851" t="s">
        <v>2783</v>
      </c>
      <c r="B1851" s="9">
        <v>46</v>
      </c>
      <c r="C1851" t="s">
        <v>29</v>
      </c>
      <c r="D1851" s="29" t="s">
        <v>37</v>
      </c>
      <c r="E1851">
        <v>51287</v>
      </c>
      <c r="F1851" s="13" t="s">
        <v>2963</v>
      </c>
      <c r="G1851" s="4">
        <v>41730</v>
      </c>
      <c r="H1851">
        <v>10</v>
      </c>
      <c r="I1851">
        <v>117</v>
      </c>
      <c r="J1851">
        <v>0</v>
      </c>
      <c r="K1851">
        <v>22</v>
      </c>
      <c r="L1851">
        <v>13</v>
      </c>
      <c r="M1851">
        <v>0</v>
      </c>
      <c r="N1851">
        <v>30</v>
      </c>
      <c r="O1851">
        <v>152</v>
      </c>
      <c r="P1851">
        <v>182</v>
      </c>
      <c r="Q1851">
        <v>3</v>
      </c>
      <c r="R1851">
        <v>4</v>
      </c>
      <c r="S1851">
        <v>1</v>
      </c>
      <c r="T1851">
        <v>3</v>
      </c>
      <c r="U1851">
        <v>11</v>
      </c>
      <c r="V1851">
        <v>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716</v>
      </c>
      <c r="AD1851" t="s">
        <v>716</v>
      </c>
      <c r="AE1851">
        <v>1</v>
      </c>
      <c r="AF1851" t="s">
        <v>3028</v>
      </c>
      <c r="AG1851" t="s">
        <v>2956</v>
      </c>
      <c r="AH1851" t="s">
        <v>3011</v>
      </c>
      <c r="AI1851">
        <v>4</v>
      </c>
      <c r="AJ1851" t="s">
        <v>3021</v>
      </c>
    </row>
    <row r="1852" spans="1:36" x14ac:dyDescent="0.3">
      <c r="A1852" t="s">
        <v>1176</v>
      </c>
      <c r="B1852" s="9">
        <v>58</v>
      </c>
      <c r="C1852" t="s">
        <v>39</v>
      </c>
      <c r="D1852" s="29" t="s">
        <v>33</v>
      </c>
      <c r="E1852">
        <v>14661</v>
      </c>
      <c r="F1852" s="13" t="s">
        <v>716</v>
      </c>
      <c r="G1852" s="4">
        <v>41275</v>
      </c>
      <c r="H1852">
        <v>88</v>
      </c>
      <c r="I1852">
        <v>4</v>
      </c>
      <c r="J1852">
        <v>1</v>
      </c>
      <c r="K1852">
        <v>11</v>
      </c>
      <c r="L1852">
        <v>6</v>
      </c>
      <c r="M1852">
        <v>2</v>
      </c>
      <c r="N1852">
        <v>2</v>
      </c>
      <c r="O1852">
        <v>24</v>
      </c>
      <c r="P1852">
        <v>26</v>
      </c>
      <c r="Q1852">
        <v>1</v>
      </c>
      <c r="R1852">
        <v>1</v>
      </c>
      <c r="S1852">
        <v>0</v>
      </c>
      <c r="T1852">
        <v>3</v>
      </c>
      <c r="U1852">
        <v>5</v>
      </c>
      <c r="V1852">
        <v>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716</v>
      </c>
      <c r="AD1852" t="s">
        <v>716</v>
      </c>
      <c r="AE1852">
        <v>2</v>
      </c>
      <c r="AF1852" t="s">
        <v>3030</v>
      </c>
      <c r="AG1852" t="s">
        <v>2957</v>
      </c>
      <c r="AH1852" t="s">
        <v>3016</v>
      </c>
      <c r="AI1852">
        <v>1</v>
      </c>
      <c r="AJ1852" t="s">
        <v>3023</v>
      </c>
    </row>
    <row r="1853" spans="1:36" x14ac:dyDescent="0.3">
      <c r="A1853" t="s">
        <v>1279</v>
      </c>
      <c r="B1853" s="9">
        <v>36</v>
      </c>
      <c r="C1853" t="s">
        <v>36</v>
      </c>
      <c r="D1853" s="29" t="s">
        <v>37</v>
      </c>
      <c r="E1853">
        <v>82170</v>
      </c>
      <c r="F1853" s="13" t="s">
        <v>716</v>
      </c>
      <c r="G1853" s="4">
        <v>41603</v>
      </c>
      <c r="H1853">
        <v>13</v>
      </c>
      <c r="I1853">
        <v>1023</v>
      </c>
      <c r="J1853">
        <v>93</v>
      </c>
      <c r="K1853">
        <v>651</v>
      </c>
      <c r="L1853">
        <v>49</v>
      </c>
      <c r="M1853">
        <v>55</v>
      </c>
      <c r="N1853">
        <v>37</v>
      </c>
      <c r="O1853">
        <v>1871</v>
      </c>
      <c r="P1853">
        <v>1908</v>
      </c>
      <c r="Q1853">
        <v>1</v>
      </c>
      <c r="R1853">
        <v>5</v>
      </c>
      <c r="S1853">
        <v>6</v>
      </c>
      <c r="T1853">
        <v>7</v>
      </c>
      <c r="U1853">
        <v>19</v>
      </c>
      <c r="V1853">
        <v>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716</v>
      </c>
      <c r="AD1853" t="s">
        <v>716</v>
      </c>
      <c r="AE1853">
        <v>2</v>
      </c>
      <c r="AF1853" t="s">
        <v>3031</v>
      </c>
      <c r="AG1853" t="s">
        <v>2957</v>
      </c>
      <c r="AH1853" t="s">
        <v>3018</v>
      </c>
      <c r="AI1853">
        <v>11</v>
      </c>
      <c r="AJ1853" t="s">
        <v>3024</v>
      </c>
    </row>
    <row r="1854" spans="1:36" x14ac:dyDescent="0.3">
      <c r="A1854" t="s">
        <v>1747</v>
      </c>
      <c r="B1854" s="9">
        <v>22</v>
      </c>
      <c r="C1854" t="s">
        <v>29</v>
      </c>
      <c r="D1854" s="29" t="s">
        <v>37</v>
      </c>
      <c r="E1854">
        <v>34935</v>
      </c>
      <c r="F1854" s="13" t="s">
        <v>716</v>
      </c>
      <c r="G1854" s="4">
        <v>41446</v>
      </c>
      <c r="H1854">
        <v>71</v>
      </c>
      <c r="I1854">
        <v>34</v>
      </c>
      <c r="J1854">
        <v>4</v>
      </c>
      <c r="K1854">
        <v>66</v>
      </c>
      <c r="L1854">
        <v>3</v>
      </c>
      <c r="M1854">
        <v>10</v>
      </c>
      <c r="N1854">
        <v>20</v>
      </c>
      <c r="O1854">
        <v>117</v>
      </c>
      <c r="P1854">
        <v>137</v>
      </c>
      <c r="Q1854">
        <v>1</v>
      </c>
      <c r="R1854">
        <v>2</v>
      </c>
      <c r="S1854">
        <v>1</v>
      </c>
      <c r="T1854">
        <v>4</v>
      </c>
      <c r="U1854">
        <v>8</v>
      </c>
      <c r="V1854">
        <v>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716</v>
      </c>
      <c r="AD1854" t="s">
        <v>716</v>
      </c>
      <c r="AE1854">
        <v>2</v>
      </c>
      <c r="AF1854" t="s">
        <v>3032</v>
      </c>
      <c r="AG1854" t="s">
        <v>2957</v>
      </c>
      <c r="AH1854" t="s">
        <v>3011</v>
      </c>
      <c r="AI1854">
        <v>6</v>
      </c>
      <c r="AJ1854" t="s">
        <v>3013</v>
      </c>
    </row>
    <row r="1855" spans="1:36" x14ac:dyDescent="0.3">
      <c r="A1855" t="s">
        <v>1965</v>
      </c>
      <c r="B1855" s="9">
        <v>62</v>
      </c>
      <c r="C1855" t="s">
        <v>39</v>
      </c>
      <c r="D1855" s="29" t="s">
        <v>41</v>
      </c>
      <c r="E1855">
        <v>59354</v>
      </c>
      <c r="F1855" s="13" t="s">
        <v>2963</v>
      </c>
      <c r="G1855" s="4">
        <v>41593</v>
      </c>
      <c r="H1855">
        <v>53</v>
      </c>
      <c r="I1855">
        <v>233</v>
      </c>
      <c r="J1855">
        <v>2</v>
      </c>
      <c r="K1855">
        <v>53</v>
      </c>
      <c r="L1855">
        <v>3</v>
      </c>
      <c r="M1855">
        <v>5</v>
      </c>
      <c r="N1855">
        <v>14</v>
      </c>
      <c r="O1855">
        <v>296</v>
      </c>
      <c r="P1855">
        <v>310</v>
      </c>
      <c r="Q1855">
        <v>3</v>
      </c>
      <c r="R1855">
        <v>6</v>
      </c>
      <c r="S1855">
        <v>1</v>
      </c>
      <c r="T1855">
        <v>5</v>
      </c>
      <c r="U1855">
        <v>15</v>
      </c>
      <c r="V1855">
        <v>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716</v>
      </c>
      <c r="AD1855" t="s">
        <v>716</v>
      </c>
      <c r="AE1855">
        <v>2</v>
      </c>
      <c r="AF1855" t="s">
        <v>3029</v>
      </c>
      <c r="AG1855" t="s">
        <v>2957</v>
      </c>
      <c r="AH1855" t="s">
        <v>3018</v>
      </c>
      <c r="AI1855">
        <v>11</v>
      </c>
      <c r="AJ1855" t="s">
        <v>3024</v>
      </c>
    </row>
    <row r="1856" spans="1:36" x14ac:dyDescent="0.3">
      <c r="A1856" t="s">
        <v>2000</v>
      </c>
      <c r="B1856" s="9">
        <v>36</v>
      </c>
      <c r="C1856" t="s">
        <v>47</v>
      </c>
      <c r="D1856" s="29" t="s">
        <v>30</v>
      </c>
      <c r="E1856">
        <v>38593</v>
      </c>
      <c r="F1856" s="13" t="s">
        <v>715</v>
      </c>
      <c r="G1856" s="4">
        <v>41530</v>
      </c>
      <c r="H1856">
        <v>42</v>
      </c>
      <c r="I1856">
        <v>51</v>
      </c>
      <c r="J1856">
        <v>12</v>
      </c>
      <c r="K1856">
        <v>49</v>
      </c>
      <c r="L1856">
        <v>17</v>
      </c>
      <c r="M1856">
        <v>24</v>
      </c>
      <c r="N1856">
        <v>24</v>
      </c>
      <c r="O1856">
        <v>153</v>
      </c>
      <c r="P1856">
        <v>177</v>
      </c>
      <c r="Q1856">
        <v>3</v>
      </c>
      <c r="R1856">
        <v>4</v>
      </c>
      <c r="S1856">
        <v>1</v>
      </c>
      <c r="T1856">
        <v>3</v>
      </c>
      <c r="U1856">
        <v>11</v>
      </c>
      <c r="V1856">
        <v>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716</v>
      </c>
      <c r="AD1856" t="s">
        <v>716</v>
      </c>
      <c r="AE1856">
        <v>2</v>
      </c>
      <c r="AF1856" t="s">
        <v>3031</v>
      </c>
      <c r="AG1856" t="s">
        <v>2957</v>
      </c>
      <c r="AH1856" t="s">
        <v>3014</v>
      </c>
      <c r="AI1856">
        <v>9</v>
      </c>
      <c r="AJ1856" t="s">
        <v>3025</v>
      </c>
    </row>
    <row r="1857" spans="1:36" x14ac:dyDescent="0.3">
      <c r="A1857" t="s">
        <v>2377</v>
      </c>
      <c r="B1857" s="9">
        <v>30</v>
      </c>
      <c r="C1857" t="s">
        <v>29</v>
      </c>
      <c r="D1857" s="29" t="s">
        <v>37</v>
      </c>
      <c r="E1857">
        <v>23228</v>
      </c>
      <c r="F1857" s="13" t="s">
        <v>715</v>
      </c>
      <c r="G1857" s="4">
        <v>41644</v>
      </c>
      <c r="H1857">
        <v>91</v>
      </c>
      <c r="I1857">
        <v>53</v>
      </c>
      <c r="J1857">
        <v>3</v>
      </c>
      <c r="K1857">
        <v>49</v>
      </c>
      <c r="L1857">
        <v>7</v>
      </c>
      <c r="M1857">
        <v>4</v>
      </c>
      <c r="N1857">
        <v>5</v>
      </c>
      <c r="O1857">
        <v>116</v>
      </c>
      <c r="P1857">
        <v>121</v>
      </c>
      <c r="Q1857">
        <v>4</v>
      </c>
      <c r="R1857">
        <v>3</v>
      </c>
      <c r="S1857">
        <v>0</v>
      </c>
      <c r="T1857">
        <v>4</v>
      </c>
      <c r="U1857">
        <v>11</v>
      </c>
      <c r="V1857">
        <v>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716</v>
      </c>
      <c r="AD1857" t="s">
        <v>716</v>
      </c>
      <c r="AE1857">
        <v>1</v>
      </c>
      <c r="AF1857" t="s">
        <v>3032</v>
      </c>
      <c r="AG1857" t="s">
        <v>2956</v>
      </c>
      <c r="AH1857" t="s">
        <v>3016</v>
      </c>
      <c r="AI1857">
        <v>1</v>
      </c>
      <c r="AJ1857" t="s">
        <v>3023</v>
      </c>
    </row>
    <row r="1858" spans="1:36" x14ac:dyDescent="0.3">
      <c r="A1858" t="s">
        <v>1563</v>
      </c>
      <c r="B1858" s="9">
        <v>69</v>
      </c>
      <c r="C1858" t="s">
        <v>29</v>
      </c>
      <c r="D1858" s="29" t="s">
        <v>71</v>
      </c>
      <c r="E1858">
        <v>63285</v>
      </c>
      <c r="F1858" s="13" t="s">
        <v>716</v>
      </c>
      <c r="G1858" s="4">
        <v>41583</v>
      </c>
      <c r="H1858">
        <v>84</v>
      </c>
      <c r="I1858">
        <v>508</v>
      </c>
      <c r="J1858">
        <v>124</v>
      </c>
      <c r="K1858">
        <v>249</v>
      </c>
      <c r="L1858">
        <v>50</v>
      </c>
      <c r="M1858">
        <v>38</v>
      </c>
      <c r="N1858">
        <v>134</v>
      </c>
      <c r="O1858">
        <v>969</v>
      </c>
      <c r="P1858">
        <v>1103</v>
      </c>
      <c r="Q1858">
        <v>1</v>
      </c>
      <c r="R1858">
        <v>6</v>
      </c>
      <c r="S1858">
        <v>5</v>
      </c>
      <c r="T1858">
        <v>13</v>
      </c>
      <c r="U1858">
        <v>25</v>
      </c>
      <c r="V1858">
        <v>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716</v>
      </c>
      <c r="AD1858" t="s">
        <v>716</v>
      </c>
      <c r="AE1858">
        <v>2</v>
      </c>
      <c r="AF1858" t="s">
        <v>3029</v>
      </c>
      <c r="AG1858" t="s">
        <v>2957</v>
      </c>
      <c r="AH1858" t="s">
        <v>3018</v>
      </c>
      <c r="AI1858">
        <v>11</v>
      </c>
      <c r="AJ1858" t="s">
        <v>3024</v>
      </c>
    </row>
    <row r="1859" spans="1:36" x14ac:dyDescent="0.3">
      <c r="A1859" t="s">
        <v>1114</v>
      </c>
      <c r="B1859" s="9">
        <v>43</v>
      </c>
      <c r="C1859" t="s">
        <v>47</v>
      </c>
      <c r="D1859" s="29" t="s">
        <v>37</v>
      </c>
      <c r="E1859">
        <v>78041</v>
      </c>
      <c r="F1859" s="13" t="s">
        <v>716</v>
      </c>
      <c r="G1859" s="4">
        <v>41259</v>
      </c>
      <c r="H1859">
        <v>93</v>
      </c>
      <c r="I1859">
        <v>482</v>
      </c>
      <c r="J1859">
        <v>35</v>
      </c>
      <c r="K1859">
        <v>553</v>
      </c>
      <c r="L1859">
        <v>72</v>
      </c>
      <c r="M1859">
        <v>160</v>
      </c>
      <c r="N1859">
        <v>17</v>
      </c>
      <c r="O1859">
        <v>1302</v>
      </c>
      <c r="P1859">
        <v>1319</v>
      </c>
      <c r="Q1859">
        <v>1</v>
      </c>
      <c r="R1859">
        <v>4</v>
      </c>
      <c r="S1859">
        <v>4</v>
      </c>
      <c r="T1859">
        <v>9</v>
      </c>
      <c r="U1859">
        <v>18</v>
      </c>
      <c r="V1859">
        <v>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716</v>
      </c>
      <c r="AD1859" t="s">
        <v>716</v>
      </c>
      <c r="AE1859">
        <v>3</v>
      </c>
      <c r="AF1859" t="s">
        <v>3028</v>
      </c>
      <c r="AG1859" t="s">
        <v>2958</v>
      </c>
      <c r="AH1859" t="s">
        <v>3018</v>
      </c>
      <c r="AI1859">
        <v>12</v>
      </c>
      <c r="AJ1859" t="s">
        <v>3019</v>
      </c>
    </row>
    <row r="1860" spans="1:36" x14ac:dyDescent="0.3">
      <c r="A1860" t="s">
        <v>926</v>
      </c>
      <c r="B1860" s="9">
        <v>57</v>
      </c>
      <c r="C1860" t="s">
        <v>47</v>
      </c>
      <c r="D1860" s="29" t="s">
        <v>37</v>
      </c>
      <c r="E1860">
        <v>53233</v>
      </c>
      <c r="F1860" s="13" t="s">
        <v>715</v>
      </c>
      <c r="G1860" s="4">
        <v>41716</v>
      </c>
      <c r="H1860">
        <v>18</v>
      </c>
      <c r="I1860">
        <v>28</v>
      </c>
      <c r="J1860">
        <v>0</v>
      </c>
      <c r="K1860">
        <v>9</v>
      </c>
      <c r="L1860">
        <v>3</v>
      </c>
      <c r="M1860">
        <v>0</v>
      </c>
      <c r="N1860">
        <v>0</v>
      </c>
      <c r="O1860">
        <v>40</v>
      </c>
      <c r="P1860">
        <v>40</v>
      </c>
      <c r="Q1860">
        <v>1</v>
      </c>
      <c r="R1860">
        <v>1</v>
      </c>
      <c r="S1860">
        <v>0</v>
      </c>
      <c r="T1860">
        <v>3</v>
      </c>
      <c r="U1860">
        <v>5</v>
      </c>
      <c r="V1860">
        <v>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716</v>
      </c>
      <c r="AD1860" t="s">
        <v>716</v>
      </c>
      <c r="AE1860">
        <v>1</v>
      </c>
      <c r="AF1860" t="s">
        <v>3030</v>
      </c>
      <c r="AG1860" t="s">
        <v>2956</v>
      </c>
      <c r="AH1860" t="s">
        <v>3016</v>
      </c>
      <c r="AI1860">
        <v>3</v>
      </c>
      <c r="AJ1860" t="s">
        <v>3017</v>
      </c>
    </row>
    <row r="1861" spans="1:36" x14ac:dyDescent="0.3">
      <c r="A1861" t="s">
        <v>1152</v>
      </c>
      <c r="B1861" s="9">
        <v>22</v>
      </c>
      <c r="C1861" t="s">
        <v>39</v>
      </c>
      <c r="D1861" s="29" t="s">
        <v>30</v>
      </c>
      <c r="E1861">
        <v>92859</v>
      </c>
      <c r="F1861" s="13" t="s">
        <v>716</v>
      </c>
      <c r="G1861" s="4">
        <v>41201</v>
      </c>
      <c r="H1861">
        <v>46</v>
      </c>
      <c r="I1861">
        <v>962</v>
      </c>
      <c r="J1861">
        <v>61</v>
      </c>
      <c r="K1861">
        <v>921</v>
      </c>
      <c r="L1861">
        <v>52</v>
      </c>
      <c r="M1861">
        <v>61</v>
      </c>
      <c r="N1861">
        <v>20</v>
      </c>
      <c r="O1861">
        <v>2057</v>
      </c>
      <c r="P1861">
        <v>2077</v>
      </c>
      <c r="Q1861">
        <v>1</v>
      </c>
      <c r="R1861">
        <v>5</v>
      </c>
      <c r="S1861">
        <v>4</v>
      </c>
      <c r="T1861">
        <v>12</v>
      </c>
      <c r="U1861">
        <v>22</v>
      </c>
      <c r="V1861">
        <v>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716</v>
      </c>
      <c r="AD1861" t="s">
        <v>716</v>
      </c>
      <c r="AE1861">
        <v>3</v>
      </c>
      <c r="AF1861" t="s">
        <v>3032</v>
      </c>
      <c r="AG1861" t="s">
        <v>2958</v>
      </c>
      <c r="AH1861" t="s">
        <v>3018</v>
      </c>
      <c r="AI1861">
        <v>10</v>
      </c>
      <c r="AJ1861" t="s">
        <v>3020</v>
      </c>
    </row>
    <row r="1862" spans="1:36" x14ac:dyDescent="0.3">
      <c r="A1862" t="s">
        <v>2213</v>
      </c>
      <c r="B1862" s="9">
        <v>39</v>
      </c>
      <c r="C1862" t="s">
        <v>39</v>
      </c>
      <c r="D1862" s="29" t="s">
        <v>37</v>
      </c>
      <c r="E1862">
        <v>54730</v>
      </c>
      <c r="F1862" s="13" t="s">
        <v>715</v>
      </c>
      <c r="G1862" s="4">
        <v>41501</v>
      </c>
      <c r="H1862">
        <v>64</v>
      </c>
      <c r="I1862">
        <v>318</v>
      </c>
      <c r="J1862">
        <v>3</v>
      </c>
      <c r="K1862">
        <v>17</v>
      </c>
      <c r="L1862">
        <v>4</v>
      </c>
      <c r="M1862">
        <v>7</v>
      </c>
      <c r="N1862">
        <v>56</v>
      </c>
      <c r="O1862">
        <v>349</v>
      </c>
      <c r="P1862">
        <v>405</v>
      </c>
      <c r="Q1862">
        <v>5</v>
      </c>
      <c r="R1862">
        <v>4</v>
      </c>
      <c r="S1862">
        <v>1</v>
      </c>
      <c r="T1862">
        <v>8</v>
      </c>
      <c r="U1862">
        <v>18</v>
      </c>
      <c r="V1862">
        <v>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716</v>
      </c>
      <c r="AD1862" t="s">
        <v>716</v>
      </c>
      <c r="AE1862">
        <v>2</v>
      </c>
      <c r="AF1862" t="s">
        <v>3031</v>
      </c>
      <c r="AG1862" t="s">
        <v>2957</v>
      </c>
      <c r="AH1862" t="s">
        <v>3014</v>
      </c>
      <c r="AI1862">
        <v>8</v>
      </c>
      <c r="AJ1862" t="s">
        <v>3026</v>
      </c>
    </row>
    <row r="1863" spans="1:36" x14ac:dyDescent="0.3">
      <c r="A1863" t="s">
        <v>1893</v>
      </c>
      <c r="B1863" s="9">
        <v>43</v>
      </c>
      <c r="C1863" t="s">
        <v>39</v>
      </c>
      <c r="D1863" s="29" t="s">
        <v>37</v>
      </c>
      <c r="E1863">
        <v>39791</v>
      </c>
      <c r="F1863" s="13" t="s">
        <v>715</v>
      </c>
      <c r="G1863" s="4">
        <v>41361</v>
      </c>
      <c r="H1863">
        <v>89</v>
      </c>
      <c r="I1863">
        <v>85</v>
      </c>
      <c r="J1863">
        <v>15</v>
      </c>
      <c r="K1863">
        <v>27</v>
      </c>
      <c r="L1863">
        <v>13</v>
      </c>
      <c r="M1863">
        <v>13</v>
      </c>
      <c r="N1863">
        <v>21</v>
      </c>
      <c r="O1863">
        <v>153</v>
      </c>
      <c r="P1863">
        <v>174</v>
      </c>
      <c r="Q1863">
        <v>2</v>
      </c>
      <c r="R1863">
        <v>3</v>
      </c>
      <c r="S1863">
        <v>1</v>
      </c>
      <c r="T1863">
        <v>4</v>
      </c>
      <c r="U1863">
        <v>10</v>
      </c>
      <c r="V1863">
        <v>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716</v>
      </c>
      <c r="AD1863" t="s">
        <v>716</v>
      </c>
      <c r="AE1863">
        <v>2</v>
      </c>
      <c r="AF1863" t="s">
        <v>3028</v>
      </c>
      <c r="AG1863" t="s">
        <v>2957</v>
      </c>
      <c r="AH1863" t="s">
        <v>3016</v>
      </c>
      <c r="AI1863">
        <v>3</v>
      </c>
      <c r="AJ1863" t="s">
        <v>3017</v>
      </c>
    </row>
    <row r="1864" spans="1:36" x14ac:dyDescent="0.3">
      <c r="A1864" t="s">
        <v>2086</v>
      </c>
      <c r="B1864" s="9">
        <v>34</v>
      </c>
      <c r="C1864" t="s">
        <v>47</v>
      </c>
      <c r="D1864" s="29" t="s">
        <v>33</v>
      </c>
      <c r="E1864">
        <v>14515</v>
      </c>
      <c r="F1864" s="13" t="s">
        <v>715</v>
      </c>
      <c r="G1864" s="4">
        <v>41222</v>
      </c>
      <c r="H1864">
        <v>71</v>
      </c>
      <c r="I1864">
        <v>6</v>
      </c>
      <c r="J1864">
        <v>4</v>
      </c>
      <c r="K1864">
        <v>9</v>
      </c>
      <c r="L1864">
        <v>6</v>
      </c>
      <c r="M1864">
        <v>36</v>
      </c>
      <c r="N1864">
        <v>35</v>
      </c>
      <c r="O1864">
        <v>61</v>
      </c>
      <c r="P1864">
        <v>96</v>
      </c>
      <c r="Q1864">
        <v>4</v>
      </c>
      <c r="R1864">
        <v>2</v>
      </c>
      <c r="S1864">
        <v>2</v>
      </c>
      <c r="T1864">
        <v>3</v>
      </c>
      <c r="U1864">
        <v>11</v>
      </c>
      <c r="V1864">
        <v>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716</v>
      </c>
      <c r="AD1864" t="s">
        <v>715</v>
      </c>
      <c r="AE1864">
        <v>3</v>
      </c>
      <c r="AF1864" t="s">
        <v>3031</v>
      </c>
      <c r="AG1864" t="s">
        <v>2958</v>
      </c>
      <c r="AH1864" t="s">
        <v>3018</v>
      </c>
      <c r="AI1864">
        <v>11</v>
      </c>
      <c r="AJ1864" t="s">
        <v>3024</v>
      </c>
    </row>
    <row r="1865" spans="1:36" x14ac:dyDescent="0.3">
      <c r="A1865" t="s">
        <v>2219</v>
      </c>
      <c r="B1865" s="9">
        <v>42</v>
      </c>
      <c r="C1865" t="s">
        <v>39</v>
      </c>
      <c r="D1865" s="29" t="s">
        <v>37</v>
      </c>
      <c r="E1865">
        <v>53761</v>
      </c>
      <c r="F1865" s="13" t="s">
        <v>2963</v>
      </c>
      <c r="G1865" s="4">
        <v>41558</v>
      </c>
      <c r="H1865">
        <v>7</v>
      </c>
      <c r="I1865">
        <v>158</v>
      </c>
      <c r="J1865">
        <v>0</v>
      </c>
      <c r="K1865">
        <v>76</v>
      </c>
      <c r="L1865">
        <v>13</v>
      </c>
      <c r="M1865">
        <v>7</v>
      </c>
      <c r="N1865">
        <v>71</v>
      </c>
      <c r="O1865">
        <v>254</v>
      </c>
      <c r="P1865">
        <v>325</v>
      </c>
      <c r="Q1865">
        <v>6</v>
      </c>
      <c r="R1865">
        <v>4</v>
      </c>
      <c r="S1865">
        <v>4</v>
      </c>
      <c r="T1865">
        <v>3</v>
      </c>
      <c r="U1865">
        <v>17</v>
      </c>
      <c r="V1865">
        <v>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716</v>
      </c>
      <c r="AD1865" t="s">
        <v>716</v>
      </c>
      <c r="AE1865">
        <v>2</v>
      </c>
      <c r="AF1865" t="s">
        <v>3028</v>
      </c>
      <c r="AG1865" t="s">
        <v>2957</v>
      </c>
      <c r="AH1865" t="s">
        <v>3018</v>
      </c>
      <c r="AI1865">
        <v>10</v>
      </c>
      <c r="AJ1865" t="s">
        <v>3020</v>
      </c>
    </row>
    <row r="1866" spans="1:36" x14ac:dyDescent="0.3">
      <c r="A1866" t="s">
        <v>1476</v>
      </c>
      <c r="B1866" s="9">
        <v>34</v>
      </c>
      <c r="C1866" t="s">
        <v>29</v>
      </c>
      <c r="D1866" s="29" t="s">
        <v>37</v>
      </c>
      <c r="E1866">
        <v>33228</v>
      </c>
      <c r="F1866" s="13" t="s">
        <v>715</v>
      </c>
      <c r="G1866" s="4">
        <v>41662</v>
      </c>
      <c r="H1866">
        <v>28</v>
      </c>
      <c r="I1866">
        <v>22</v>
      </c>
      <c r="J1866">
        <v>2</v>
      </c>
      <c r="K1866">
        <v>31</v>
      </c>
      <c r="L1866">
        <v>7</v>
      </c>
      <c r="M1866">
        <v>4</v>
      </c>
      <c r="N1866">
        <v>5</v>
      </c>
      <c r="O1866">
        <v>66</v>
      </c>
      <c r="P1866">
        <v>71</v>
      </c>
      <c r="Q1866">
        <v>1</v>
      </c>
      <c r="R1866">
        <v>2</v>
      </c>
      <c r="S1866">
        <v>0</v>
      </c>
      <c r="T1866">
        <v>3</v>
      </c>
      <c r="U1866">
        <v>6</v>
      </c>
      <c r="V1866">
        <v>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t="s">
        <v>716</v>
      </c>
      <c r="AD1866" t="s">
        <v>716</v>
      </c>
      <c r="AE1866">
        <v>1</v>
      </c>
      <c r="AF1866" t="s">
        <v>3031</v>
      </c>
      <c r="AG1866" t="s">
        <v>2956</v>
      </c>
      <c r="AH1866" t="s">
        <v>3016</v>
      </c>
      <c r="AI1866">
        <v>1</v>
      </c>
      <c r="AJ1866" t="s">
        <v>3023</v>
      </c>
    </row>
    <row r="1867" spans="1:36" x14ac:dyDescent="0.3">
      <c r="A1867" t="s">
        <v>2114</v>
      </c>
      <c r="B1867" s="9">
        <v>64</v>
      </c>
      <c r="C1867" t="s">
        <v>39</v>
      </c>
      <c r="D1867" s="29" t="s">
        <v>71</v>
      </c>
      <c r="E1867">
        <v>64866</v>
      </c>
      <c r="F1867" s="13" t="s">
        <v>715</v>
      </c>
      <c r="G1867" s="4">
        <v>41665</v>
      </c>
      <c r="H1867">
        <v>9</v>
      </c>
      <c r="I1867">
        <v>508</v>
      </c>
      <c r="J1867">
        <v>5</v>
      </c>
      <c r="K1867">
        <v>21</v>
      </c>
      <c r="L1867">
        <v>7</v>
      </c>
      <c r="M1867">
        <v>5</v>
      </c>
      <c r="N1867">
        <v>10</v>
      </c>
      <c r="O1867">
        <v>546</v>
      </c>
      <c r="P1867">
        <v>556</v>
      </c>
      <c r="Q1867">
        <v>4</v>
      </c>
      <c r="R1867">
        <v>7</v>
      </c>
      <c r="S1867">
        <v>3</v>
      </c>
      <c r="T1867">
        <v>7</v>
      </c>
      <c r="U1867">
        <v>21</v>
      </c>
      <c r="V1867">
        <v>5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715</v>
      </c>
      <c r="AD1867" t="s">
        <v>716</v>
      </c>
      <c r="AE1867">
        <v>1</v>
      </c>
      <c r="AF1867" t="s">
        <v>3029</v>
      </c>
      <c r="AG1867" t="s">
        <v>2956</v>
      </c>
      <c r="AH1867" t="s">
        <v>3016</v>
      </c>
      <c r="AI1867">
        <v>1</v>
      </c>
      <c r="AJ1867" t="s">
        <v>3023</v>
      </c>
    </row>
    <row r="1868" spans="1:36" x14ac:dyDescent="0.3">
      <c r="A1868" t="s">
        <v>1013</v>
      </c>
      <c r="B1868" s="9">
        <v>41</v>
      </c>
      <c r="C1868" t="s">
        <v>47</v>
      </c>
      <c r="D1868" s="29" t="s">
        <v>33</v>
      </c>
      <c r="E1868">
        <v>27190</v>
      </c>
      <c r="F1868" s="13" t="s">
        <v>715</v>
      </c>
      <c r="G1868" s="4">
        <v>41501</v>
      </c>
      <c r="H1868">
        <v>13</v>
      </c>
      <c r="I1868">
        <v>1</v>
      </c>
      <c r="J1868">
        <v>6</v>
      </c>
      <c r="K1868">
        <v>7</v>
      </c>
      <c r="L1868">
        <v>0</v>
      </c>
      <c r="M1868">
        <v>1</v>
      </c>
      <c r="N1868">
        <v>3</v>
      </c>
      <c r="O1868">
        <v>15</v>
      </c>
      <c r="P1868">
        <v>18</v>
      </c>
      <c r="Q1868">
        <v>1</v>
      </c>
      <c r="R1868">
        <v>1</v>
      </c>
      <c r="S1868">
        <v>0</v>
      </c>
      <c r="T1868">
        <v>2</v>
      </c>
      <c r="U1868">
        <v>4</v>
      </c>
      <c r="V1868">
        <v>8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 t="s">
        <v>715</v>
      </c>
      <c r="AD1868" t="s">
        <v>715</v>
      </c>
      <c r="AE1868">
        <v>2</v>
      </c>
      <c r="AF1868" t="s">
        <v>3028</v>
      </c>
      <c r="AG1868" t="s">
        <v>2957</v>
      </c>
      <c r="AH1868" t="s">
        <v>3014</v>
      </c>
      <c r="AI1868">
        <v>8</v>
      </c>
      <c r="AJ1868" t="s">
        <v>3026</v>
      </c>
    </row>
    <row r="1869" spans="1:36" x14ac:dyDescent="0.3">
      <c r="A1869" t="s">
        <v>1906</v>
      </c>
      <c r="B1869" s="9">
        <v>58</v>
      </c>
      <c r="C1869" t="s">
        <v>39</v>
      </c>
      <c r="D1869" s="29" t="s">
        <v>33</v>
      </c>
      <c r="E1869">
        <v>69245</v>
      </c>
      <c r="F1869" s="13" t="s">
        <v>715</v>
      </c>
      <c r="G1869" s="4">
        <v>41663</v>
      </c>
      <c r="H1869">
        <v>8</v>
      </c>
      <c r="I1869">
        <v>428</v>
      </c>
      <c r="J1869">
        <v>30</v>
      </c>
      <c r="K1869">
        <v>214</v>
      </c>
      <c r="L1869">
        <v>80</v>
      </c>
      <c r="M1869">
        <v>30</v>
      </c>
      <c r="N1869">
        <v>61</v>
      </c>
      <c r="O1869">
        <v>782</v>
      </c>
      <c r="P1869">
        <v>843</v>
      </c>
      <c r="Q1869">
        <v>2</v>
      </c>
      <c r="R1869">
        <v>6</v>
      </c>
      <c r="S1869">
        <v>5</v>
      </c>
      <c r="T1869">
        <v>10</v>
      </c>
      <c r="U1869">
        <v>23</v>
      </c>
      <c r="V1869">
        <v>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716</v>
      </c>
      <c r="AD1869" t="s">
        <v>716</v>
      </c>
      <c r="AE1869">
        <v>1</v>
      </c>
      <c r="AF1869" t="s">
        <v>3030</v>
      </c>
      <c r="AG1869" t="s">
        <v>2956</v>
      </c>
      <c r="AH1869" t="s">
        <v>3016</v>
      </c>
      <c r="AI1869">
        <v>1</v>
      </c>
      <c r="AJ1869" t="s">
        <v>3023</v>
      </c>
    </row>
    <row r="1870" spans="1:36" x14ac:dyDescent="0.3">
      <c r="A1870" t="s">
        <v>779</v>
      </c>
      <c r="B1870" s="9">
        <v>40</v>
      </c>
      <c r="C1870" t="s">
        <v>36</v>
      </c>
      <c r="D1870" s="29" t="s">
        <v>37</v>
      </c>
      <c r="E1870">
        <v>34596</v>
      </c>
      <c r="F1870" s="13" t="s">
        <v>715</v>
      </c>
      <c r="G1870" s="4">
        <v>41377</v>
      </c>
      <c r="H1870">
        <v>48</v>
      </c>
      <c r="I1870">
        <v>14</v>
      </c>
      <c r="J1870">
        <v>0</v>
      </c>
      <c r="K1870">
        <v>2</v>
      </c>
      <c r="L1870">
        <v>0</v>
      </c>
      <c r="M1870">
        <v>0</v>
      </c>
      <c r="N1870">
        <v>7</v>
      </c>
      <c r="O1870">
        <v>16</v>
      </c>
      <c r="P1870">
        <v>23</v>
      </c>
      <c r="Q1870">
        <v>1</v>
      </c>
      <c r="R1870">
        <v>1</v>
      </c>
      <c r="S1870">
        <v>0</v>
      </c>
      <c r="T1870">
        <v>2</v>
      </c>
      <c r="U1870">
        <v>4</v>
      </c>
      <c r="V1870">
        <v>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716</v>
      </c>
      <c r="AD1870" t="s">
        <v>716</v>
      </c>
      <c r="AE1870">
        <v>2</v>
      </c>
      <c r="AF1870" t="s">
        <v>3031</v>
      </c>
      <c r="AG1870" t="s">
        <v>2957</v>
      </c>
      <c r="AH1870" t="s">
        <v>3011</v>
      </c>
      <c r="AI1870">
        <v>4</v>
      </c>
      <c r="AJ1870" t="s">
        <v>3021</v>
      </c>
    </row>
    <row r="1871" spans="1:36" x14ac:dyDescent="0.3">
      <c r="A1871" t="s">
        <v>2759</v>
      </c>
      <c r="B1871" s="9">
        <v>53</v>
      </c>
      <c r="C1871" t="s">
        <v>36</v>
      </c>
      <c r="D1871" s="29" t="s">
        <v>37</v>
      </c>
      <c r="E1871">
        <v>52247</v>
      </c>
      <c r="F1871" s="13" t="s">
        <v>715</v>
      </c>
      <c r="G1871" s="4">
        <v>41466</v>
      </c>
      <c r="H1871">
        <v>23</v>
      </c>
      <c r="I1871">
        <v>352</v>
      </c>
      <c r="J1871">
        <v>0</v>
      </c>
      <c r="K1871">
        <v>27</v>
      </c>
      <c r="L1871">
        <v>10</v>
      </c>
      <c r="M1871">
        <v>0</v>
      </c>
      <c r="N1871">
        <v>15</v>
      </c>
      <c r="O1871">
        <v>389</v>
      </c>
      <c r="P1871">
        <v>404</v>
      </c>
      <c r="Q1871">
        <v>3</v>
      </c>
      <c r="R1871">
        <v>6</v>
      </c>
      <c r="S1871">
        <v>1</v>
      </c>
      <c r="T1871">
        <v>7</v>
      </c>
      <c r="U1871">
        <v>17</v>
      </c>
      <c r="V1871">
        <v>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716</v>
      </c>
      <c r="AD1871" t="s">
        <v>716</v>
      </c>
      <c r="AE1871">
        <v>2</v>
      </c>
      <c r="AF1871" t="s">
        <v>3030</v>
      </c>
      <c r="AG1871" t="s">
        <v>2957</v>
      </c>
      <c r="AH1871" t="s">
        <v>3014</v>
      </c>
      <c r="AI1871">
        <v>7</v>
      </c>
      <c r="AJ1871" t="s">
        <v>3015</v>
      </c>
    </row>
    <row r="1872" spans="1:36" x14ac:dyDescent="0.3">
      <c r="A1872" t="s">
        <v>727</v>
      </c>
      <c r="B1872" s="9">
        <v>49</v>
      </c>
      <c r="C1872" t="s">
        <v>36</v>
      </c>
      <c r="D1872" s="29" t="s">
        <v>41</v>
      </c>
      <c r="E1872">
        <v>47025</v>
      </c>
      <c r="F1872" s="13" t="s">
        <v>2963</v>
      </c>
      <c r="G1872" s="4">
        <v>41679</v>
      </c>
      <c r="H1872">
        <v>6</v>
      </c>
      <c r="I1872">
        <v>16</v>
      </c>
      <c r="J1872">
        <v>0</v>
      </c>
      <c r="K1872">
        <v>3</v>
      </c>
      <c r="L1872">
        <v>0</v>
      </c>
      <c r="M1872">
        <v>0</v>
      </c>
      <c r="N1872">
        <v>1</v>
      </c>
      <c r="O1872">
        <v>19</v>
      </c>
      <c r="P1872">
        <v>20</v>
      </c>
      <c r="Q1872">
        <v>1</v>
      </c>
      <c r="R1872">
        <v>1</v>
      </c>
      <c r="S1872">
        <v>0</v>
      </c>
      <c r="T1872">
        <v>2</v>
      </c>
      <c r="U1872">
        <v>4</v>
      </c>
      <c r="V1872">
        <v>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716</v>
      </c>
      <c r="AD1872" t="s">
        <v>716</v>
      </c>
      <c r="AE1872">
        <v>1</v>
      </c>
      <c r="AF1872" t="s">
        <v>3028</v>
      </c>
      <c r="AG1872" t="s">
        <v>2956</v>
      </c>
      <c r="AH1872" t="s">
        <v>3016</v>
      </c>
      <c r="AI1872">
        <v>2</v>
      </c>
      <c r="AJ1872" t="s">
        <v>3022</v>
      </c>
    </row>
    <row r="1873" spans="1:36" x14ac:dyDescent="0.3">
      <c r="A1873" t="s">
        <v>1287</v>
      </c>
      <c r="B1873" s="9">
        <v>24</v>
      </c>
      <c r="C1873" t="s">
        <v>36</v>
      </c>
      <c r="D1873" s="29" t="s">
        <v>37</v>
      </c>
      <c r="E1873">
        <v>74214</v>
      </c>
      <c r="F1873" s="13" t="s">
        <v>716</v>
      </c>
      <c r="G1873" s="4">
        <v>41147</v>
      </c>
      <c r="H1873">
        <v>3</v>
      </c>
      <c r="I1873">
        <v>863</v>
      </c>
      <c r="J1873">
        <v>83</v>
      </c>
      <c r="K1873">
        <v>547</v>
      </c>
      <c r="L1873">
        <v>86</v>
      </c>
      <c r="M1873">
        <v>99</v>
      </c>
      <c r="N1873">
        <v>33</v>
      </c>
      <c r="O1873">
        <v>1678</v>
      </c>
      <c r="P1873">
        <v>1711</v>
      </c>
      <c r="Q1873">
        <v>1</v>
      </c>
      <c r="R1873">
        <v>8</v>
      </c>
      <c r="S1873">
        <v>2</v>
      </c>
      <c r="T1873">
        <v>5</v>
      </c>
      <c r="U1873">
        <v>16</v>
      </c>
      <c r="V1873">
        <v>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716</v>
      </c>
      <c r="AD1873" t="s">
        <v>716</v>
      </c>
      <c r="AE1873">
        <v>3</v>
      </c>
      <c r="AF1873" t="s">
        <v>3032</v>
      </c>
      <c r="AG1873" t="s">
        <v>2958</v>
      </c>
      <c r="AH1873" t="s">
        <v>3014</v>
      </c>
      <c r="AI1873">
        <v>8</v>
      </c>
      <c r="AJ1873" t="s">
        <v>3026</v>
      </c>
    </row>
    <row r="1874" spans="1:36" x14ac:dyDescent="0.3">
      <c r="A1874" t="s">
        <v>1050</v>
      </c>
      <c r="B1874" s="9">
        <v>49</v>
      </c>
      <c r="C1874" t="s">
        <v>36</v>
      </c>
      <c r="D1874" s="29" t="s">
        <v>33</v>
      </c>
      <c r="E1874">
        <v>51717</v>
      </c>
      <c r="F1874" s="13" t="s">
        <v>715</v>
      </c>
      <c r="G1874" s="4">
        <v>41506</v>
      </c>
      <c r="H1874">
        <v>55</v>
      </c>
      <c r="I1874">
        <v>98</v>
      </c>
      <c r="J1874">
        <v>1</v>
      </c>
      <c r="K1874">
        <v>17</v>
      </c>
      <c r="L1874">
        <v>0</v>
      </c>
      <c r="M1874">
        <v>1</v>
      </c>
      <c r="N1874">
        <v>5</v>
      </c>
      <c r="O1874">
        <v>117</v>
      </c>
      <c r="P1874">
        <v>122</v>
      </c>
      <c r="Q1874">
        <v>1</v>
      </c>
      <c r="R1874">
        <v>3</v>
      </c>
      <c r="S1874">
        <v>0</v>
      </c>
      <c r="T1874">
        <v>4</v>
      </c>
      <c r="U1874">
        <v>8</v>
      </c>
      <c r="V1874">
        <v>7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 t="s">
        <v>715</v>
      </c>
      <c r="AD1874" t="s">
        <v>716</v>
      </c>
      <c r="AE1874">
        <v>2</v>
      </c>
      <c r="AF1874" t="s">
        <v>3028</v>
      </c>
      <c r="AG1874" t="s">
        <v>2957</v>
      </c>
      <c r="AH1874" t="s">
        <v>3014</v>
      </c>
      <c r="AI1874">
        <v>8</v>
      </c>
      <c r="AJ1874" t="s">
        <v>3026</v>
      </c>
    </row>
    <row r="1875" spans="1:36" x14ac:dyDescent="0.3">
      <c r="A1875" t="s">
        <v>911</v>
      </c>
      <c r="B1875" s="9">
        <v>25</v>
      </c>
      <c r="C1875" t="s">
        <v>36</v>
      </c>
      <c r="D1875" s="29" t="s">
        <v>30</v>
      </c>
      <c r="E1875">
        <v>33996</v>
      </c>
      <c r="F1875" s="13" t="s">
        <v>716</v>
      </c>
      <c r="G1875" s="4">
        <v>41528</v>
      </c>
      <c r="H1875">
        <v>46</v>
      </c>
      <c r="I1875">
        <v>40</v>
      </c>
      <c r="J1875">
        <v>2</v>
      </c>
      <c r="K1875">
        <v>15</v>
      </c>
      <c r="L1875">
        <v>8</v>
      </c>
      <c r="M1875">
        <v>0</v>
      </c>
      <c r="N1875">
        <v>6</v>
      </c>
      <c r="O1875">
        <v>65</v>
      </c>
      <c r="P1875">
        <v>71</v>
      </c>
      <c r="Q1875">
        <v>1</v>
      </c>
      <c r="R1875">
        <v>1</v>
      </c>
      <c r="S1875">
        <v>1</v>
      </c>
      <c r="T1875">
        <v>3</v>
      </c>
      <c r="U1875">
        <v>6</v>
      </c>
      <c r="V1875">
        <v>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716</v>
      </c>
      <c r="AD1875" t="s">
        <v>716</v>
      </c>
      <c r="AE1875">
        <v>2</v>
      </c>
      <c r="AF1875" t="s">
        <v>3032</v>
      </c>
      <c r="AG1875" t="s">
        <v>2957</v>
      </c>
      <c r="AH1875" t="s">
        <v>3014</v>
      </c>
      <c r="AI1875">
        <v>9</v>
      </c>
      <c r="AJ1875" t="s">
        <v>3025</v>
      </c>
    </row>
    <row r="1876" spans="1:36" x14ac:dyDescent="0.3">
      <c r="A1876" t="s">
        <v>1303</v>
      </c>
      <c r="B1876" s="9">
        <v>27</v>
      </c>
      <c r="C1876" t="s">
        <v>36</v>
      </c>
      <c r="D1876" s="29" t="s">
        <v>30</v>
      </c>
      <c r="E1876">
        <v>74004</v>
      </c>
      <c r="F1876" s="13" t="s">
        <v>716</v>
      </c>
      <c r="G1876" s="4">
        <v>41694</v>
      </c>
      <c r="H1876">
        <v>5</v>
      </c>
      <c r="I1876">
        <v>784</v>
      </c>
      <c r="J1876">
        <v>48</v>
      </c>
      <c r="K1876">
        <v>560</v>
      </c>
      <c r="L1876">
        <v>42</v>
      </c>
      <c r="M1876">
        <v>176</v>
      </c>
      <c r="N1876">
        <v>48</v>
      </c>
      <c r="O1876">
        <v>1610</v>
      </c>
      <c r="P1876">
        <v>1658</v>
      </c>
      <c r="Q1876">
        <v>1</v>
      </c>
      <c r="R1876">
        <v>4</v>
      </c>
      <c r="S1876">
        <v>6</v>
      </c>
      <c r="T1876">
        <v>4</v>
      </c>
      <c r="U1876">
        <v>15</v>
      </c>
      <c r="V1876">
        <v>3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 t="s">
        <v>2963</v>
      </c>
      <c r="AD1876" t="s">
        <v>715</v>
      </c>
      <c r="AE1876">
        <v>1</v>
      </c>
      <c r="AF1876" t="s">
        <v>3032</v>
      </c>
      <c r="AG1876" t="s">
        <v>2956</v>
      </c>
      <c r="AH1876" t="s">
        <v>3016</v>
      </c>
      <c r="AI1876">
        <v>2</v>
      </c>
      <c r="AJ1876" t="s">
        <v>3022</v>
      </c>
    </row>
    <row r="1877" spans="1:36" x14ac:dyDescent="0.3">
      <c r="A1877" t="s">
        <v>2525</v>
      </c>
      <c r="B1877" s="9">
        <v>50</v>
      </c>
      <c r="C1877" t="s">
        <v>29</v>
      </c>
      <c r="D1877" s="29" t="s">
        <v>33</v>
      </c>
      <c r="E1877">
        <v>68142</v>
      </c>
      <c r="F1877" s="13" t="s">
        <v>715</v>
      </c>
      <c r="G1877" s="4">
        <v>41150</v>
      </c>
      <c r="H1877">
        <v>96</v>
      </c>
      <c r="I1877">
        <v>897</v>
      </c>
      <c r="J1877">
        <v>126</v>
      </c>
      <c r="K1877">
        <v>196</v>
      </c>
      <c r="L1877">
        <v>91</v>
      </c>
      <c r="M1877">
        <v>112</v>
      </c>
      <c r="N1877">
        <v>37</v>
      </c>
      <c r="O1877">
        <v>1422</v>
      </c>
      <c r="P1877">
        <v>1459</v>
      </c>
      <c r="Q1877">
        <v>3</v>
      </c>
      <c r="R1877">
        <v>10</v>
      </c>
      <c r="S1877">
        <v>4</v>
      </c>
      <c r="T1877">
        <v>7</v>
      </c>
      <c r="U1877">
        <v>24</v>
      </c>
      <c r="V1877">
        <v>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716</v>
      </c>
      <c r="AD1877" t="s">
        <v>716</v>
      </c>
      <c r="AE1877">
        <v>3</v>
      </c>
      <c r="AF1877" t="s">
        <v>3028</v>
      </c>
      <c r="AG1877" t="s">
        <v>2958</v>
      </c>
      <c r="AH1877" t="s">
        <v>3014</v>
      </c>
      <c r="AI1877">
        <v>8</v>
      </c>
      <c r="AJ1877" t="s">
        <v>3026</v>
      </c>
    </row>
    <row r="1878" spans="1:36" x14ac:dyDescent="0.3">
      <c r="A1878" t="s">
        <v>1123</v>
      </c>
      <c r="B1878" s="9">
        <v>53</v>
      </c>
      <c r="C1878" t="s">
        <v>47</v>
      </c>
      <c r="D1878" s="29" t="s">
        <v>37</v>
      </c>
      <c r="E1878">
        <v>28249</v>
      </c>
      <c r="F1878" s="13" t="s">
        <v>716</v>
      </c>
      <c r="G1878" s="4">
        <v>41805</v>
      </c>
      <c r="H1878">
        <v>80</v>
      </c>
      <c r="I1878">
        <v>1</v>
      </c>
      <c r="J1878">
        <v>9</v>
      </c>
      <c r="K1878">
        <v>7</v>
      </c>
      <c r="L1878">
        <v>2</v>
      </c>
      <c r="M1878">
        <v>14</v>
      </c>
      <c r="N1878">
        <v>10</v>
      </c>
      <c r="O1878">
        <v>33</v>
      </c>
      <c r="P1878">
        <v>43</v>
      </c>
      <c r="Q1878">
        <v>1</v>
      </c>
      <c r="R1878">
        <v>2</v>
      </c>
      <c r="S1878">
        <v>0</v>
      </c>
      <c r="T1878">
        <v>3</v>
      </c>
      <c r="U1878">
        <v>6</v>
      </c>
      <c r="V1878">
        <v>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716</v>
      </c>
      <c r="AD1878" t="s">
        <v>716</v>
      </c>
      <c r="AE1878">
        <v>1</v>
      </c>
      <c r="AF1878" t="s">
        <v>3030</v>
      </c>
      <c r="AG1878" t="s">
        <v>2956</v>
      </c>
      <c r="AH1878" t="s">
        <v>3011</v>
      </c>
      <c r="AI1878">
        <v>6</v>
      </c>
      <c r="AJ1878" t="s">
        <v>3013</v>
      </c>
    </row>
    <row r="1879" spans="1:36" x14ac:dyDescent="0.3">
      <c r="A1879" t="s">
        <v>1707</v>
      </c>
      <c r="B1879" s="9">
        <v>32</v>
      </c>
      <c r="C1879" t="s">
        <v>29</v>
      </c>
      <c r="D1879" s="29" t="s">
        <v>37</v>
      </c>
      <c r="E1879">
        <v>79908</v>
      </c>
      <c r="F1879" s="13" t="s">
        <v>716</v>
      </c>
      <c r="G1879" s="4">
        <v>41369</v>
      </c>
      <c r="H1879">
        <v>30</v>
      </c>
      <c r="I1879">
        <v>557</v>
      </c>
      <c r="J1879">
        <v>129</v>
      </c>
      <c r="K1879">
        <v>761</v>
      </c>
      <c r="L1879">
        <v>29</v>
      </c>
      <c r="M1879">
        <v>185</v>
      </c>
      <c r="N1879">
        <v>111</v>
      </c>
      <c r="O1879">
        <v>1661</v>
      </c>
      <c r="P1879">
        <v>1772</v>
      </c>
      <c r="Q1879">
        <v>1</v>
      </c>
      <c r="R1879">
        <v>5</v>
      </c>
      <c r="S1879">
        <v>6</v>
      </c>
      <c r="T1879">
        <v>7</v>
      </c>
      <c r="U1879">
        <v>19</v>
      </c>
      <c r="V1879">
        <v>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 t="s">
        <v>715</v>
      </c>
      <c r="AD1879" t="s">
        <v>716</v>
      </c>
      <c r="AE1879">
        <v>2</v>
      </c>
      <c r="AF1879" t="s">
        <v>3031</v>
      </c>
      <c r="AG1879" t="s">
        <v>2957</v>
      </c>
      <c r="AH1879" t="s">
        <v>3011</v>
      </c>
      <c r="AI1879">
        <v>4</v>
      </c>
      <c r="AJ1879" t="s">
        <v>3021</v>
      </c>
    </row>
    <row r="1880" spans="1:36" x14ac:dyDescent="0.3">
      <c r="A1880" t="s">
        <v>859</v>
      </c>
      <c r="B1880" s="9">
        <v>19</v>
      </c>
      <c r="C1880" t="s">
        <v>29</v>
      </c>
      <c r="D1880" s="29" t="s">
        <v>30</v>
      </c>
      <c r="E1880">
        <v>34824</v>
      </c>
      <c r="F1880" s="13" t="s">
        <v>716</v>
      </c>
      <c r="G1880" s="4">
        <v>41724</v>
      </c>
      <c r="H1880">
        <v>65</v>
      </c>
      <c r="I1880">
        <v>4</v>
      </c>
      <c r="J1880">
        <v>2</v>
      </c>
      <c r="K1880">
        <v>11</v>
      </c>
      <c r="L1880">
        <v>2</v>
      </c>
      <c r="M1880">
        <v>0</v>
      </c>
      <c r="N1880">
        <v>4</v>
      </c>
      <c r="O1880">
        <v>19</v>
      </c>
      <c r="P1880">
        <v>23</v>
      </c>
      <c r="Q1880">
        <v>1</v>
      </c>
      <c r="R1880">
        <v>1</v>
      </c>
      <c r="S1880">
        <v>0</v>
      </c>
      <c r="T1880">
        <v>2</v>
      </c>
      <c r="U1880">
        <v>4</v>
      </c>
      <c r="V1880">
        <v>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716</v>
      </c>
      <c r="AD1880" t="s">
        <v>716</v>
      </c>
      <c r="AE1880">
        <v>1</v>
      </c>
      <c r="AF1880" t="s">
        <v>3033</v>
      </c>
      <c r="AG1880" t="s">
        <v>2956</v>
      </c>
      <c r="AH1880" t="s">
        <v>3016</v>
      </c>
      <c r="AI1880">
        <v>3</v>
      </c>
      <c r="AJ1880" t="s">
        <v>3017</v>
      </c>
    </row>
    <row r="1881" spans="1:36" x14ac:dyDescent="0.3">
      <c r="A1881" t="s">
        <v>2270</v>
      </c>
      <c r="B1881" s="9">
        <v>35</v>
      </c>
      <c r="C1881" t="s">
        <v>29</v>
      </c>
      <c r="D1881" s="29" t="s">
        <v>33</v>
      </c>
      <c r="E1881">
        <v>90300</v>
      </c>
      <c r="F1881" s="13" t="s">
        <v>716</v>
      </c>
      <c r="G1881" s="4">
        <v>41642</v>
      </c>
      <c r="H1881">
        <v>7</v>
      </c>
      <c r="I1881">
        <v>594</v>
      </c>
      <c r="J1881">
        <v>134</v>
      </c>
      <c r="K1881">
        <v>786</v>
      </c>
      <c r="L1881">
        <v>33</v>
      </c>
      <c r="M1881">
        <v>134</v>
      </c>
      <c r="N1881">
        <v>57</v>
      </c>
      <c r="O1881">
        <v>1681</v>
      </c>
      <c r="P1881">
        <v>1738</v>
      </c>
      <c r="Q1881">
        <v>0</v>
      </c>
      <c r="R1881">
        <v>5</v>
      </c>
      <c r="S1881">
        <v>6</v>
      </c>
      <c r="T1881">
        <v>8</v>
      </c>
      <c r="U1881">
        <v>19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 t="s">
        <v>715</v>
      </c>
      <c r="AD1881" t="s">
        <v>716</v>
      </c>
      <c r="AE1881">
        <v>1</v>
      </c>
      <c r="AF1881" t="s">
        <v>3031</v>
      </c>
      <c r="AG1881" t="s">
        <v>2956</v>
      </c>
      <c r="AH1881" t="s">
        <v>3016</v>
      </c>
      <c r="AI1881">
        <v>1</v>
      </c>
      <c r="AJ1881" t="s">
        <v>3023</v>
      </c>
    </row>
    <row r="1882" spans="1:36" x14ac:dyDescent="0.3">
      <c r="A1882" t="s">
        <v>1995</v>
      </c>
      <c r="B1882" s="9">
        <v>48</v>
      </c>
      <c r="C1882" t="s">
        <v>36</v>
      </c>
      <c r="D1882" s="29" t="s">
        <v>33</v>
      </c>
      <c r="E1882">
        <v>65814</v>
      </c>
      <c r="F1882" s="13" t="s">
        <v>715</v>
      </c>
      <c r="G1882" s="4">
        <v>41700</v>
      </c>
      <c r="H1882">
        <v>90</v>
      </c>
      <c r="I1882">
        <v>561</v>
      </c>
      <c r="J1882">
        <v>14</v>
      </c>
      <c r="K1882">
        <v>113</v>
      </c>
      <c r="L1882">
        <v>10</v>
      </c>
      <c r="M1882">
        <v>14</v>
      </c>
      <c r="N1882">
        <v>35</v>
      </c>
      <c r="O1882">
        <v>712</v>
      </c>
      <c r="P1882">
        <v>747</v>
      </c>
      <c r="Q1882">
        <v>3</v>
      </c>
      <c r="R1882">
        <v>8</v>
      </c>
      <c r="S1882">
        <v>2</v>
      </c>
      <c r="T1882">
        <v>10</v>
      </c>
      <c r="U1882">
        <v>23</v>
      </c>
      <c r="V1882">
        <v>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716</v>
      </c>
      <c r="AD1882" t="s">
        <v>716</v>
      </c>
      <c r="AE1882">
        <v>1</v>
      </c>
      <c r="AF1882" t="s">
        <v>3028</v>
      </c>
      <c r="AG1882" t="s">
        <v>2956</v>
      </c>
      <c r="AH1882" t="s">
        <v>3016</v>
      </c>
      <c r="AI1882">
        <v>3</v>
      </c>
      <c r="AJ1882" t="s">
        <v>3017</v>
      </c>
    </row>
    <row r="1883" spans="1:36" x14ac:dyDescent="0.3">
      <c r="A1883" t="s">
        <v>1371</v>
      </c>
      <c r="B1883" s="9">
        <v>59</v>
      </c>
      <c r="C1883" t="s">
        <v>39</v>
      </c>
      <c r="D1883" s="29" t="s">
        <v>37</v>
      </c>
      <c r="E1883">
        <v>38452</v>
      </c>
      <c r="F1883" s="13" t="s">
        <v>2963</v>
      </c>
      <c r="G1883" s="4">
        <v>41728</v>
      </c>
      <c r="H1883">
        <v>62</v>
      </c>
      <c r="I1883">
        <v>56</v>
      </c>
      <c r="J1883">
        <v>0</v>
      </c>
      <c r="K1883">
        <v>14</v>
      </c>
      <c r="L1883">
        <v>0</v>
      </c>
      <c r="M1883">
        <v>0</v>
      </c>
      <c r="N1883">
        <v>2</v>
      </c>
      <c r="O1883">
        <v>70</v>
      </c>
      <c r="P1883">
        <v>72</v>
      </c>
      <c r="Q1883">
        <v>3</v>
      </c>
      <c r="R1883">
        <v>3</v>
      </c>
      <c r="S1883">
        <v>0</v>
      </c>
      <c r="T1883">
        <v>3</v>
      </c>
      <c r="U1883">
        <v>9</v>
      </c>
      <c r="V1883">
        <v>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716</v>
      </c>
      <c r="AD1883" t="s">
        <v>716</v>
      </c>
      <c r="AE1883">
        <v>1</v>
      </c>
      <c r="AF1883" t="s">
        <v>3030</v>
      </c>
      <c r="AG1883" t="s">
        <v>2956</v>
      </c>
      <c r="AH1883" t="s">
        <v>3016</v>
      </c>
      <c r="AI1883">
        <v>3</v>
      </c>
      <c r="AJ1883" t="s">
        <v>3017</v>
      </c>
    </row>
    <row r="1884" spans="1:36" x14ac:dyDescent="0.3">
      <c r="A1884" t="s">
        <v>2059</v>
      </c>
      <c r="B1884" s="9">
        <v>43</v>
      </c>
      <c r="C1884" t="s">
        <v>39</v>
      </c>
      <c r="D1884" s="29" t="s">
        <v>30</v>
      </c>
      <c r="E1884">
        <v>33316</v>
      </c>
      <c r="F1884" s="13" t="s">
        <v>2963</v>
      </c>
      <c r="G1884" s="4">
        <v>41551</v>
      </c>
      <c r="H1884">
        <v>34</v>
      </c>
      <c r="I1884">
        <v>79</v>
      </c>
      <c r="J1884">
        <v>1</v>
      </c>
      <c r="K1884">
        <v>31</v>
      </c>
      <c r="L1884">
        <v>4</v>
      </c>
      <c r="M1884">
        <v>4</v>
      </c>
      <c r="N1884">
        <v>12</v>
      </c>
      <c r="O1884">
        <v>119</v>
      </c>
      <c r="P1884">
        <v>131</v>
      </c>
      <c r="Q1884">
        <v>3</v>
      </c>
      <c r="R1884">
        <v>2</v>
      </c>
      <c r="S1884">
        <v>1</v>
      </c>
      <c r="T1884">
        <v>4</v>
      </c>
      <c r="U1884">
        <v>10</v>
      </c>
      <c r="V1884">
        <v>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716</v>
      </c>
      <c r="AD1884" t="s">
        <v>716</v>
      </c>
      <c r="AE1884">
        <v>2</v>
      </c>
      <c r="AF1884" t="s">
        <v>3028</v>
      </c>
      <c r="AG1884" t="s">
        <v>2957</v>
      </c>
      <c r="AH1884" t="s">
        <v>3018</v>
      </c>
      <c r="AI1884">
        <v>10</v>
      </c>
      <c r="AJ1884" t="s">
        <v>3020</v>
      </c>
    </row>
    <row r="1885" spans="1:36" x14ac:dyDescent="0.3">
      <c r="A1885" t="s">
        <v>1788</v>
      </c>
      <c r="B1885" s="9">
        <v>45</v>
      </c>
      <c r="C1885" t="s">
        <v>36</v>
      </c>
      <c r="D1885" s="29" t="s">
        <v>37</v>
      </c>
      <c r="E1885">
        <v>30396</v>
      </c>
      <c r="F1885" s="13" t="s">
        <v>715</v>
      </c>
      <c r="G1885" s="4">
        <v>41759</v>
      </c>
      <c r="H1885">
        <v>22</v>
      </c>
      <c r="I1885">
        <v>15</v>
      </c>
      <c r="J1885">
        <v>0</v>
      </c>
      <c r="K1885">
        <v>6</v>
      </c>
      <c r="L1885">
        <v>0</v>
      </c>
      <c r="M1885">
        <v>1</v>
      </c>
      <c r="N1885">
        <v>12</v>
      </c>
      <c r="O1885">
        <v>22</v>
      </c>
      <c r="P1885">
        <v>34</v>
      </c>
      <c r="Q1885">
        <v>2</v>
      </c>
      <c r="R1885">
        <v>1</v>
      </c>
      <c r="S1885">
        <v>1</v>
      </c>
      <c r="T1885">
        <v>2</v>
      </c>
      <c r="U1885">
        <v>6</v>
      </c>
      <c r="V1885">
        <v>7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 t="s">
        <v>715</v>
      </c>
      <c r="AD1885" t="s">
        <v>715</v>
      </c>
      <c r="AE1885">
        <v>1</v>
      </c>
      <c r="AF1885" t="s">
        <v>3028</v>
      </c>
      <c r="AG1885" t="s">
        <v>2956</v>
      </c>
      <c r="AH1885" t="s">
        <v>3011</v>
      </c>
      <c r="AI1885">
        <v>4</v>
      </c>
      <c r="AJ1885" t="s">
        <v>3021</v>
      </c>
    </row>
    <row r="1886" spans="1:36" x14ac:dyDescent="0.3">
      <c r="A1886" t="s">
        <v>2628</v>
      </c>
      <c r="B1886" s="9">
        <v>40</v>
      </c>
      <c r="C1886" t="s">
        <v>29</v>
      </c>
      <c r="D1886" s="29" t="s">
        <v>30</v>
      </c>
      <c r="E1886">
        <v>32233</v>
      </c>
      <c r="F1886" s="13" t="s">
        <v>715</v>
      </c>
      <c r="G1886" s="4">
        <v>41140</v>
      </c>
      <c r="H1886">
        <v>26</v>
      </c>
      <c r="I1886">
        <v>138</v>
      </c>
      <c r="J1886">
        <v>15</v>
      </c>
      <c r="K1886">
        <v>35</v>
      </c>
      <c r="L1886">
        <v>25</v>
      </c>
      <c r="M1886">
        <v>11</v>
      </c>
      <c r="N1886">
        <v>72</v>
      </c>
      <c r="O1886">
        <v>224</v>
      </c>
      <c r="P1886">
        <v>296</v>
      </c>
      <c r="Q1886">
        <v>2</v>
      </c>
      <c r="R1886">
        <v>6</v>
      </c>
      <c r="S1886">
        <v>2</v>
      </c>
      <c r="T1886">
        <v>2</v>
      </c>
      <c r="U1886">
        <v>12</v>
      </c>
      <c r="V1886">
        <v>9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 t="s">
        <v>715</v>
      </c>
      <c r="AD1886" t="s">
        <v>715</v>
      </c>
      <c r="AE1886">
        <v>3</v>
      </c>
      <c r="AF1886" t="s">
        <v>3031</v>
      </c>
      <c r="AG1886" t="s">
        <v>2958</v>
      </c>
      <c r="AH1886" t="s">
        <v>3014</v>
      </c>
      <c r="AI1886">
        <v>8</v>
      </c>
      <c r="AJ1886" t="s">
        <v>3026</v>
      </c>
    </row>
    <row r="1887" spans="1:36" x14ac:dyDescent="0.3">
      <c r="A1887" t="s">
        <v>2067</v>
      </c>
      <c r="B1887" s="9">
        <v>43</v>
      </c>
      <c r="C1887" t="s">
        <v>47</v>
      </c>
      <c r="D1887" s="29" t="s">
        <v>37</v>
      </c>
      <c r="E1887">
        <v>54690</v>
      </c>
      <c r="F1887" s="13" t="s">
        <v>2963</v>
      </c>
      <c r="G1887" s="4">
        <v>41585</v>
      </c>
      <c r="H1887">
        <v>76</v>
      </c>
      <c r="I1887">
        <v>111</v>
      </c>
      <c r="J1887">
        <v>16</v>
      </c>
      <c r="K1887">
        <v>37</v>
      </c>
      <c r="L1887">
        <v>7</v>
      </c>
      <c r="M1887">
        <v>9</v>
      </c>
      <c r="N1887">
        <v>18</v>
      </c>
      <c r="O1887">
        <v>180</v>
      </c>
      <c r="P1887">
        <v>198</v>
      </c>
      <c r="Q1887">
        <v>3</v>
      </c>
      <c r="R1887">
        <v>3</v>
      </c>
      <c r="S1887">
        <v>1</v>
      </c>
      <c r="T1887">
        <v>5</v>
      </c>
      <c r="U1887">
        <v>12</v>
      </c>
      <c r="V1887">
        <v>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716</v>
      </c>
      <c r="AD1887" t="s">
        <v>716</v>
      </c>
      <c r="AE1887">
        <v>2</v>
      </c>
      <c r="AF1887" t="s">
        <v>3028</v>
      </c>
      <c r="AG1887" t="s">
        <v>2957</v>
      </c>
      <c r="AH1887" t="s">
        <v>3018</v>
      </c>
      <c r="AI1887">
        <v>11</v>
      </c>
      <c r="AJ1887" t="s">
        <v>3024</v>
      </c>
    </row>
    <row r="1888" spans="1:36" x14ac:dyDescent="0.3">
      <c r="A1888" t="s">
        <v>1277</v>
      </c>
      <c r="B1888" s="9">
        <v>32</v>
      </c>
      <c r="C1888" t="s">
        <v>36</v>
      </c>
      <c r="D1888" s="29" t="s">
        <v>37</v>
      </c>
      <c r="E1888">
        <v>84169</v>
      </c>
      <c r="F1888" s="13" t="s">
        <v>716</v>
      </c>
      <c r="G1888" s="4">
        <v>41493</v>
      </c>
      <c r="H1888">
        <v>9</v>
      </c>
      <c r="I1888">
        <v>1478</v>
      </c>
      <c r="J1888">
        <v>19</v>
      </c>
      <c r="K1888">
        <v>403</v>
      </c>
      <c r="L1888">
        <v>0</v>
      </c>
      <c r="M1888">
        <v>19</v>
      </c>
      <c r="N1888">
        <v>0</v>
      </c>
      <c r="O1888">
        <v>1919</v>
      </c>
      <c r="P1888">
        <v>1919</v>
      </c>
      <c r="Q1888">
        <v>1</v>
      </c>
      <c r="R1888">
        <v>7</v>
      </c>
      <c r="S1888">
        <v>6</v>
      </c>
      <c r="T1888">
        <v>6</v>
      </c>
      <c r="U1888">
        <v>20</v>
      </c>
      <c r="V1888">
        <v>3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 t="s">
        <v>2963</v>
      </c>
      <c r="AD1888" t="s">
        <v>715</v>
      </c>
      <c r="AE1888">
        <v>2</v>
      </c>
      <c r="AF1888" t="s">
        <v>3031</v>
      </c>
      <c r="AG1888" t="s">
        <v>2957</v>
      </c>
      <c r="AH1888" t="s">
        <v>3014</v>
      </c>
      <c r="AI1888">
        <v>8</v>
      </c>
      <c r="AJ1888" t="s">
        <v>3026</v>
      </c>
    </row>
    <row r="1889" spans="1:36" x14ac:dyDescent="0.3">
      <c r="A1889" t="s">
        <v>1374</v>
      </c>
      <c r="B1889" s="9">
        <v>27</v>
      </c>
      <c r="C1889" t="s">
        <v>29</v>
      </c>
      <c r="D1889" s="29" t="s">
        <v>33</v>
      </c>
      <c r="E1889">
        <v>18227</v>
      </c>
      <c r="F1889" s="13" t="s">
        <v>715</v>
      </c>
      <c r="G1889" s="4">
        <v>41221</v>
      </c>
      <c r="H1889">
        <v>21</v>
      </c>
      <c r="I1889">
        <v>1</v>
      </c>
      <c r="J1889">
        <v>2</v>
      </c>
      <c r="K1889">
        <v>7</v>
      </c>
      <c r="L1889">
        <v>4</v>
      </c>
      <c r="M1889">
        <v>3</v>
      </c>
      <c r="N1889">
        <v>11</v>
      </c>
      <c r="O1889">
        <v>17</v>
      </c>
      <c r="P1889">
        <v>28</v>
      </c>
      <c r="Q1889">
        <v>1</v>
      </c>
      <c r="R1889">
        <v>0</v>
      </c>
      <c r="S1889">
        <v>1</v>
      </c>
      <c r="T1889">
        <v>2</v>
      </c>
      <c r="U1889">
        <v>4</v>
      </c>
      <c r="V1889">
        <v>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716</v>
      </c>
      <c r="AD1889" t="s">
        <v>716</v>
      </c>
      <c r="AE1889">
        <v>3</v>
      </c>
      <c r="AF1889" t="s">
        <v>3032</v>
      </c>
      <c r="AG1889" t="s">
        <v>2958</v>
      </c>
      <c r="AH1889" t="s">
        <v>3018</v>
      </c>
      <c r="AI1889">
        <v>11</v>
      </c>
      <c r="AJ1889" t="s">
        <v>3024</v>
      </c>
    </row>
    <row r="1890" spans="1:36" x14ac:dyDescent="0.3">
      <c r="A1890" t="s">
        <v>2412</v>
      </c>
      <c r="B1890" s="9">
        <v>37</v>
      </c>
      <c r="C1890" t="s">
        <v>29</v>
      </c>
      <c r="D1890" s="29" t="s">
        <v>37</v>
      </c>
      <c r="E1890">
        <v>54809</v>
      </c>
      <c r="F1890" s="13" t="s">
        <v>2963</v>
      </c>
      <c r="G1890" s="4">
        <v>41528</v>
      </c>
      <c r="H1890">
        <v>1</v>
      </c>
      <c r="I1890">
        <v>63</v>
      </c>
      <c r="J1890">
        <v>6</v>
      </c>
      <c r="K1890">
        <v>57</v>
      </c>
      <c r="L1890">
        <v>13</v>
      </c>
      <c r="M1890">
        <v>13</v>
      </c>
      <c r="N1890">
        <v>22</v>
      </c>
      <c r="O1890">
        <v>152</v>
      </c>
      <c r="P1890">
        <v>174</v>
      </c>
      <c r="Q1890">
        <v>4</v>
      </c>
      <c r="R1890">
        <v>2</v>
      </c>
      <c r="S1890">
        <v>1</v>
      </c>
      <c r="T1890">
        <v>5</v>
      </c>
      <c r="U1890">
        <v>12</v>
      </c>
      <c r="V1890">
        <v>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716</v>
      </c>
      <c r="AD1890" t="s">
        <v>716</v>
      </c>
      <c r="AE1890">
        <v>2</v>
      </c>
      <c r="AF1890" t="s">
        <v>3031</v>
      </c>
      <c r="AG1890" t="s">
        <v>2957</v>
      </c>
      <c r="AH1890" t="s">
        <v>3014</v>
      </c>
      <c r="AI1890">
        <v>9</v>
      </c>
      <c r="AJ1890" t="s">
        <v>3025</v>
      </c>
    </row>
    <row r="1891" spans="1:36" x14ac:dyDescent="0.3">
      <c r="A1891" t="s">
        <v>1874</v>
      </c>
      <c r="B1891" s="9">
        <v>38</v>
      </c>
      <c r="C1891" t="s">
        <v>47</v>
      </c>
      <c r="D1891" s="29" t="s">
        <v>33</v>
      </c>
      <c r="E1891">
        <v>75484</v>
      </c>
      <c r="F1891" s="13" t="s">
        <v>715</v>
      </c>
      <c r="G1891" s="4">
        <v>41123</v>
      </c>
      <c r="H1891">
        <v>50</v>
      </c>
      <c r="I1891">
        <v>378</v>
      </c>
      <c r="J1891">
        <v>97</v>
      </c>
      <c r="K1891">
        <v>259</v>
      </c>
      <c r="L1891">
        <v>197</v>
      </c>
      <c r="M1891">
        <v>194</v>
      </c>
      <c r="N1891">
        <v>34</v>
      </c>
      <c r="O1891">
        <v>1125</v>
      </c>
      <c r="P1891">
        <v>1159</v>
      </c>
      <c r="Q1891">
        <v>2</v>
      </c>
      <c r="R1891">
        <v>7</v>
      </c>
      <c r="S1891">
        <v>3</v>
      </c>
      <c r="T1891">
        <v>6</v>
      </c>
      <c r="U1891">
        <v>18</v>
      </c>
      <c r="V1891">
        <v>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716</v>
      </c>
      <c r="AD1891" t="s">
        <v>716</v>
      </c>
      <c r="AE1891">
        <v>3</v>
      </c>
      <c r="AF1891" t="s">
        <v>3031</v>
      </c>
      <c r="AG1891" t="s">
        <v>2958</v>
      </c>
      <c r="AH1891" t="s">
        <v>3014</v>
      </c>
      <c r="AI1891">
        <v>8</v>
      </c>
      <c r="AJ1891" t="s">
        <v>3026</v>
      </c>
    </row>
    <row r="1892" spans="1:36" x14ac:dyDescent="0.3">
      <c r="A1892" t="s">
        <v>1493</v>
      </c>
      <c r="B1892" s="9">
        <v>40</v>
      </c>
      <c r="C1892" t="s">
        <v>29</v>
      </c>
      <c r="D1892" s="29" t="s">
        <v>37</v>
      </c>
      <c r="E1892">
        <v>34421</v>
      </c>
      <c r="F1892" s="13" t="s">
        <v>715</v>
      </c>
      <c r="G1892" s="4">
        <v>41456</v>
      </c>
      <c r="H1892">
        <v>81</v>
      </c>
      <c r="I1892">
        <v>3</v>
      </c>
      <c r="J1892">
        <v>3</v>
      </c>
      <c r="K1892">
        <v>7</v>
      </c>
      <c r="L1892">
        <v>6</v>
      </c>
      <c r="M1892">
        <v>2</v>
      </c>
      <c r="N1892">
        <v>9</v>
      </c>
      <c r="O1892">
        <v>21</v>
      </c>
      <c r="P1892">
        <v>30</v>
      </c>
      <c r="Q1892">
        <v>1</v>
      </c>
      <c r="R1892">
        <v>1</v>
      </c>
      <c r="S1892">
        <v>0</v>
      </c>
      <c r="T1892">
        <v>2</v>
      </c>
      <c r="U1892">
        <v>4</v>
      </c>
      <c r="V1892">
        <v>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716</v>
      </c>
      <c r="AD1892" t="s">
        <v>716</v>
      </c>
      <c r="AE1892">
        <v>2</v>
      </c>
      <c r="AF1892" t="s">
        <v>3031</v>
      </c>
      <c r="AG1892" t="s">
        <v>2957</v>
      </c>
      <c r="AH1892" t="s">
        <v>3014</v>
      </c>
      <c r="AI1892">
        <v>7</v>
      </c>
      <c r="AJ1892" t="s">
        <v>3015</v>
      </c>
    </row>
    <row r="1893" spans="1:36" x14ac:dyDescent="0.3">
      <c r="A1893" t="s">
        <v>830</v>
      </c>
      <c r="B1893" s="9">
        <v>35</v>
      </c>
      <c r="C1893" t="s">
        <v>47</v>
      </c>
      <c r="D1893" s="29" t="s">
        <v>33</v>
      </c>
      <c r="E1893">
        <v>24594</v>
      </c>
      <c r="F1893" s="13" t="s">
        <v>715</v>
      </c>
      <c r="G1893" s="4">
        <v>41618</v>
      </c>
      <c r="H1893">
        <v>94</v>
      </c>
      <c r="I1893">
        <v>1</v>
      </c>
      <c r="J1893">
        <v>3</v>
      </c>
      <c r="K1893">
        <v>6</v>
      </c>
      <c r="L1893">
        <v>10</v>
      </c>
      <c r="M1893">
        <v>0</v>
      </c>
      <c r="N1893">
        <v>9</v>
      </c>
      <c r="O1893">
        <v>20</v>
      </c>
      <c r="P1893">
        <v>29</v>
      </c>
      <c r="Q1893">
        <v>1</v>
      </c>
      <c r="R1893">
        <v>1</v>
      </c>
      <c r="S1893">
        <v>0</v>
      </c>
      <c r="T1893">
        <v>3</v>
      </c>
      <c r="U1893">
        <v>5</v>
      </c>
      <c r="V1893">
        <v>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716</v>
      </c>
      <c r="AD1893" t="s">
        <v>716</v>
      </c>
      <c r="AE1893">
        <v>2</v>
      </c>
      <c r="AF1893" t="s">
        <v>3031</v>
      </c>
      <c r="AG1893" t="s">
        <v>2957</v>
      </c>
      <c r="AH1893" t="s">
        <v>3018</v>
      </c>
      <c r="AI1893">
        <v>12</v>
      </c>
      <c r="AJ1893" t="s">
        <v>3019</v>
      </c>
    </row>
    <row r="1894" spans="1:36" x14ac:dyDescent="0.3">
      <c r="A1894" t="s">
        <v>2881</v>
      </c>
      <c r="B1894" s="9">
        <v>46</v>
      </c>
      <c r="C1894" t="s">
        <v>36</v>
      </c>
      <c r="D1894" s="29" t="s">
        <v>37</v>
      </c>
      <c r="E1894">
        <v>55954</v>
      </c>
      <c r="F1894" s="13" t="s">
        <v>715</v>
      </c>
      <c r="G1894" s="4">
        <v>41701</v>
      </c>
      <c r="H1894">
        <v>63</v>
      </c>
      <c r="I1894">
        <v>447</v>
      </c>
      <c r="J1894">
        <v>0</v>
      </c>
      <c r="K1894">
        <v>28</v>
      </c>
      <c r="L1894">
        <v>0</v>
      </c>
      <c r="M1894">
        <v>0</v>
      </c>
      <c r="N1894">
        <v>43</v>
      </c>
      <c r="O1894">
        <v>475</v>
      </c>
      <c r="P1894">
        <v>518</v>
      </c>
      <c r="Q1894">
        <v>3</v>
      </c>
      <c r="R1894">
        <v>8</v>
      </c>
      <c r="S1894">
        <v>2</v>
      </c>
      <c r="T1894">
        <v>6</v>
      </c>
      <c r="U1894">
        <v>19</v>
      </c>
      <c r="V1894">
        <v>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716</v>
      </c>
      <c r="AD1894" t="s">
        <v>716</v>
      </c>
      <c r="AE1894">
        <v>1</v>
      </c>
      <c r="AF1894" t="s">
        <v>3028</v>
      </c>
      <c r="AG1894" t="s">
        <v>2956</v>
      </c>
      <c r="AH1894" t="s">
        <v>3016</v>
      </c>
      <c r="AI1894">
        <v>3</v>
      </c>
      <c r="AJ1894" t="s">
        <v>3017</v>
      </c>
    </row>
    <row r="1895" spans="1:36" x14ac:dyDescent="0.3">
      <c r="A1895" t="s">
        <v>889</v>
      </c>
      <c r="B1895" s="9">
        <v>57</v>
      </c>
      <c r="C1895" t="s">
        <v>29</v>
      </c>
      <c r="D1895" s="29" t="s">
        <v>37</v>
      </c>
      <c r="E1895">
        <v>43140</v>
      </c>
      <c r="F1895" s="13" t="s">
        <v>715</v>
      </c>
      <c r="G1895" s="4">
        <v>41279</v>
      </c>
      <c r="H1895">
        <v>68</v>
      </c>
      <c r="I1895">
        <v>134</v>
      </c>
      <c r="J1895">
        <v>8</v>
      </c>
      <c r="K1895">
        <v>76</v>
      </c>
      <c r="L1895">
        <v>6</v>
      </c>
      <c r="M1895">
        <v>0</v>
      </c>
      <c r="N1895">
        <v>11</v>
      </c>
      <c r="O1895">
        <v>224</v>
      </c>
      <c r="P1895">
        <v>235</v>
      </c>
      <c r="Q1895">
        <v>1</v>
      </c>
      <c r="R1895">
        <v>4</v>
      </c>
      <c r="S1895">
        <v>1</v>
      </c>
      <c r="T1895">
        <v>5</v>
      </c>
      <c r="U1895">
        <v>11</v>
      </c>
      <c r="V1895">
        <v>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716</v>
      </c>
      <c r="AD1895" t="s">
        <v>716</v>
      </c>
      <c r="AE1895">
        <v>2</v>
      </c>
      <c r="AF1895" t="s">
        <v>3030</v>
      </c>
      <c r="AG1895" t="s">
        <v>2957</v>
      </c>
      <c r="AH1895" t="s">
        <v>3016</v>
      </c>
      <c r="AI1895">
        <v>1</v>
      </c>
      <c r="AJ1895" t="s">
        <v>3023</v>
      </c>
    </row>
    <row r="1896" spans="1:36" x14ac:dyDescent="0.3">
      <c r="A1896" t="s">
        <v>974</v>
      </c>
      <c r="B1896" s="9">
        <v>39</v>
      </c>
      <c r="C1896" t="s">
        <v>36</v>
      </c>
      <c r="D1896" s="29" t="s">
        <v>37</v>
      </c>
      <c r="E1896">
        <v>45503</v>
      </c>
      <c r="F1896" s="13" t="s">
        <v>715</v>
      </c>
      <c r="G1896" s="4">
        <v>41542</v>
      </c>
      <c r="H1896">
        <v>54</v>
      </c>
      <c r="I1896">
        <v>97</v>
      </c>
      <c r="J1896">
        <v>4</v>
      </c>
      <c r="K1896">
        <v>44</v>
      </c>
      <c r="L1896">
        <v>6</v>
      </c>
      <c r="M1896">
        <v>1</v>
      </c>
      <c r="N1896">
        <v>18</v>
      </c>
      <c r="O1896">
        <v>152</v>
      </c>
      <c r="P1896">
        <v>170</v>
      </c>
      <c r="Q1896">
        <v>1</v>
      </c>
      <c r="R1896">
        <v>3</v>
      </c>
      <c r="S1896">
        <v>1</v>
      </c>
      <c r="T1896">
        <v>4</v>
      </c>
      <c r="U1896">
        <v>9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716</v>
      </c>
      <c r="AD1896" t="s">
        <v>716</v>
      </c>
      <c r="AE1896">
        <v>2</v>
      </c>
      <c r="AF1896" t="s">
        <v>3031</v>
      </c>
      <c r="AG1896" t="s">
        <v>2957</v>
      </c>
      <c r="AH1896" t="s">
        <v>3014</v>
      </c>
      <c r="AI1896">
        <v>9</v>
      </c>
      <c r="AJ1896" t="s">
        <v>3025</v>
      </c>
    </row>
    <row r="1897" spans="1:36" x14ac:dyDescent="0.3">
      <c r="A1897" t="s">
        <v>1578</v>
      </c>
      <c r="B1897" s="9">
        <v>53</v>
      </c>
      <c r="C1897" t="s">
        <v>29</v>
      </c>
      <c r="D1897" s="29" t="s">
        <v>30</v>
      </c>
      <c r="E1897">
        <v>82014</v>
      </c>
      <c r="F1897" s="13" t="s">
        <v>716</v>
      </c>
      <c r="G1897" s="4">
        <v>41141</v>
      </c>
      <c r="H1897">
        <v>48</v>
      </c>
      <c r="I1897">
        <v>980</v>
      </c>
      <c r="J1897">
        <v>37</v>
      </c>
      <c r="K1897">
        <v>265</v>
      </c>
      <c r="L1897">
        <v>35</v>
      </c>
      <c r="M1897">
        <v>163</v>
      </c>
      <c r="N1897">
        <v>31</v>
      </c>
      <c r="O1897">
        <v>1480</v>
      </c>
      <c r="P1897">
        <v>1511</v>
      </c>
      <c r="Q1897">
        <v>1</v>
      </c>
      <c r="R1897">
        <v>3</v>
      </c>
      <c r="S1897">
        <v>6</v>
      </c>
      <c r="T1897">
        <v>12</v>
      </c>
      <c r="U1897">
        <v>22</v>
      </c>
      <c r="V1897">
        <v>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716</v>
      </c>
      <c r="AD1897" t="s">
        <v>715</v>
      </c>
      <c r="AE1897">
        <v>3</v>
      </c>
      <c r="AF1897" t="s">
        <v>3030</v>
      </c>
      <c r="AG1897" t="s">
        <v>2958</v>
      </c>
      <c r="AH1897" t="s">
        <v>3014</v>
      </c>
      <c r="AI1897">
        <v>8</v>
      </c>
      <c r="AJ1897" t="s">
        <v>3026</v>
      </c>
    </row>
    <row r="1898" spans="1:36" x14ac:dyDescent="0.3">
      <c r="A1898" t="s">
        <v>2936</v>
      </c>
      <c r="B1898" s="9">
        <v>63</v>
      </c>
      <c r="C1898" t="s">
        <v>29</v>
      </c>
      <c r="D1898" s="29" t="s">
        <v>37</v>
      </c>
      <c r="E1898">
        <v>44689</v>
      </c>
      <c r="F1898" s="13" t="s">
        <v>2963</v>
      </c>
      <c r="G1898" s="4">
        <v>41649</v>
      </c>
      <c r="H1898">
        <v>82</v>
      </c>
      <c r="I1898">
        <v>18</v>
      </c>
      <c r="J1898">
        <v>0</v>
      </c>
      <c r="K1898">
        <v>5</v>
      </c>
      <c r="L1898">
        <v>0</v>
      </c>
      <c r="M1898">
        <v>0</v>
      </c>
      <c r="N1898">
        <v>11</v>
      </c>
      <c r="O1898">
        <v>23</v>
      </c>
      <c r="P1898">
        <v>34</v>
      </c>
      <c r="Q1898">
        <v>2</v>
      </c>
      <c r="R1898">
        <v>1</v>
      </c>
      <c r="S1898">
        <v>1</v>
      </c>
      <c r="T1898">
        <v>2</v>
      </c>
      <c r="U1898">
        <v>6</v>
      </c>
      <c r="V1898">
        <v>7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 t="s">
        <v>715</v>
      </c>
      <c r="AD1898" t="s">
        <v>716</v>
      </c>
      <c r="AE1898">
        <v>1</v>
      </c>
      <c r="AF1898" t="s">
        <v>3029</v>
      </c>
      <c r="AG1898" t="s">
        <v>2956</v>
      </c>
      <c r="AH1898" t="s">
        <v>3016</v>
      </c>
      <c r="AI1898">
        <v>1</v>
      </c>
      <c r="AJ1898" t="s">
        <v>3023</v>
      </c>
    </row>
    <row r="1899" spans="1:36" x14ac:dyDescent="0.3">
      <c r="A1899" t="s">
        <v>1873</v>
      </c>
      <c r="B1899" s="9">
        <v>61</v>
      </c>
      <c r="C1899" t="s">
        <v>39</v>
      </c>
      <c r="D1899" s="29" t="s">
        <v>37</v>
      </c>
      <c r="E1899">
        <v>67087</v>
      </c>
      <c r="F1899" s="13" t="s">
        <v>715</v>
      </c>
      <c r="G1899" s="4">
        <v>41625</v>
      </c>
      <c r="H1899">
        <v>40</v>
      </c>
      <c r="I1899">
        <v>329</v>
      </c>
      <c r="J1899">
        <v>35</v>
      </c>
      <c r="K1899">
        <v>222</v>
      </c>
      <c r="L1899">
        <v>130</v>
      </c>
      <c r="M1899">
        <v>35</v>
      </c>
      <c r="N1899">
        <v>43</v>
      </c>
      <c r="O1899">
        <v>751</v>
      </c>
      <c r="P1899">
        <v>794</v>
      </c>
      <c r="Q1899">
        <v>2</v>
      </c>
      <c r="R1899">
        <v>7</v>
      </c>
      <c r="S1899">
        <v>5</v>
      </c>
      <c r="T1899">
        <v>8</v>
      </c>
      <c r="U1899">
        <v>22</v>
      </c>
      <c r="V1899">
        <v>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716</v>
      </c>
      <c r="AD1899" t="s">
        <v>716</v>
      </c>
      <c r="AE1899">
        <v>2</v>
      </c>
      <c r="AF1899" t="s">
        <v>3029</v>
      </c>
      <c r="AG1899" t="s">
        <v>2957</v>
      </c>
      <c r="AH1899" t="s">
        <v>3018</v>
      </c>
      <c r="AI1899">
        <v>12</v>
      </c>
      <c r="AJ1899" t="s">
        <v>3019</v>
      </c>
    </row>
    <row r="1900" spans="1:36" x14ac:dyDescent="0.3">
      <c r="A1900" t="s">
        <v>2592</v>
      </c>
      <c r="B1900" s="9">
        <v>35</v>
      </c>
      <c r="C1900" t="s">
        <v>29</v>
      </c>
      <c r="D1900" s="29" t="s">
        <v>41</v>
      </c>
      <c r="E1900">
        <v>68274</v>
      </c>
      <c r="F1900" s="13" t="s">
        <v>2963</v>
      </c>
      <c r="G1900" s="4">
        <v>41547</v>
      </c>
      <c r="H1900">
        <v>83</v>
      </c>
      <c r="I1900">
        <v>135</v>
      </c>
      <c r="J1900">
        <v>25</v>
      </c>
      <c r="K1900">
        <v>51</v>
      </c>
      <c r="L1900">
        <v>23</v>
      </c>
      <c r="M1900">
        <v>25</v>
      </c>
      <c r="N1900">
        <v>46</v>
      </c>
      <c r="O1900">
        <v>259</v>
      </c>
      <c r="P1900">
        <v>305</v>
      </c>
      <c r="Q1900">
        <v>2</v>
      </c>
      <c r="R1900">
        <v>4</v>
      </c>
      <c r="S1900">
        <v>2</v>
      </c>
      <c r="T1900">
        <v>5</v>
      </c>
      <c r="U1900">
        <v>13</v>
      </c>
      <c r="V1900">
        <v>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716</v>
      </c>
      <c r="AD1900" t="s">
        <v>716</v>
      </c>
      <c r="AE1900">
        <v>2</v>
      </c>
      <c r="AF1900" t="s">
        <v>3031</v>
      </c>
      <c r="AG1900" t="s">
        <v>2957</v>
      </c>
      <c r="AH1900" t="s">
        <v>3014</v>
      </c>
      <c r="AI1900">
        <v>9</v>
      </c>
      <c r="AJ1900" t="s">
        <v>3025</v>
      </c>
    </row>
    <row r="1901" spans="1:36" x14ac:dyDescent="0.3">
      <c r="A1901" t="s">
        <v>2917</v>
      </c>
      <c r="B1901" s="9">
        <v>52</v>
      </c>
      <c r="C1901" t="s">
        <v>36</v>
      </c>
      <c r="D1901" s="29" t="s">
        <v>30</v>
      </c>
      <c r="E1901">
        <v>33419</v>
      </c>
      <c r="F1901" s="13" t="s">
        <v>715</v>
      </c>
      <c r="G1901" s="4">
        <v>41503</v>
      </c>
      <c r="H1901">
        <v>76</v>
      </c>
      <c r="I1901">
        <v>56</v>
      </c>
      <c r="J1901">
        <v>0</v>
      </c>
      <c r="K1901">
        <v>12</v>
      </c>
      <c r="L1901">
        <v>0</v>
      </c>
      <c r="M1901">
        <v>0</v>
      </c>
      <c r="N1901">
        <v>18</v>
      </c>
      <c r="O1901">
        <v>68</v>
      </c>
      <c r="P1901">
        <v>86</v>
      </c>
      <c r="Q1901">
        <v>2</v>
      </c>
      <c r="R1901">
        <v>2</v>
      </c>
      <c r="S1901">
        <v>0</v>
      </c>
      <c r="T1901">
        <v>4</v>
      </c>
      <c r="U1901">
        <v>8</v>
      </c>
      <c r="V1901">
        <v>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716</v>
      </c>
      <c r="AD1901" t="s">
        <v>716</v>
      </c>
      <c r="AE1901">
        <v>2</v>
      </c>
      <c r="AF1901" t="s">
        <v>3030</v>
      </c>
      <c r="AG1901" t="s">
        <v>2957</v>
      </c>
      <c r="AH1901" t="s">
        <v>3014</v>
      </c>
      <c r="AI1901">
        <v>8</v>
      </c>
      <c r="AJ1901" t="s">
        <v>3026</v>
      </c>
    </row>
    <row r="1902" spans="1:36" x14ac:dyDescent="0.3">
      <c r="A1902" t="s">
        <v>2745</v>
      </c>
      <c r="B1902" s="9">
        <v>33</v>
      </c>
      <c r="C1902" t="s">
        <v>29</v>
      </c>
      <c r="D1902" s="29" t="s">
        <v>37</v>
      </c>
      <c r="E1902">
        <v>29009</v>
      </c>
      <c r="F1902" s="13" t="s">
        <v>715</v>
      </c>
      <c r="G1902" s="4">
        <v>41607</v>
      </c>
      <c r="H1902">
        <v>19</v>
      </c>
      <c r="I1902">
        <v>6</v>
      </c>
      <c r="J1902">
        <v>6</v>
      </c>
      <c r="K1902">
        <v>15</v>
      </c>
      <c r="L1902">
        <v>10</v>
      </c>
      <c r="M1902">
        <v>5</v>
      </c>
      <c r="N1902">
        <v>2</v>
      </c>
      <c r="O1902">
        <v>42</v>
      </c>
      <c r="P1902">
        <v>44</v>
      </c>
      <c r="Q1902">
        <v>2</v>
      </c>
      <c r="R1902">
        <v>2</v>
      </c>
      <c r="S1902">
        <v>0</v>
      </c>
      <c r="T1902">
        <v>3</v>
      </c>
      <c r="U1902">
        <v>7</v>
      </c>
      <c r="V1902">
        <v>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716</v>
      </c>
      <c r="AD1902" t="s">
        <v>716</v>
      </c>
      <c r="AE1902">
        <v>2</v>
      </c>
      <c r="AF1902" t="s">
        <v>3031</v>
      </c>
      <c r="AG1902" t="s">
        <v>2957</v>
      </c>
      <c r="AH1902" t="s">
        <v>3018</v>
      </c>
      <c r="AI1902">
        <v>11</v>
      </c>
      <c r="AJ1902" t="s">
        <v>3024</v>
      </c>
    </row>
    <row r="1903" spans="1:36" x14ac:dyDescent="0.3">
      <c r="A1903" t="s">
        <v>1945</v>
      </c>
      <c r="B1903" s="9">
        <v>56</v>
      </c>
      <c r="C1903" t="s">
        <v>47</v>
      </c>
      <c r="D1903" s="29" t="s">
        <v>30</v>
      </c>
      <c r="E1903">
        <v>38741</v>
      </c>
      <c r="F1903" s="13" t="s">
        <v>2963</v>
      </c>
      <c r="G1903" s="4">
        <v>41728</v>
      </c>
      <c r="H1903">
        <v>60</v>
      </c>
      <c r="I1903">
        <v>7</v>
      </c>
      <c r="J1903">
        <v>10</v>
      </c>
      <c r="K1903">
        <v>17</v>
      </c>
      <c r="L1903">
        <v>8</v>
      </c>
      <c r="M1903">
        <v>6</v>
      </c>
      <c r="N1903">
        <v>13</v>
      </c>
      <c r="O1903">
        <v>48</v>
      </c>
      <c r="P1903">
        <v>61</v>
      </c>
      <c r="Q1903">
        <v>2</v>
      </c>
      <c r="R1903">
        <v>2</v>
      </c>
      <c r="S1903">
        <v>0</v>
      </c>
      <c r="T1903">
        <v>3</v>
      </c>
      <c r="U1903">
        <v>7</v>
      </c>
      <c r="V1903">
        <v>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716</v>
      </c>
      <c r="AD1903" t="s">
        <v>716</v>
      </c>
      <c r="AE1903">
        <v>1</v>
      </c>
      <c r="AF1903" t="s">
        <v>3030</v>
      </c>
      <c r="AG1903" t="s">
        <v>2956</v>
      </c>
      <c r="AH1903" t="s">
        <v>3016</v>
      </c>
      <c r="AI1903">
        <v>3</v>
      </c>
      <c r="AJ1903" t="s">
        <v>3017</v>
      </c>
    </row>
    <row r="1904" spans="1:36" x14ac:dyDescent="0.3">
      <c r="A1904" t="s">
        <v>1921</v>
      </c>
      <c r="B1904" s="9">
        <v>44</v>
      </c>
      <c r="C1904" t="s">
        <v>47</v>
      </c>
      <c r="D1904" s="29" t="s">
        <v>37</v>
      </c>
      <c r="E1904">
        <v>15315</v>
      </c>
      <c r="F1904" s="13" t="s">
        <v>716</v>
      </c>
      <c r="G1904" s="4">
        <v>41489</v>
      </c>
      <c r="H1904">
        <v>27</v>
      </c>
      <c r="I1904">
        <v>7</v>
      </c>
      <c r="J1904">
        <v>4</v>
      </c>
      <c r="K1904">
        <v>13</v>
      </c>
      <c r="L1904">
        <v>15</v>
      </c>
      <c r="M1904">
        <v>8</v>
      </c>
      <c r="N1904">
        <v>17</v>
      </c>
      <c r="O1904">
        <v>47</v>
      </c>
      <c r="P1904">
        <v>64</v>
      </c>
      <c r="Q1904">
        <v>2</v>
      </c>
      <c r="R1904">
        <v>2</v>
      </c>
      <c r="S1904">
        <v>0</v>
      </c>
      <c r="T1904">
        <v>4</v>
      </c>
      <c r="U1904">
        <v>8</v>
      </c>
      <c r="V1904">
        <v>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716</v>
      </c>
      <c r="AD1904" t="s">
        <v>716</v>
      </c>
      <c r="AE1904">
        <v>2</v>
      </c>
      <c r="AF1904" t="s">
        <v>3028</v>
      </c>
      <c r="AG1904" t="s">
        <v>2957</v>
      </c>
      <c r="AH1904" t="s">
        <v>3014</v>
      </c>
      <c r="AI1904">
        <v>8</v>
      </c>
      <c r="AJ1904" t="s">
        <v>3026</v>
      </c>
    </row>
    <row r="1905" spans="1:36" x14ac:dyDescent="0.3">
      <c r="A1905" t="s">
        <v>896</v>
      </c>
      <c r="B1905" s="9">
        <v>58</v>
      </c>
      <c r="C1905" t="s">
        <v>39</v>
      </c>
      <c r="D1905" s="29" t="s">
        <v>30</v>
      </c>
      <c r="E1905">
        <v>64857</v>
      </c>
      <c r="F1905" s="13" t="s">
        <v>716</v>
      </c>
      <c r="G1905" s="4">
        <v>41236</v>
      </c>
      <c r="H1905">
        <v>78</v>
      </c>
      <c r="I1905">
        <v>556</v>
      </c>
      <c r="J1905">
        <v>14</v>
      </c>
      <c r="K1905">
        <v>717</v>
      </c>
      <c r="L1905">
        <v>210</v>
      </c>
      <c r="M1905">
        <v>0</v>
      </c>
      <c r="N1905">
        <v>43</v>
      </c>
      <c r="O1905">
        <v>1497</v>
      </c>
      <c r="P1905">
        <v>1540</v>
      </c>
      <c r="Q1905">
        <v>1</v>
      </c>
      <c r="R1905">
        <v>7</v>
      </c>
      <c r="S1905">
        <v>5</v>
      </c>
      <c r="T1905">
        <v>10</v>
      </c>
      <c r="U1905">
        <v>23</v>
      </c>
      <c r="V1905">
        <v>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716</v>
      </c>
      <c r="AD1905" t="s">
        <v>716</v>
      </c>
      <c r="AE1905">
        <v>3</v>
      </c>
      <c r="AF1905" t="s">
        <v>3030</v>
      </c>
      <c r="AG1905" t="s">
        <v>2958</v>
      </c>
      <c r="AH1905" t="s">
        <v>3018</v>
      </c>
      <c r="AI1905">
        <v>11</v>
      </c>
      <c r="AJ1905" t="s">
        <v>3024</v>
      </c>
    </row>
    <row r="1906" spans="1:36" x14ac:dyDescent="0.3">
      <c r="A1906" t="s">
        <v>1907</v>
      </c>
      <c r="B1906" s="9">
        <v>43</v>
      </c>
      <c r="C1906" t="s">
        <v>29</v>
      </c>
      <c r="D1906" s="29" t="s">
        <v>37</v>
      </c>
      <c r="E1906">
        <v>64722</v>
      </c>
      <c r="F1906" s="13" t="s">
        <v>715</v>
      </c>
      <c r="G1906" s="4">
        <v>41785</v>
      </c>
      <c r="H1906">
        <v>47</v>
      </c>
      <c r="I1906">
        <v>303</v>
      </c>
      <c r="J1906">
        <v>0</v>
      </c>
      <c r="K1906">
        <v>280</v>
      </c>
      <c r="L1906">
        <v>60</v>
      </c>
      <c r="M1906">
        <v>147</v>
      </c>
      <c r="N1906">
        <v>15</v>
      </c>
      <c r="O1906">
        <v>790</v>
      </c>
      <c r="P1906">
        <v>805</v>
      </c>
      <c r="Q1906">
        <v>4</v>
      </c>
      <c r="R1906">
        <v>8</v>
      </c>
      <c r="S1906">
        <v>2</v>
      </c>
      <c r="T1906">
        <v>11</v>
      </c>
      <c r="U1906">
        <v>25</v>
      </c>
      <c r="V1906">
        <v>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716</v>
      </c>
      <c r="AD1906" t="s">
        <v>716</v>
      </c>
      <c r="AE1906">
        <v>1</v>
      </c>
      <c r="AF1906" t="s">
        <v>3028</v>
      </c>
      <c r="AG1906" t="s">
        <v>2956</v>
      </c>
      <c r="AH1906" t="s">
        <v>3011</v>
      </c>
      <c r="AI1906">
        <v>5</v>
      </c>
      <c r="AJ1906" t="s">
        <v>3012</v>
      </c>
    </row>
    <row r="1907" spans="1:36" x14ac:dyDescent="0.3">
      <c r="A1907" t="s">
        <v>1426</v>
      </c>
      <c r="B1907" s="9">
        <v>57</v>
      </c>
      <c r="C1907" t="s">
        <v>29</v>
      </c>
      <c r="D1907" s="29" t="s">
        <v>33</v>
      </c>
      <c r="E1907">
        <v>21994</v>
      </c>
      <c r="F1907" s="13" t="s">
        <v>715</v>
      </c>
      <c r="G1907" s="4">
        <v>41267</v>
      </c>
      <c r="H1907">
        <v>4</v>
      </c>
      <c r="I1907">
        <v>9</v>
      </c>
      <c r="J1907">
        <v>0</v>
      </c>
      <c r="K1907">
        <v>6</v>
      </c>
      <c r="L1907">
        <v>3</v>
      </c>
      <c r="M1907">
        <v>1</v>
      </c>
      <c r="N1907">
        <v>3</v>
      </c>
      <c r="O1907">
        <v>19</v>
      </c>
      <c r="P1907">
        <v>22</v>
      </c>
      <c r="Q1907">
        <v>1</v>
      </c>
      <c r="R1907">
        <v>0</v>
      </c>
      <c r="S1907">
        <v>0</v>
      </c>
      <c r="T1907">
        <v>3</v>
      </c>
      <c r="U1907">
        <v>4</v>
      </c>
      <c r="V1907">
        <v>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716</v>
      </c>
      <c r="AD1907" t="s">
        <v>716</v>
      </c>
      <c r="AE1907">
        <v>3</v>
      </c>
      <c r="AF1907" t="s">
        <v>3030</v>
      </c>
      <c r="AG1907" t="s">
        <v>2958</v>
      </c>
      <c r="AH1907" t="s">
        <v>3018</v>
      </c>
      <c r="AI1907">
        <v>12</v>
      </c>
      <c r="AJ1907" t="s">
        <v>3019</v>
      </c>
    </row>
    <row r="1908" spans="1:36" x14ac:dyDescent="0.3">
      <c r="A1908" t="s">
        <v>2310</v>
      </c>
      <c r="B1908" s="9">
        <v>58</v>
      </c>
      <c r="C1908" t="s">
        <v>29</v>
      </c>
      <c r="D1908" s="29" t="s">
        <v>33</v>
      </c>
      <c r="E1908">
        <v>54450</v>
      </c>
      <c r="F1908" s="13" t="s">
        <v>2963</v>
      </c>
      <c r="G1908" s="4">
        <v>41166</v>
      </c>
      <c r="H1908">
        <v>1</v>
      </c>
      <c r="I1908">
        <v>454</v>
      </c>
      <c r="J1908">
        <v>0</v>
      </c>
      <c r="K1908">
        <v>171</v>
      </c>
      <c r="L1908">
        <v>8</v>
      </c>
      <c r="M1908">
        <v>19</v>
      </c>
      <c r="N1908">
        <v>32</v>
      </c>
      <c r="O1908">
        <v>652</v>
      </c>
      <c r="P1908">
        <v>684</v>
      </c>
      <c r="Q1908">
        <v>12</v>
      </c>
      <c r="R1908">
        <v>9</v>
      </c>
      <c r="S1908">
        <v>2</v>
      </c>
      <c r="T1908">
        <v>8</v>
      </c>
      <c r="U1908">
        <v>31</v>
      </c>
      <c r="V1908">
        <v>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716</v>
      </c>
      <c r="AD1908" t="s">
        <v>716</v>
      </c>
      <c r="AE1908">
        <v>3</v>
      </c>
      <c r="AF1908" t="s">
        <v>3030</v>
      </c>
      <c r="AG1908" t="s">
        <v>2958</v>
      </c>
      <c r="AH1908" t="s">
        <v>3014</v>
      </c>
      <c r="AI1908">
        <v>9</v>
      </c>
      <c r="AJ1908" t="s">
        <v>3025</v>
      </c>
    </row>
    <row r="1909" spans="1:36" x14ac:dyDescent="0.3">
      <c r="A1909" t="s">
        <v>2609</v>
      </c>
      <c r="B1909" s="9">
        <v>50</v>
      </c>
      <c r="C1909" t="s">
        <v>29</v>
      </c>
      <c r="D1909" s="29" t="s">
        <v>33</v>
      </c>
      <c r="E1909">
        <v>63404</v>
      </c>
      <c r="F1909" s="13" t="s">
        <v>2963</v>
      </c>
      <c r="G1909" s="4">
        <v>41796</v>
      </c>
      <c r="H1909">
        <v>97</v>
      </c>
      <c r="I1909">
        <v>734</v>
      </c>
      <c r="J1909">
        <v>26</v>
      </c>
      <c r="K1909">
        <v>70</v>
      </c>
      <c r="L1909">
        <v>11</v>
      </c>
      <c r="M1909">
        <v>44</v>
      </c>
      <c r="N1909">
        <v>17</v>
      </c>
      <c r="O1909">
        <v>885</v>
      </c>
      <c r="P1909">
        <v>902</v>
      </c>
      <c r="Q1909">
        <v>2</v>
      </c>
      <c r="R1909">
        <v>6</v>
      </c>
      <c r="S1909">
        <v>3</v>
      </c>
      <c r="T1909">
        <v>4</v>
      </c>
      <c r="U1909">
        <v>15</v>
      </c>
      <c r="V1909">
        <v>4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 t="s">
        <v>715</v>
      </c>
      <c r="AD1909" t="s">
        <v>716</v>
      </c>
      <c r="AE1909">
        <v>1</v>
      </c>
      <c r="AF1909" t="s">
        <v>3028</v>
      </c>
      <c r="AG1909" t="s">
        <v>2956</v>
      </c>
      <c r="AH1909" t="s">
        <v>3011</v>
      </c>
      <c r="AI1909">
        <v>6</v>
      </c>
      <c r="AJ1909" t="s">
        <v>3013</v>
      </c>
    </row>
    <row r="1910" spans="1:36" x14ac:dyDescent="0.3">
      <c r="A1910" t="s">
        <v>1912</v>
      </c>
      <c r="B1910" s="9">
        <v>29</v>
      </c>
      <c r="C1910" t="s">
        <v>39</v>
      </c>
      <c r="D1910" s="29" t="s">
        <v>37</v>
      </c>
      <c r="E1910">
        <v>19510</v>
      </c>
      <c r="F1910" s="13" t="s">
        <v>2963</v>
      </c>
      <c r="G1910" s="4">
        <v>41521</v>
      </c>
      <c r="H1910">
        <v>63</v>
      </c>
      <c r="I1910">
        <v>9</v>
      </c>
      <c r="J1910">
        <v>0</v>
      </c>
      <c r="K1910">
        <v>7</v>
      </c>
      <c r="L1910">
        <v>3</v>
      </c>
      <c r="M1910">
        <v>4</v>
      </c>
      <c r="N1910">
        <v>7</v>
      </c>
      <c r="O1910">
        <v>23</v>
      </c>
      <c r="P1910">
        <v>30</v>
      </c>
      <c r="Q1910">
        <v>2</v>
      </c>
      <c r="R1910">
        <v>1</v>
      </c>
      <c r="S1910">
        <v>0</v>
      </c>
      <c r="T1910">
        <v>3</v>
      </c>
      <c r="U1910">
        <v>6</v>
      </c>
      <c r="V1910">
        <v>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716</v>
      </c>
      <c r="AD1910" t="s">
        <v>716</v>
      </c>
      <c r="AE1910">
        <v>2</v>
      </c>
      <c r="AF1910" t="s">
        <v>3032</v>
      </c>
      <c r="AG1910" t="s">
        <v>2957</v>
      </c>
      <c r="AH1910" t="s">
        <v>3014</v>
      </c>
      <c r="AI1910">
        <v>9</v>
      </c>
      <c r="AJ1910" t="s">
        <v>3025</v>
      </c>
    </row>
    <row r="1911" spans="1:36" x14ac:dyDescent="0.3">
      <c r="A1911" t="s">
        <v>2517</v>
      </c>
      <c r="B1911" s="9">
        <v>42</v>
      </c>
      <c r="C1911" t="s">
        <v>29</v>
      </c>
      <c r="D1911" s="29" t="s">
        <v>30</v>
      </c>
      <c r="E1911">
        <v>24762</v>
      </c>
      <c r="F1911" s="13" t="s">
        <v>715</v>
      </c>
      <c r="G1911" s="4">
        <v>41680</v>
      </c>
      <c r="H1911">
        <v>16</v>
      </c>
      <c r="I1911">
        <v>6</v>
      </c>
      <c r="J1911">
        <v>10</v>
      </c>
      <c r="K1911">
        <v>12</v>
      </c>
      <c r="L1911">
        <v>3</v>
      </c>
      <c r="M1911">
        <v>15</v>
      </c>
      <c r="N1911">
        <v>40</v>
      </c>
      <c r="O1911">
        <v>46</v>
      </c>
      <c r="P1911">
        <v>86</v>
      </c>
      <c r="Q1911">
        <v>3</v>
      </c>
      <c r="R1911">
        <v>3</v>
      </c>
      <c r="S1911">
        <v>1</v>
      </c>
      <c r="T1911">
        <v>2</v>
      </c>
      <c r="U1911">
        <v>9</v>
      </c>
      <c r="V1911">
        <v>8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 t="s">
        <v>715</v>
      </c>
      <c r="AD1911" t="s">
        <v>715</v>
      </c>
      <c r="AE1911">
        <v>1</v>
      </c>
      <c r="AF1911" t="s">
        <v>3028</v>
      </c>
      <c r="AG1911" t="s">
        <v>2956</v>
      </c>
      <c r="AH1911" t="s">
        <v>3016</v>
      </c>
      <c r="AI1911">
        <v>2</v>
      </c>
      <c r="AJ1911" t="s">
        <v>3022</v>
      </c>
    </row>
    <row r="1912" spans="1:36" x14ac:dyDescent="0.3">
      <c r="A1912" t="s">
        <v>741</v>
      </c>
      <c r="B1912" s="9">
        <v>52</v>
      </c>
      <c r="C1912" t="s">
        <v>29</v>
      </c>
      <c r="D1912" s="29" t="s">
        <v>41</v>
      </c>
      <c r="E1912">
        <v>46102</v>
      </c>
      <c r="F1912" s="13" t="s">
        <v>2964</v>
      </c>
      <c r="G1912" s="4">
        <v>41708</v>
      </c>
      <c r="H1912">
        <v>3</v>
      </c>
      <c r="I1912">
        <v>14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15</v>
      </c>
      <c r="P1912">
        <v>16</v>
      </c>
      <c r="Q1912">
        <v>1</v>
      </c>
      <c r="R1912">
        <v>1</v>
      </c>
      <c r="S1912">
        <v>0</v>
      </c>
      <c r="T1912">
        <v>2</v>
      </c>
      <c r="U1912">
        <v>4</v>
      </c>
      <c r="V1912">
        <v>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716</v>
      </c>
      <c r="AD1912" t="s">
        <v>716</v>
      </c>
      <c r="AE1912">
        <v>1</v>
      </c>
      <c r="AF1912" t="s">
        <v>3030</v>
      </c>
      <c r="AG1912" t="s">
        <v>2956</v>
      </c>
      <c r="AH1912" t="s">
        <v>3016</v>
      </c>
      <c r="AI1912">
        <v>3</v>
      </c>
      <c r="AJ1912" t="s">
        <v>3017</v>
      </c>
    </row>
    <row r="1913" spans="1:36" x14ac:dyDescent="0.3">
      <c r="A1913" t="s">
        <v>919</v>
      </c>
      <c r="B1913" s="9">
        <v>36</v>
      </c>
      <c r="C1913" t="s">
        <v>47</v>
      </c>
      <c r="D1913" s="29" t="s">
        <v>33</v>
      </c>
      <c r="E1913">
        <v>24882</v>
      </c>
      <c r="F1913" s="13" t="s">
        <v>715</v>
      </c>
      <c r="G1913" s="4">
        <v>41161</v>
      </c>
      <c r="H1913">
        <v>52</v>
      </c>
      <c r="I1913">
        <v>1</v>
      </c>
      <c r="J1913">
        <v>4</v>
      </c>
      <c r="K1913">
        <v>10</v>
      </c>
      <c r="L1913">
        <v>29</v>
      </c>
      <c r="M1913">
        <v>0</v>
      </c>
      <c r="N1913">
        <v>36</v>
      </c>
      <c r="O1913">
        <v>44</v>
      </c>
      <c r="P1913">
        <v>80</v>
      </c>
      <c r="Q1913">
        <v>1</v>
      </c>
      <c r="R1913">
        <v>1</v>
      </c>
      <c r="S1913">
        <v>1</v>
      </c>
      <c r="T1913">
        <v>2</v>
      </c>
      <c r="U1913">
        <v>5</v>
      </c>
      <c r="V1913">
        <v>6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 t="s">
        <v>715</v>
      </c>
      <c r="AD1913" t="s">
        <v>716</v>
      </c>
      <c r="AE1913">
        <v>3</v>
      </c>
      <c r="AF1913" t="s">
        <v>3031</v>
      </c>
      <c r="AG1913" t="s">
        <v>2958</v>
      </c>
      <c r="AH1913" t="s">
        <v>3014</v>
      </c>
      <c r="AI1913">
        <v>9</v>
      </c>
      <c r="AJ1913" t="s">
        <v>3025</v>
      </c>
    </row>
    <row r="1914" spans="1:36" x14ac:dyDescent="0.3">
      <c r="A1914" t="s">
        <v>2174</v>
      </c>
      <c r="B1914" s="9">
        <v>41</v>
      </c>
      <c r="C1914" t="s">
        <v>36</v>
      </c>
      <c r="D1914" s="29" t="s">
        <v>37</v>
      </c>
      <c r="E1914">
        <v>157243</v>
      </c>
      <c r="F1914" s="13" t="s">
        <v>715</v>
      </c>
      <c r="G1914" s="4">
        <v>41699</v>
      </c>
      <c r="H1914">
        <v>98</v>
      </c>
      <c r="I1914">
        <v>20</v>
      </c>
      <c r="J1914">
        <v>2</v>
      </c>
      <c r="K1914">
        <v>1582</v>
      </c>
      <c r="L1914">
        <v>1</v>
      </c>
      <c r="M1914">
        <v>2</v>
      </c>
      <c r="N1914">
        <v>1</v>
      </c>
      <c r="O1914">
        <v>1607</v>
      </c>
      <c r="P1914">
        <v>1608</v>
      </c>
      <c r="Q1914">
        <v>15</v>
      </c>
      <c r="R1914">
        <v>0</v>
      </c>
      <c r="S1914">
        <v>22</v>
      </c>
      <c r="T1914">
        <v>0</v>
      </c>
      <c r="U1914">
        <v>37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716</v>
      </c>
      <c r="AD1914" t="s">
        <v>716</v>
      </c>
      <c r="AE1914">
        <v>1</v>
      </c>
      <c r="AF1914" t="s">
        <v>3028</v>
      </c>
      <c r="AG1914" t="s">
        <v>2956</v>
      </c>
      <c r="AH1914" t="s">
        <v>3016</v>
      </c>
      <c r="AI1914">
        <v>3</v>
      </c>
      <c r="AJ1914" t="s">
        <v>3017</v>
      </c>
    </row>
    <row r="1915" spans="1:36" x14ac:dyDescent="0.3">
      <c r="A1915" t="s">
        <v>1414</v>
      </c>
      <c r="B1915" s="9">
        <v>58</v>
      </c>
      <c r="C1915" t="s">
        <v>29</v>
      </c>
      <c r="D1915" s="29" t="s">
        <v>41</v>
      </c>
      <c r="E1915">
        <v>26150</v>
      </c>
      <c r="F1915" s="13" t="s">
        <v>2964</v>
      </c>
      <c r="G1915" s="4">
        <v>41344</v>
      </c>
      <c r="H1915">
        <v>61</v>
      </c>
      <c r="I1915">
        <v>5</v>
      </c>
      <c r="J1915">
        <v>1</v>
      </c>
      <c r="K1915">
        <v>13</v>
      </c>
      <c r="L1915">
        <v>3</v>
      </c>
      <c r="M1915">
        <v>5</v>
      </c>
      <c r="N1915">
        <v>1</v>
      </c>
      <c r="O1915">
        <v>27</v>
      </c>
      <c r="P1915">
        <v>28</v>
      </c>
      <c r="Q1915">
        <v>1</v>
      </c>
      <c r="R1915">
        <v>1</v>
      </c>
      <c r="S1915">
        <v>0</v>
      </c>
      <c r="T1915">
        <v>3</v>
      </c>
      <c r="U1915">
        <v>5</v>
      </c>
      <c r="V1915">
        <v>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716</v>
      </c>
      <c r="AD1915" t="s">
        <v>716</v>
      </c>
      <c r="AE1915">
        <v>2</v>
      </c>
      <c r="AF1915" t="s">
        <v>3030</v>
      </c>
      <c r="AG1915" t="s">
        <v>2957</v>
      </c>
      <c r="AH1915" t="s">
        <v>3016</v>
      </c>
      <c r="AI1915">
        <v>3</v>
      </c>
      <c r="AJ1915" t="s">
        <v>3017</v>
      </c>
    </row>
    <row r="1916" spans="1:36" x14ac:dyDescent="0.3">
      <c r="A1916" t="s">
        <v>2130</v>
      </c>
      <c r="B1916" s="9">
        <v>43</v>
      </c>
      <c r="C1916" t="s">
        <v>39</v>
      </c>
      <c r="D1916" s="29" t="s">
        <v>33</v>
      </c>
      <c r="E1916">
        <v>30538</v>
      </c>
      <c r="F1916" s="13" t="s">
        <v>715</v>
      </c>
      <c r="G1916" s="4">
        <v>41183</v>
      </c>
      <c r="H1916">
        <v>27</v>
      </c>
      <c r="I1916">
        <v>284</v>
      </c>
      <c r="J1916">
        <v>0</v>
      </c>
      <c r="K1916">
        <v>52</v>
      </c>
      <c r="L1916">
        <v>8</v>
      </c>
      <c r="M1916">
        <v>3</v>
      </c>
      <c r="N1916">
        <v>20</v>
      </c>
      <c r="O1916">
        <v>347</v>
      </c>
      <c r="P1916">
        <v>367</v>
      </c>
      <c r="Q1916">
        <v>4</v>
      </c>
      <c r="R1916">
        <v>9</v>
      </c>
      <c r="S1916">
        <v>0</v>
      </c>
      <c r="T1916">
        <v>4</v>
      </c>
      <c r="U1916">
        <v>17</v>
      </c>
      <c r="V1916">
        <v>10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716</v>
      </c>
      <c r="AD1916" t="s">
        <v>716</v>
      </c>
      <c r="AE1916">
        <v>3</v>
      </c>
      <c r="AF1916" t="s">
        <v>3028</v>
      </c>
      <c r="AG1916" t="s">
        <v>2958</v>
      </c>
      <c r="AH1916" t="s">
        <v>3018</v>
      </c>
      <c r="AI1916">
        <v>10</v>
      </c>
      <c r="AJ1916" t="s">
        <v>3020</v>
      </c>
    </row>
    <row r="1917" spans="1:36" x14ac:dyDescent="0.3">
      <c r="A1917" t="s">
        <v>2103</v>
      </c>
      <c r="B1917" s="9">
        <v>61</v>
      </c>
      <c r="C1917" t="s">
        <v>39</v>
      </c>
      <c r="D1917" s="29" t="s">
        <v>33</v>
      </c>
      <c r="E1917">
        <v>56129</v>
      </c>
      <c r="F1917" s="13" t="s">
        <v>715</v>
      </c>
      <c r="G1917" s="4">
        <v>41445</v>
      </c>
      <c r="H1917">
        <v>65</v>
      </c>
      <c r="I1917">
        <v>320</v>
      </c>
      <c r="J1917">
        <v>48</v>
      </c>
      <c r="K1917">
        <v>133</v>
      </c>
      <c r="L1917">
        <v>39</v>
      </c>
      <c r="M1917">
        <v>72</v>
      </c>
      <c r="N1917">
        <v>48</v>
      </c>
      <c r="O1917">
        <v>612</v>
      </c>
      <c r="P1917">
        <v>660</v>
      </c>
      <c r="Q1917">
        <v>4</v>
      </c>
      <c r="R1917">
        <v>6</v>
      </c>
      <c r="S1917">
        <v>2</v>
      </c>
      <c r="T1917">
        <v>10</v>
      </c>
      <c r="U1917">
        <v>22</v>
      </c>
      <c r="V1917">
        <v>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716</v>
      </c>
      <c r="AD1917" t="s">
        <v>716</v>
      </c>
      <c r="AE1917">
        <v>2</v>
      </c>
      <c r="AF1917" t="s">
        <v>3029</v>
      </c>
      <c r="AG1917" t="s">
        <v>2957</v>
      </c>
      <c r="AH1917" t="s">
        <v>3011</v>
      </c>
      <c r="AI1917">
        <v>6</v>
      </c>
      <c r="AJ1917" t="s">
        <v>3013</v>
      </c>
    </row>
    <row r="1918" spans="1:36" x14ac:dyDescent="0.3">
      <c r="A1918" t="s">
        <v>1628</v>
      </c>
      <c r="B1918" s="9">
        <v>36</v>
      </c>
      <c r="C1918" t="s">
        <v>29</v>
      </c>
      <c r="D1918" s="29" t="s">
        <v>33</v>
      </c>
      <c r="E1918">
        <v>75437</v>
      </c>
      <c r="F1918" s="13" t="s">
        <v>716</v>
      </c>
      <c r="G1918" s="4">
        <v>41587</v>
      </c>
      <c r="H1918">
        <v>25</v>
      </c>
      <c r="I1918">
        <v>795</v>
      </c>
      <c r="J1918">
        <v>0</v>
      </c>
      <c r="K1918">
        <v>545</v>
      </c>
      <c r="L1918">
        <v>95</v>
      </c>
      <c r="M1918">
        <v>58</v>
      </c>
      <c r="N1918">
        <v>0</v>
      </c>
      <c r="O1918">
        <v>1493</v>
      </c>
      <c r="P1918">
        <v>1493</v>
      </c>
      <c r="Q1918">
        <v>1</v>
      </c>
      <c r="R1918">
        <v>8</v>
      </c>
      <c r="S1918">
        <v>4</v>
      </c>
      <c r="T1918">
        <v>10</v>
      </c>
      <c r="U1918">
        <v>23</v>
      </c>
      <c r="V1918">
        <v>6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 t="s">
        <v>715</v>
      </c>
      <c r="AD1918" t="s">
        <v>716</v>
      </c>
      <c r="AE1918">
        <v>2</v>
      </c>
      <c r="AF1918" t="s">
        <v>3031</v>
      </c>
      <c r="AG1918" t="s">
        <v>2957</v>
      </c>
      <c r="AH1918" t="s">
        <v>3018</v>
      </c>
      <c r="AI1918">
        <v>11</v>
      </c>
      <c r="AJ1918" t="s">
        <v>3024</v>
      </c>
    </row>
    <row r="1919" spans="1:36" x14ac:dyDescent="0.3">
      <c r="A1919" t="s">
        <v>1151</v>
      </c>
      <c r="B1919" s="9">
        <v>46</v>
      </c>
      <c r="C1919" t="s">
        <v>29</v>
      </c>
      <c r="D1919" s="29" t="s">
        <v>30</v>
      </c>
      <c r="E1919">
        <v>70566</v>
      </c>
      <c r="F1919" s="13" t="s">
        <v>715</v>
      </c>
      <c r="G1919" s="4">
        <v>41553</v>
      </c>
      <c r="H1919">
        <v>4</v>
      </c>
      <c r="I1919">
        <v>381</v>
      </c>
      <c r="J1919">
        <v>28</v>
      </c>
      <c r="K1919">
        <v>215</v>
      </c>
      <c r="L1919">
        <v>84</v>
      </c>
      <c r="M1919">
        <v>28</v>
      </c>
      <c r="N1919">
        <v>21</v>
      </c>
      <c r="O1919">
        <v>736</v>
      </c>
      <c r="P1919">
        <v>757</v>
      </c>
      <c r="Q1919">
        <v>2</v>
      </c>
      <c r="R1919">
        <v>6</v>
      </c>
      <c r="S1919">
        <v>5</v>
      </c>
      <c r="T1919">
        <v>9</v>
      </c>
      <c r="U1919">
        <v>22</v>
      </c>
      <c r="V1919">
        <v>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716</v>
      </c>
      <c r="AD1919" t="s">
        <v>716</v>
      </c>
      <c r="AE1919">
        <v>2</v>
      </c>
      <c r="AF1919" t="s">
        <v>3028</v>
      </c>
      <c r="AG1919" t="s">
        <v>2957</v>
      </c>
      <c r="AH1919" t="s">
        <v>3018</v>
      </c>
      <c r="AI1919">
        <v>10</v>
      </c>
      <c r="AJ1919" t="s">
        <v>3020</v>
      </c>
    </row>
    <row r="1920" spans="1:36" x14ac:dyDescent="0.3">
      <c r="A1920" t="s">
        <v>1689</v>
      </c>
      <c r="B1920" s="9">
        <v>41</v>
      </c>
      <c r="C1920" t="s">
        <v>29</v>
      </c>
      <c r="D1920" s="29" t="s">
        <v>37</v>
      </c>
      <c r="E1920">
        <v>79593</v>
      </c>
      <c r="F1920" s="13" t="s">
        <v>716</v>
      </c>
      <c r="G1920" s="4">
        <v>41771</v>
      </c>
      <c r="H1920">
        <v>70</v>
      </c>
      <c r="I1920">
        <v>350</v>
      </c>
      <c r="J1920">
        <v>60</v>
      </c>
      <c r="K1920">
        <v>568</v>
      </c>
      <c r="L1920">
        <v>110</v>
      </c>
      <c r="M1920">
        <v>133</v>
      </c>
      <c r="N1920">
        <v>145</v>
      </c>
      <c r="O1920">
        <v>1221</v>
      </c>
      <c r="P1920">
        <v>1366</v>
      </c>
      <c r="Q1920">
        <v>1</v>
      </c>
      <c r="R1920">
        <v>5</v>
      </c>
      <c r="S1920">
        <v>6</v>
      </c>
      <c r="T1920">
        <v>7</v>
      </c>
      <c r="U1920">
        <v>19</v>
      </c>
      <c r="V1920">
        <v>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 t="s">
        <v>715</v>
      </c>
      <c r="AD1920" t="s">
        <v>716</v>
      </c>
      <c r="AE1920">
        <v>1</v>
      </c>
      <c r="AF1920" t="s">
        <v>3028</v>
      </c>
      <c r="AG1920" t="s">
        <v>2956</v>
      </c>
      <c r="AH1920" t="s">
        <v>3011</v>
      </c>
      <c r="AI1920">
        <v>5</v>
      </c>
      <c r="AJ1920" t="s">
        <v>3012</v>
      </c>
    </row>
    <row r="1921" spans="1:36" x14ac:dyDescent="0.3">
      <c r="A1921" t="s">
        <v>1751</v>
      </c>
      <c r="B1921" s="9">
        <v>42</v>
      </c>
      <c r="C1921" t="s">
        <v>39</v>
      </c>
      <c r="D1921" s="29" t="s">
        <v>37</v>
      </c>
      <c r="E1921">
        <v>57136</v>
      </c>
      <c r="F1921" s="13" t="s">
        <v>2963</v>
      </c>
      <c r="G1921" s="4">
        <v>41464</v>
      </c>
      <c r="H1921">
        <v>48</v>
      </c>
      <c r="I1921">
        <v>306</v>
      </c>
      <c r="J1921">
        <v>5</v>
      </c>
      <c r="K1921">
        <v>109</v>
      </c>
      <c r="L1921">
        <v>21</v>
      </c>
      <c r="M1921">
        <v>109</v>
      </c>
      <c r="N1921">
        <v>92</v>
      </c>
      <c r="O1921">
        <v>550</v>
      </c>
      <c r="P1921">
        <v>642</v>
      </c>
      <c r="Q1921">
        <v>9</v>
      </c>
      <c r="R1921">
        <v>5</v>
      </c>
      <c r="S1921">
        <v>2</v>
      </c>
      <c r="T1921">
        <v>10</v>
      </c>
      <c r="U1921">
        <v>26</v>
      </c>
      <c r="V1921">
        <v>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716</v>
      </c>
      <c r="AD1921" t="s">
        <v>716</v>
      </c>
      <c r="AE1921">
        <v>2</v>
      </c>
      <c r="AF1921" t="s">
        <v>3028</v>
      </c>
      <c r="AG1921" t="s">
        <v>2957</v>
      </c>
      <c r="AH1921" t="s">
        <v>3014</v>
      </c>
      <c r="AI1921">
        <v>7</v>
      </c>
      <c r="AJ1921" t="s">
        <v>3015</v>
      </c>
    </row>
    <row r="1922" spans="1:36" x14ac:dyDescent="0.3">
      <c r="A1922" t="s">
        <v>1486</v>
      </c>
      <c r="B1922" s="9">
        <v>38</v>
      </c>
      <c r="C1922" t="s">
        <v>29</v>
      </c>
      <c r="D1922" s="29" t="s">
        <v>33</v>
      </c>
      <c r="E1922">
        <v>29478</v>
      </c>
      <c r="F1922" s="13" t="s">
        <v>715</v>
      </c>
      <c r="G1922" s="4">
        <v>41656</v>
      </c>
      <c r="H1922">
        <v>59</v>
      </c>
      <c r="I1922">
        <v>8</v>
      </c>
      <c r="J1922">
        <v>0</v>
      </c>
      <c r="K1922">
        <v>7</v>
      </c>
      <c r="L1922">
        <v>3</v>
      </c>
      <c r="M1922">
        <v>1</v>
      </c>
      <c r="N1922">
        <v>1</v>
      </c>
      <c r="O1922">
        <v>19</v>
      </c>
      <c r="P1922">
        <v>20</v>
      </c>
      <c r="Q1922">
        <v>1</v>
      </c>
      <c r="R1922">
        <v>1</v>
      </c>
      <c r="S1922">
        <v>0</v>
      </c>
      <c r="T1922">
        <v>3</v>
      </c>
      <c r="U1922">
        <v>5</v>
      </c>
      <c r="V1922">
        <v>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t="s">
        <v>716</v>
      </c>
      <c r="AD1922" t="s">
        <v>716</v>
      </c>
      <c r="AE1922">
        <v>1</v>
      </c>
      <c r="AF1922" t="s">
        <v>3031</v>
      </c>
      <c r="AG1922" t="s">
        <v>2956</v>
      </c>
      <c r="AH1922" t="s">
        <v>3016</v>
      </c>
      <c r="AI1922">
        <v>1</v>
      </c>
      <c r="AJ1922" t="s">
        <v>3023</v>
      </c>
    </row>
    <row r="1923" spans="1:36" x14ac:dyDescent="0.3">
      <c r="A1923" t="s">
        <v>2513</v>
      </c>
      <c r="B1923" s="9">
        <v>46</v>
      </c>
      <c r="C1923" t="s">
        <v>29</v>
      </c>
      <c r="D1923" s="29" t="s">
        <v>37</v>
      </c>
      <c r="E1923">
        <v>19329</v>
      </c>
      <c r="F1923" s="13" t="s">
        <v>715</v>
      </c>
      <c r="G1923" s="4">
        <v>41622</v>
      </c>
      <c r="H1923">
        <v>39</v>
      </c>
      <c r="I1923">
        <v>24</v>
      </c>
      <c r="J1923">
        <v>1</v>
      </c>
      <c r="K1923">
        <v>16</v>
      </c>
      <c r="L1923">
        <v>12</v>
      </c>
      <c r="M1923">
        <v>2</v>
      </c>
      <c r="N1923">
        <v>5</v>
      </c>
      <c r="O1923">
        <v>55</v>
      </c>
      <c r="P1923">
        <v>60</v>
      </c>
      <c r="Q1923">
        <v>3</v>
      </c>
      <c r="R1923">
        <v>4</v>
      </c>
      <c r="S1923">
        <v>0</v>
      </c>
      <c r="T1923">
        <v>3</v>
      </c>
      <c r="U1923">
        <v>10</v>
      </c>
      <c r="V1923">
        <v>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716</v>
      </c>
      <c r="AD1923" t="s">
        <v>716</v>
      </c>
      <c r="AE1923">
        <v>2</v>
      </c>
      <c r="AF1923" t="s">
        <v>3028</v>
      </c>
      <c r="AG1923" t="s">
        <v>2957</v>
      </c>
      <c r="AH1923" t="s">
        <v>3018</v>
      </c>
      <c r="AI1923">
        <v>12</v>
      </c>
      <c r="AJ1923" t="s">
        <v>3019</v>
      </c>
    </row>
    <row r="1924" spans="1:36" x14ac:dyDescent="0.3">
      <c r="A1924" t="s">
        <v>2068</v>
      </c>
      <c r="B1924" s="9">
        <v>40</v>
      </c>
      <c r="C1924" t="s">
        <v>36</v>
      </c>
      <c r="D1924" s="29" t="s">
        <v>41</v>
      </c>
      <c r="E1924">
        <v>25509</v>
      </c>
      <c r="F1924" s="13" t="s">
        <v>715</v>
      </c>
      <c r="G1924" s="4">
        <v>41170</v>
      </c>
      <c r="H1924">
        <v>15</v>
      </c>
      <c r="I1924">
        <v>40</v>
      </c>
      <c r="J1924">
        <v>3</v>
      </c>
      <c r="K1924">
        <v>30</v>
      </c>
      <c r="L1924">
        <v>10</v>
      </c>
      <c r="M1924">
        <v>7</v>
      </c>
      <c r="N1924">
        <v>11</v>
      </c>
      <c r="O1924">
        <v>90</v>
      </c>
      <c r="P1924">
        <v>101</v>
      </c>
      <c r="Q1924">
        <v>3</v>
      </c>
      <c r="R1924">
        <v>3</v>
      </c>
      <c r="S1924">
        <v>0</v>
      </c>
      <c r="T1924">
        <v>3</v>
      </c>
      <c r="U1924">
        <v>9</v>
      </c>
      <c r="V1924">
        <v>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716</v>
      </c>
      <c r="AD1924" t="s">
        <v>715</v>
      </c>
      <c r="AE1924">
        <v>3</v>
      </c>
      <c r="AF1924" t="s">
        <v>3031</v>
      </c>
      <c r="AG1924" t="s">
        <v>2958</v>
      </c>
      <c r="AH1924" t="s">
        <v>3014</v>
      </c>
      <c r="AI1924">
        <v>9</v>
      </c>
      <c r="AJ1924" t="s">
        <v>3025</v>
      </c>
    </row>
    <row r="1925" spans="1:36" x14ac:dyDescent="0.3">
      <c r="A1925" t="s">
        <v>2235</v>
      </c>
      <c r="B1925" s="9">
        <v>49</v>
      </c>
      <c r="C1925" t="s">
        <v>39</v>
      </c>
      <c r="D1925" s="29" t="s">
        <v>33</v>
      </c>
      <c r="E1925">
        <v>65735</v>
      </c>
      <c r="F1925" s="13" t="s">
        <v>2963</v>
      </c>
      <c r="G1925" s="4">
        <v>41615</v>
      </c>
      <c r="H1925">
        <v>37</v>
      </c>
      <c r="I1925">
        <v>239</v>
      </c>
      <c r="J1925">
        <v>7</v>
      </c>
      <c r="K1925">
        <v>119</v>
      </c>
      <c r="L1925">
        <v>4</v>
      </c>
      <c r="M1925">
        <v>15</v>
      </c>
      <c r="N1925">
        <v>11</v>
      </c>
      <c r="O1925">
        <v>384</v>
      </c>
      <c r="P1925">
        <v>395</v>
      </c>
      <c r="Q1925">
        <v>5</v>
      </c>
      <c r="R1925">
        <v>6</v>
      </c>
      <c r="S1925">
        <v>2</v>
      </c>
      <c r="T1925">
        <v>6</v>
      </c>
      <c r="U1925">
        <v>19</v>
      </c>
      <c r="V1925">
        <v>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716</v>
      </c>
      <c r="AD1925" t="s">
        <v>716</v>
      </c>
      <c r="AE1925">
        <v>2</v>
      </c>
      <c r="AF1925" t="s">
        <v>3028</v>
      </c>
      <c r="AG1925" t="s">
        <v>2957</v>
      </c>
      <c r="AH1925" t="s">
        <v>3018</v>
      </c>
      <c r="AI1925">
        <v>12</v>
      </c>
      <c r="AJ1925" t="s">
        <v>3019</v>
      </c>
    </row>
    <row r="1926" spans="1:36" x14ac:dyDescent="0.3">
      <c r="A1926" t="s">
        <v>2415</v>
      </c>
      <c r="B1926" s="9">
        <v>62</v>
      </c>
      <c r="C1926" t="s">
        <v>29</v>
      </c>
      <c r="D1926" s="29" t="s">
        <v>37</v>
      </c>
      <c r="E1926">
        <v>67433</v>
      </c>
      <c r="F1926" s="13" t="s">
        <v>2963</v>
      </c>
      <c r="G1926" s="4">
        <v>41471</v>
      </c>
      <c r="H1926">
        <v>51</v>
      </c>
      <c r="I1926">
        <v>615</v>
      </c>
      <c r="J1926">
        <v>28</v>
      </c>
      <c r="K1926">
        <v>259</v>
      </c>
      <c r="L1926">
        <v>12</v>
      </c>
      <c r="M1926">
        <v>48</v>
      </c>
      <c r="N1926">
        <v>30</v>
      </c>
      <c r="O1926">
        <v>962</v>
      </c>
      <c r="P1926">
        <v>992</v>
      </c>
      <c r="Q1926">
        <v>4</v>
      </c>
      <c r="R1926">
        <v>6</v>
      </c>
      <c r="S1926">
        <v>5</v>
      </c>
      <c r="T1926">
        <v>13</v>
      </c>
      <c r="U1926">
        <v>28</v>
      </c>
      <c r="V1926">
        <v>4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 t="s">
        <v>715</v>
      </c>
      <c r="AD1926" t="s">
        <v>716</v>
      </c>
      <c r="AE1926">
        <v>2</v>
      </c>
      <c r="AF1926" t="s">
        <v>3029</v>
      </c>
      <c r="AG1926" t="s">
        <v>2957</v>
      </c>
      <c r="AH1926" t="s">
        <v>3014</v>
      </c>
      <c r="AI1926">
        <v>7</v>
      </c>
      <c r="AJ1926" t="s">
        <v>3015</v>
      </c>
    </row>
    <row r="1927" spans="1:36" x14ac:dyDescent="0.3">
      <c r="A1927" t="s">
        <v>1586</v>
      </c>
      <c r="B1927" s="9">
        <v>65</v>
      </c>
      <c r="C1927" t="s">
        <v>29</v>
      </c>
      <c r="D1927" s="29" t="s">
        <v>71</v>
      </c>
      <c r="E1927">
        <v>72643</v>
      </c>
      <c r="F1927" s="13" t="s">
        <v>716</v>
      </c>
      <c r="G1927" s="4">
        <v>41332</v>
      </c>
      <c r="H1927">
        <v>60</v>
      </c>
      <c r="I1927">
        <v>526</v>
      </c>
      <c r="J1927">
        <v>80</v>
      </c>
      <c r="K1927">
        <v>553</v>
      </c>
      <c r="L1927">
        <v>123</v>
      </c>
      <c r="M1927">
        <v>94</v>
      </c>
      <c r="N1927">
        <v>53</v>
      </c>
      <c r="O1927">
        <v>1376</v>
      </c>
      <c r="P1927">
        <v>1429</v>
      </c>
      <c r="Q1927">
        <v>1</v>
      </c>
      <c r="R1927">
        <v>3</v>
      </c>
      <c r="S1927">
        <v>10</v>
      </c>
      <c r="T1927">
        <v>7</v>
      </c>
      <c r="U1927">
        <v>21</v>
      </c>
      <c r="V1927">
        <v>2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 t="s">
        <v>715</v>
      </c>
      <c r="AD1927" t="s">
        <v>715</v>
      </c>
      <c r="AE1927">
        <v>2</v>
      </c>
      <c r="AF1927" t="s">
        <v>3029</v>
      </c>
      <c r="AG1927" t="s">
        <v>2957</v>
      </c>
      <c r="AH1927" t="s">
        <v>3016</v>
      </c>
      <c r="AI1927">
        <v>2</v>
      </c>
      <c r="AJ1927" t="s">
        <v>3022</v>
      </c>
    </row>
    <row r="1928" spans="1:36" x14ac:dyDescent="0.3">
      <c r="A1928" t="s">
        <v>1821</v>
      </c>
      <c r="B1928" s="9">
        <v>24</v>
      </c>
      <c r="C1928" t="s">
        <v>47</v>
      </c>
      <c r="D1928" s="29" t="s">
        <v>37</v>
      </c>
      <c r="E1928">
        <v>24683</v>
      </c>
      <c r="F1928" s="13" t="s">
        <v>715</v>
      </c>
      <c r="G1928" s="4">
        <v>41706</v>
      </c>
      <c r="H1928">
        <v>98</v>
      </c>
      <c r="I1928">
        <v>8</v>
      </c>
      <c r="J1928">
        <v>4</v>
      </c>
      <c r="K1928">
        <v>10</v>
      </c>
      <c r="L1928">
        <v>6</v>
      </c>
      <c r="M1928">
        <v>7</v>
      </c>
      <c r="N1928">
        <v>6</v>
      </c>
      <c r="O1928">
        <v>35</v>
      </c>
      <c r="P1928">
        <v>41</v>
      </c>
      <c r="Q1928">
        <v>2</v>
      </c>
      <c r="R1928">
        <v>2</v>
      </c>
      <c r="S1928">
        <v>0</v>
      </c>
      <c r="T1928">
        <v>4</v>
      </c>
      <c r="U1928">
        <v>8</v>
      </c>
      <c r="V1928">
        <v>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t="s">
        <v>716</v>
      </c>
      <c r="AD1928" t="s">
        <v>716</v>
      </c>
      <c r="AE1928">
        <v>1</v>
      </c>
      <c r="AF1928" t="s">
        <v>3032</v>
      </c>
      <c r="AG1928" t="s">
        <v>2956</v>
      </c>
      <c r="AH1928" t="s">
        <v>3016</v>
      </c>
      <c r="AI1928">
        <v>3</v>
      </c>
      <c r="AJ1928" t="s">
        <v>3017</v>
      </c>
    </row>
    <row r="1929" spans="1:36" x14ac:dyDescent="0.3">
      <c r="A1929" t="s">
        <v>1495</v>
      </c>
      <c r="B1929" s="9">
        <v>60</v>
      </c>
      <c r="C1929" t="s">
        <v>29</v>
      </c>
      <c r="D1929" s="29" t="s">
        <v>41</v>
      </c>
      <c r="E1929">
        <v>85683</v>
      </c>
      <c r="F1929" s="13" t="s">
        <v>716</v>
      </c>
      <c r="G1929" s="4">
        <v>41719</v>
      </c>
      <c r="H1929">
        <v>6</v>
      </c>
      <c r="I1929">
        <v>1296</v>
      </c>
      <c r="J1929">
        <v>17</v>
      </c>
      <c r="K1929">
        <v>311</v>
      </c>
      <c r="L1929">
        <v>45</v>
      </c>
      <c r="M1929">
        <v>69</v>
      </c>
      <c r="N1929">
        <v>51</v>
      </c>
      <c r="O1929">
        <v>1738</v>
      </c>
      <c r="P1929">
        <v>1789</v>
      </c>
      <c r="Q1929">
        <v>1</v>
      </c>
      <c r="R1929">
        <v>2</v>
      </c>
      <c r="S1929">
        <v>4</v>
      </c>
      <c r="T1929">
        <v>10</v>
      </c>
      <c r="U1929">
        <v>17</v>
      </c>
      <c r="V1929">
        <v>1</v>
      </c>
      <c r="W1929">
        <v>0</v>
      </c>
      <c r="X1929">
        <v>1</v>
      </c>
      <c r="Y1929">
        <v>1</v>
      </c>
      <c r="Z1929">
        <v>0</v>
      </c>
      <c r="AA1929">
        <v>1</v>
      </c>
      <c r="AB1929">
        <v>1</v>
      </c>
      <c r="AC1929" t="s">
        <v>2965</v>
      </c>
      <c r="AD1929" t="s">
        <v>715</v>
      </c>
      <c r="AE1929">
        <v>1</v>
      </c>
      <c r="AF1929" t="s">
        <v>3030</v>
      </c>
      <c r="AG1929" t="s">
        <v>2956</v>
      </c>
      <c r="AH1929" t="s">
        <v>3016</v>
      </c>
      <c r="AI1929">
        <v>3</v>
      </c>
      <c r="AJ1929" t="s">
        <v>3017</v>
      </c>
    </row>
    <row r="1930" spans="1:36" x14ac:dyDescent="0.3">
      <c r="A1930" t="s">
        <v>2896</v>
      </c>
      <c r="B1930" s="9">
        <v>49</v>
      </c>
      <c r="C1930" t="s">
        <v>29</v>
      </c>
      <c r="D1930" s="29" t="s">
        <v>37</v>
      </c>
      <c r="E1930">
        <v>44300</v>
      </c>
      <c r="F1930" s="13" t="s">
        <v>2963</v>
      </c>
      <c r="G1930" s="4">
        <v>41448</v>
      </c>
      <c r="H1930">
        <v>65</v>
      </c>
      <c r="I1930">
        <v>30</v>
      </c>
      <c r="J1930">
        <v>0</v>
      </c>
      <c r="K1930">
        <v>9</v>
      </c>
      <c r="L1930">
        <v>0</v>
      </c>
      <c r="M1930">
        <v>0</v>
      </c>
      <c r="N1930">
        <v>3</v>
      </c>
      <c r="O1930">
        <v>39</v>
      </c>
      <c r="P1930">
        <v>42</v>
      </c>
      <c r="Q1930">
        <v>2</v>
      </c>
      <c r="R1930">
        <v>1</v>
      </c>
      <c r="S1930">
        <v>0</v>
      </c>
      <c r="T1930">
        <v>3</v>
      </c>
      <c r="U1930">
        <v>6</v>
      </c>
      <c r="V1930">
        <v>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716</v>
      </c>
      <c r="AD1930" t="s">
        <v>716</v>
      </c>
      <c r="AE1930">
        <v>2</v>
      </c>
      <c r="AF1930" t="s">
        <v>3028</v>
      </c>
      <c r="AG1930" t="s">
        <v>2957</v>
      </c>
      <c r="AH1930" t="s">
        <v>3011</v>
      </c>
      <c r="AI1930">
        <v>6</v>
      </c>
      <c r="AJ1930" t="s">
        <v>3013</v>
      </c>
    </row>
    <row r="1931" spans="1:36" x14ac:dyDescent="0.3">
      <c r="A1931" t="s">
        <v>2650</v>
      </c>
      <c r="B1931" s="9">
        <v>32</v>
      </c>
      <c r="C1931" t="s">
        <v>29</v>
      </c>
      <c r="D1931" s="29" t="s">
        <v>30</v>
      </c>
      <c r="E1931">
        <v>52247</v>
      </c>
      <c r="F1931" s="13" t="s">
        <v>715</v>
      </c>
      <c r="G1931" s="4">
        <v>41442</v>
      </c>
      <c r="H1931">
        <v>57</v>
      </c>
      <c r="I1931">
        <v>11</v>
      </c>
      <c r="J1931">
        <v>3</v>
      </c>
      <c r="K1931">
        <v>22</v>
      </c>
      <c r="L1931">
        <v>2</v>
      </c>
      <c r="M1931">
        <v>2</v>
      </c>
      <c r="N1931">
        <v>6</v>
      </c>
      <c r="O1931">
        <v>40</v>
      </c>
      <c r="P1931">
        <v>46</v>
      </c>
      <c r="Q1931">
        <v>2</v>
      </c>
      <c r="R1931">
        <v>2</v>
      </c>
      <c r="S1931">
        <v>0</v>
      </c>
      <c r="T1931">
        <v>3</v>
      </c>
      <c r="U1931">
        <v>7</v>
      </c>
      <c r="V1931">
        <v>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716</v>
      </c>
      <c r="AD1931" t="s">
        <v>716</v>
      </c>
      <c r="AE1931">
        <v>2</v>
      </c>
      <c r="AF1931" t="s">
        <v>3031</v>
      </c>
      <c r="AG1931" t="s">
        <v>2957</v>
      </c>
      <c r="AH1931" t="s">
        <v>3011</v>
      </c>
      <c r="AI1931">
        <v>6</v>
      </c>
      <c r="AJ1931" t="s">
        <v>3013</v>
      </c>
    </row>
    <row r="1932" spans="1:36" x14ac:dyDescent="0.3">
      <c r="A1932" t="s">
        <v>1549</v>
      </c>
      <c r="B1932" s="9">
        <v>22</v>
      </c>
      <c r="C1932" t="s">
        <v>29</v>
      </c>
      <c r="D1932" s="29" t="s">
        <v>30</v>
      </c>
      <c r="E1932">
        <v>48789</v>
      </c>
      <c r="F1932" s="13" t="s">
        <v>716</v>
      </c>
      <c r="G1932" s="4">
        <v>41162</v>
      </c>
      <c r="H1932">
        <v>94</v>
      </c>
      <c r="I1932">
        <v>351</v>
      </c>
      <c r="J1932">
        <v>16</v>
      </c>
      <c r="K1932">
        <v>156</v>
      </c>
      <c r="L1932">
        <v>7</v>
      </c>
      <c r="M1932">
        <v>5</v>
      </c>
      <c r="N1932">
        <v>145</v>
      </c>
      <c r="O1932">
        <v>535</v>
      </c>
      <c r="P1932">
        <v>680</v>
      </c>
      <c r="Q1932">
        <v>1</v>
      </c>
      <c r="R1932">
        <v>6</v>
      </c>
      <c r="S1932">
        <v>4</v>
      </c>
      <c r="T1932">
        <v>7</v>
      </c>
      <c r="U1932">
        <v>18</v>
      </c>
      <c r="V1932">
        <v>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t="s">
        <v>716</v>
      </c>
      <c r="AD1932" t="s">
        <v>716</v>
      </c>
      <c r="AE1932">
        <v>3</v>
      </c>
      <c r="AF1932" t="s">
        <v>3032</v>
      </c>
      <c r="AG1932" t="s">
        <v>2958</v>
      </c>
      <c r="AH1932" t="s">
        <v>3014</v>
      </c>
      <c r="AI1932">
        <v>9</v>
      </c>
      <c r="AJ1932" t="s">
        <v>3025</v>
      </c>
    </row>
    <row r="1933" spans="1:36" x14ac:dyDescent="0.3">
      <c r="A1933" t="s">
        <v>1629</v>
      </c>
      <c r="B1933" s="9">
        <v>45</v>
      </c>
      <c r="C1933" t="s">
        <v>29</v>
      </c>
      <c r="D1933" s="29" t="s">
        <v>33</v>
      </c>
      <c r="E1933">
        <v>54165</v>
      </c>
      <c r="F1933" s="13" t="s">
        <v>716</v>
      </c>
      <c r="G1933" s="4">
        <v>41422</v>
      </c>
      <c r="H1933">
        <v>72</v>
      </c>
      <c r="I1933">
        <v>127</v>
      </c>
      <c r="J1933">
        <v>4</v>
      </c>
      <c r="K1933">
        <v>73</v>
      </c>
      <c r="L1933">
        <v>15</v>
      </c>
      <c r="M1933">
        <v>6</v>
      </c>
      <c r="N1933">
        <v>11</v>
      </c>
      <c r="O1933">
        <v>225</v>
      </c>
      <c r="P1933">
        <v>236</v>
      </c>
      <c r="Q1933">
        <v>1</v>
      </c>
      <c r="R1933">
        <v>2</v>
      </c>
      <c r="S1933">
        <v>1</v>
      </c>
      <c r="T1933">
        <v>7</v>
      </c>
      <c r="U1933">
        <v>11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716</v>
      </c>
      <c r="AD1933" t="s">
        <v>716</v>
      </c>
      <c r="AE1933">
        <v>2</v>
      </c>
      <c r="AF1933" t="s">
        <v>3028</v>
      </c>
      <c r="AG1933" t="s">
        <v>2957</v>
      </c>
      <c r="AH1933" t="s">
        <v>3011</v>
      </c>
      <c r="AI1933">
        <v>5</v>
      </c>
      <c r="AJ1933" t="s">
        <v>3012</v>
      </c>
    </row>
    <row r="1934" spans="1:36" x14ac:dyDescent="0.3">
      <c r="A1934" t="s">
        <v>792</v>
      </c>
      <c r="B1934" s="9">
        <v>53</v>
      </c>
      <c r="C1934" t="s">
        <v>36</v>
      </c>
      <c r="D1934" s="29" t="s">
        <v>33</v>
      </c>
      <c r="E1934">
        <v>32583</v>
      </c>
      <c r="F1934" s="13" t="s">
        <v>2963</v>
      </c>
      <c r="G1934" s="4">
        <v>41805</v>
      </c>
      <c r="H1934">
        <v>10</v>
      </c>
      <c r="I1934">
        <v>5</v>
      </c>
      <c r="J1934">
        <v>0</v>
      </c>
      <c r="K1934">
        <v>3</v>
      </c>
      <c r="L1934">
        <v>0</v>
      </c>
      <c r="M1934">
        <v>0</v>
      </c>
      <c r="N1934">
        <v>1</v>
      </c>
      <c r="O1934">
        <v>8</v>
      </c>
      <c r="P1934">
        <v>9</v>
      </c>
      <c r="Q1934">
        <v>1</v>
      </c>
      <c r="R1934">
        <v>1</v>
      </c>
      <c r="S1934">
        <v>0</v>
      </c>
      <c r="T1934">
        <v>2</v>
      </c>
      <c r="U1934">
        <v>4</v>
      </c>
      <c r="V1934">
        <v>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716</v>
      </c>
      <c r="AD1934" t="s">
        <v>716</v>
      </c>
      <c r="AE1934">
        <v>1</v>
      </c>
      <c r="AF1934" t="s">
        <v>3030</v>
      </c>
      <c r="AG1934" t="s">
        <v>2956</v>
      </c>
      <c r="AH1934" t="s">
        <v>3011</v>
      </c>
      <c r="AI1934">
        <v>6</v>
      </c>
      <c r="AJ1934" t="s">
        <v>3013</v>
      </c>
    </row>
    <row r="1935" spans="1:36" x14ac:dyDescent="0.3">
      <c r="A1935" t="s">
        <v>2768</v>
      </c>
      <c r="B1935" s="9">
        <v>43</v>
      </c>
      <c r="C1935" t="s">
        <v>39</v>
      </c>
      <c r="D1935" s="29" t="s">
        <v>37</v>
      </c>
      <c r="E1935">
        <v>49505</v>
      </c>
      <c r="F1935" s="13" t="s">
        <v>2963</v>
      </c>
      <c r="G1935" s="4">
        <v>41338</v>
      </c>
      <c r="H1935">
        <v>4</v>
      </c>
      <c r="I1935">
        <v>604</v>
      </c>
      <c r="J1935">
        <v>0</v>
      </c>
      <c r="K1935">
        <v>100</v>
      </c>
      <c r="L1935">
        <v>19</v>
      </c>
      <c r="M1935">
        <v>0</v>
      </c>
      <c r="N1935">
        <v>28</v>
      </c>
      <c r="O1935">
        <v>723</v>
      </c>
      <c r="P1935">
        <v>751</v>
      </c>
      <c r="Q1935">
        <v>9</v>
      </c>
      <c r="R1935">
        <v>10</v>
      </c>
      <c r="S1935">
        <v>2</v>
      </c>
      <c r="T1935">
        <v>8</v>
      </c>
      <c r="U1935">
        <v>29</v>
      </c>
      <c r="V1935">
        <v>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716</v>
      </c>
      <c r="AD1935" t="s">
        <v>716</v>
      </c>
      <c r="AE1935">
        <v>2</v>
      </c>
      <c r="AF1935" t="s">
        <v>3028</v>
      </c>
      <c r="AG1935" t="s">
        <v>2957</v>
      </c>
      <c r="AH1935" t="s">
        <v>3016</v>
      </c>
      <c r="AI1935">
        <v>3</v>
      </c>
      <c r="AJ1935" t="s">
        <v>3017</v>
      </c>
    </row>
    <row r="1936" spans="1:36" x14ac:dyDescent="0.3">
      <c r="A1936" t="s">
        <v>1310</v>
      </c>
      <c r="B1936" s="9">
        <v>62</v>
      </c>
      <c r="C1936" t="s">
        <v>36</v>
      </c>
      <c r="D1936" s="29" t="s">
        <v>33</v>
      </c>
      <c r="E1936">
        <v>85431</v>
      </c>
      <c r="F1936" s="13" t="s">
        <v>716</v>
      </c>
      <c r="G1936" s="4">
        <v>41433</v>
      </c>
      <c r="H1936">
        <v>54</v>
      </c>
      <c r="I1936">
        <v>376</v>
      </c>
      <c r="J1936">
        <v>53</v>
      </c>
      <c r="K1936">
        <v>462</v>
      </c>
      <c r="L1936">
        <v>168</v>
      </c>
      <c r="M1936">
        <v>53</v>
      </c>
      <c r="N1936">
        <v>53</v>
      </c>
      <c r="O1936">
        <v>1112</v>
      </c>
      <c r="P1936">
        <v>1165</v>
      </c>
      <c r="Q1936">
        <v>1</v>
      </c>
      <c r="R1936">
        <v>2</v>
      </c>
      <c r="S1936">
        <v>7</v>
      </c>
      <c r="T1936">
        <v>7</v>
      </c>
      <c r="U1936">
        <v>17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716</v>
      </c>
      <c r="AD1936" t="s">
        <v>716</v>
      </c>
      <c r="AE1936">
        <v>2</v>
      </c>
      <c r="AF1936" t="s">
        <v>3029</v>
      </c>
      <c r="AG1936" t="s">
        <v>2957</v>
      </c>
      <c r="AH1936" t="s">
        <v>3011</v>
      </c>
      <c r="AI1936">
        <v>6</v>
      </c>
      <c r="AJ1936" t="s">
        <v>3013</v>
      </c>
    </row>
    <row r="1937" spans="1:36" x14ac:dyDescent="0.3">
      <c r="A1937" t="s">
        <v>2424</v>
      </c>
      <c r="B1937" s="9">
        <v>53</v>
      </c>
      <c r="C1937" t="s">
        <v>29</v>
      </c>
      <c r="D1937" s="29" t="s">
        <v>37</v>
      </c>
      <c r="E1937">
        <v>60544</v>
      </c>
      <c r="F1937" s="13" t="s">
        <v>2963</v>
      </c>
      <c r="G1937" s="4">
        <v>41146</v>
      </c>
      <c r="H1937">
        <v>92</v>
      </c>
      <c r="I1937">
        <v>201</v>
      </c>
      <c r="J1937">
        <v>2</v>
      </c>
      <c r="K1937">
        <v>43</v>
      </c>
      <c r="L1937">
        <v>3</v>
      </c>
      <c r="M1937">
        <v>5</v>
      </c>
      <c r="N1937">
        <v>35</v>
      </c>
      <c r="O1937">
        <v>254</v>
      </c>
      <c r="P1937">
        <v>289</v>
      </c>
      <c r="Q1937">
        <v>4</v>
      </c>
      <c r="R1937">
        <v>5</v>
      </c>
      <c r="S1937">
        <v>1</v>
      </c>
      <c r="T1937">
        <v>5</v>
      </c>
      <c r="U1937">
        <v>15</v>
      </c>
      <c r="V1937">
        <v>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716</v>
      </c>
      <c r="AD1937" t="s">
        <v>716</v>
      </c>
      <c r="AE1937">
        <v>3</v>
      </c>
      <c r="AF1937" t="s">
        <v>3030</v>
      </c>
      <c r="AG1937" t="s">
        <v>2958</v>
      </c>
      <c r="AH1937" t="s">
        <v>3014</v>
      </c>
      <c r="AI1937">
        <v>8</v>
      </c>
      <c r="AJ1937" t="s">
        <v>3026</v>
      </c>
    </row>
    <row r="1938" spans="1:36" x14ac:dyDescent="0.3">
      <c r="A1938" t="s">
        <v>1815</v>
      </c>
      <c r="B1938" s="9">
        <v>56</v>
      </c>
      <c r="C1938" t="s">
        <v>36</v>
      </c>
      <c r="D1938" s="29" t="s">
        <v>71</v>
      </c>
      <c r="E1938">
        <v>50520</v>
      </c>
      <c r="F1938" s="13" t="s">
        <v>715</v>
      </c>
      <c r="G1938" s="4">
        <v>41667</v>
      </c>
      <c r="H1938">
        <v>25</v>
      </c>
      <c r="I1938">
        <v>112</v>
      </c>
      <c r="J1938">
        <v>0</v>
      </c>
      <c r="K1938">
        <v>6</v>
      </c>
      <c r="L1938">
        <v>2</v>
      </c>
      <c r="M1938">
        <v>1</v>
      </c>
      <c r="N1938">
        <v>14</v>
      </c>
      <c r="O1938">
        <v>121</v>
      </c>
      <c r="P1938">
        <v>135</v>
      </c>
      <c r="Q1938">
        <v>2</v>
      </c>
      <c r="R1938">
        <v>3</v>
      </c>
      <c r="S1938">
        <v>1</v>
      </c>
      <c r="T1938">
        <v>3</v>
      </c>
      <c r="U1938">
        <v>9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716</v>
      </c>
      <c r="AD1938" t="s">
        <v>716</v>
      </c>
      <c r="AE1938">
        <v>1</v>
      </c>
      <c r="AF1938" t="s">
        <v>3030</v>
      </c>
      <c r="AG1938" t="s">
        <v>2956</v>
      </c>
      <c r="AH1938" t="s">
        <v>3016</v>
      </c>
      <c r="AI1938">
        <v>1</v>
      </c>
      <c r="AJ1938" t="s">
        <v>3023</v>
      </c>
    </row>
    <row r="1939" spans="1:36" x14ac:dyDescent="0.3">
      <c r="A1939" t="s">
        <v>2757</v>
      </c>
      <c r="B1939" s="9">
        <v>41</v>
      </c>
      <c r="C1939" t="s">
        <v>29</v>
      </c>
      <c r="D1939" s="29" t="s">
        <v>71</v>
      </c>
      <c r="E1939">
        <v>42429</v>
      </c>
      <c r="F1939" s="13" t="s">
        <v>715</v>
      </c>
      <c r="G1939" s="4">
        <v>41681</v>
      </c>
      <c r="H1939">
        <v>99</v>
      </c>
      <c r="I1939">
        <v>55</v>
      </c>
      <c r="J1939">
        <v>0</v>
      </c>
      <c r="K1939">
        <v>6</v>
      </c>
      <c r="L1939">
        <v>2</v>
      </c>
      <c r="M1939">
        <v>0</v>
      </c>
      <c r="N1939">
        <v>4</v>
      </c>
      <c r="O1939">
        <v>63</v>
      </c>
      <c r="P1939">
        <v>67</v>
      </c>
      <c r="Q1939">
        <v>2</v>
      </c>
      <c r="R1939">
        <v>1</v>
      </c>
      <c r="S1939">
        <v>1</v>
      </c>
      <c r="T1939">
        <v>3</v>
      </c>
      <c r="U1939">
        <v>7</v>
      </c>
      <c r="V1939">
        <v>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716</v>
      </c>
      <c r="AD1939" t="s">
        <v>716</v>
      </c>
      <c r="AE1939">
        <v>1</v>
      </c>
      <c r="AF1939" t="s">
        <v>3028</v>
      </c>
      <c r="AG1939" t="s">
        <v>2956</v>
      </c>
      <c r="AH1939" t="s">
        <v>3016</v>
      </c>
      <c r="AI1939">
        <v>2</v>
      </c>
      <c r="AJ1939" t="s">
        <v>3022</v>
      </c>
    </row>
    <row r="1940" spans="1:36" x14ac:dyDescent="0.3">
      <c r="A1940" t="s">
        <v>2649</v>
      </c>
      <c r="B1940" s="9">
        <v>34</v>
      </c>
      <c r="C1940" t="s">
        <v>29</v>
      </c>
      <c r="D1940" s="29" t="s">
        <v>37</v>
      </c>
      <c r="E1940">
        <v>80011</v>
      </c>
      <c r="F1940" s="13" t="s">
        <v>715</v>
      </c>
      <c r="G1940" s="4">
        <v>41393</v>
      </c>
      <c r="H1940">
        <v>3</v>
      </c>
      <c r="I1940">
        <v>421</v>
      </c>
      <c r="J1940">
        <v>76</v>
      </c>
      <c r="K1940">
        <v>536</v>
      </c>
      <c r="L1940">
        <v>82</v>
      </c>
      <c r="M1940">
        <v>178</v>
      </c>
      <c r="N1940">
        <v>102</v>
      </c>
      <c r="O1940">
        <v>1293</v>
      </c>
      <c r="P1940">
        <v>1395</v>
      </c>
      <c r="Q1940">
        <v>2</v>
      </c>
      <c r="R1940">
        <v>8</v>
      </c>
      <c r="S1940">
        <v>6</v>
      </c>
      <c r="T1940">
        <v>5</v>
      </c>
      <c r="U1940">
        <v>21</v>
      </c>
      <c r="V1940">
        <v>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716</v>
      </c>
      <c r="AD1940" t="s">
        <v>716</v>
      </c>
      <c r="AE1940">
        <v>2</v>
      </c>
      <c r="AF1940" t="s">
        <v>3031</v>
      </c>
      <c r="AG1940" t="s">
        <v>2957</v>
      </c>
      <c r="AH1940" t="s">
        <v>3011</v>
      </c>
      <c r="AI1940">
        <v>4</v>
      </c>
      <c r="AJ1940" t="s">
        <v>3021</v>
      </c>
    </row>
    <row r="1941" spans="1:36" x14ac:dyDescent="0.3">
      <c r="A1941" t="s">
        <v>2734</v>
      </c>
      <c r="B1941" s="9">
        <v>50</v>
      </c>
      <c r="C1941" t="s">
        <v>29</v>
      </c>
      <c r="D1941" s="29" t="s">
        <v>41</v>
      </c>
      <c r="E1941">
        <v>69932</v>
      </c>
      <c r="F1941" s="13" t="s">
        <v>715</v>
      </c>
      <c r="G1941" s="4">
        <v>41437</v>
      </c>
      <c r="H1941">
        <v>97</v>
      </c>
      <c r="I1941">
        <v>412</v>
      </c>
      <c r="J1941">
        <v>172</v>
      </c>
      <c r="K1941">
        <v>153</v>
      </c>
      <c r="L1941">
        <v>150</v>
      </c>
      <c r="M1941">
        <v>105</v>
      </c>
      <c r="N1941">
        <v>57</v>
      </c>
      <c r="O1941">
        <v>992</v>
      </c>
      <c r="P1941">
        <v>1049</v>
      </c>
      <c r="Q1941">
        <v>2</v>
      </c>
      <c r="R1941">
        <v>7</v>
      </c>
      <c r="S1941">
        <v>6</v>
      </c>
      <c r="T1941">
        <v>11</v>
      </c>
      <c r="U1941">
        <v>26</v>
      </c>
      <c r="V1941">
        <v>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716</v>
      </c>
      <c r="AD1941" t="s">
        <v>716</v>
      </c>
      <c r="AE1941">
        <v>2</v>
      </c>
      <c r="AF1941" t="s">
        <v>3028</v>
      </c>
      <c r="AG1941" t="s">
        <v>2957</v>
      </c>
      <c r="AH1941" t="s">
        <v>3011</v>
      </c>
      <c r="AI1941">
        <v>6</v>
      </c>
      <c r="AJ1941" t="s">
        <v>3013</v>
      </c>
    </row>
    <row r="1942" spans="1:36" x14ac:dyDescent="0.3">
      <c r="A1942" t="s">
        <v>2934</v>
      </c>
      <c r="B1942" s="9">
        <v>50</v>
      </c>
      <c r="C1942" t="s">
        <v>36</v>
      </c>
      <c r="D1942" s="29" t="s">
        <v>33</v>
      </c>
      <c r="E1942">
        <v>46910</v>
      </c>
      <c r="F1942" s="13" t="s">
        <v>2963</v>
      </c>
      <c r="G1942" s="4">
        <v>41721</v>
      </c>
      <c r="H1942">
        <v>36</v>
      </c>
      <c r="I1942">
        <v>48</v>
      </c>
      <c r="J1942">
        <v>0</v>
      </c>
      <c r="K1942">
        <v>14</v>
      </c>
      <c r="L1942">
        <v>0</v>
      </c>
      <c r="M1942">
        <v>0</v>
      </c>
      <c r="N1942">
        <v>6</v>
      </c>
      <c r="O1942">
        <v>62</v>
      </c>
      <c r="P1942">
        <v>68</v>
      </c>
      <c r="Q1942">
        <v>2</v>
      </c>
      <c r="R1942">
        <v>2</v>
      </c>
      <c r="S1942">
        <v>0</v>
      </c>
      <c r="T1942">
        <v>3</v>
      </c>
      <c r="U1942">
        <v>7</v>
      </c>
      <c r="V1942">
        <v>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716</v>
      </c>
      <c r="AD1942" t="s">
        <v>716</v>
      </c>
      <c r="AE1942">
        <v>1</v>
      </c>
      <c r="AF1942" t="s">
        <v>3028</v>
      </c>
      <c r="AG1942" t="s">
        <v>2956</v>
      </c>
      <c r="AH1942" t="s">
        <v>3016</v>
      </c>
      <c r="AI1942">
        <v>3</v>
      </c>
      <c r="AJ1942" t="s">
        <v>3017</v>
      </c>
    </row>
    <row r="1943" spans="1:36" x14ac:dyDescent="0.3">
      <c r="A1943" t="s">
        <v>1333</v>
      </c>
      <c r="B1943" s="9">
        <v>57</v>
      </c>
      <c r="C1943" t="s">
        <v>29</v>
      </c>
      <c r="D1943" s="29" t="s">
        <v>71</v>
      </c>
      <c r="E1943">
        <v>65486</v>
      </c>
      <c r="F1943" s="13" t="s">
        <v>715</v>
      </c>
      <c r="G1943" s="4">
        <v>41771</v>
      </c>
      <c r="H1943">
        <v>29</v>
      </c>
      <c r="I1943">
        <v>245</v>
      </c>
      <c r="J1943">
        <v>19</v>
      </c>
      <c r="K1943">
        <v>125</v>
      </c>
      <c r="L1943">
        <v>37</v>
      </c>
      <c r="M1943">
        <v>67</v>
      </c>
      <c r="N1943">
        <v>14</v>
      </c>
      <c r="O1943">
        <v>493</v>
      </c>
      <c r="P1943">
        <v>507</v>
      </c>
      <c r="Q1943">
        <v>1</v>
      </c>
      <c r="R1943">
        <v>4</v>
      </c>
      <c r="S1943">
        <v>2</v>
      </c>
      <c r="T1943">
        <v>10</v>
      </c>
      <c r="U1943">
        <v>17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716</v>
      </c>
      <c r="AD1943" t="s">
        <v>716</v>
      </c>
      <c r="AE1943">
        <v>1</v>
      </c>
      <c r="AF1943" t="s">
        <v>3030</v>
      </c>
      <c r="AG1943" t="s">
        <v>2956</v>
      </c>
      <c r="AH1943" t="s">
        <v>3011</v>
      </c>
      <c r="AI1943">
        <v>5</v>
      </c>
      <c r="AJ1943" t="s">
        <v>3012</v>
      </c>
    </row>
    <row r="1944" spans="1:36" x14ac:dyDescent="0.3">
      <c r="A1944" t="s">
        <v>1487</v>
      </c>
      <c r="B1944" s="9">
        <v>57</v>
      </c>
      <c r="C1944" t="s">
        <v>29</v>
      </c>
      <c r="D1944" s="29" t="s">
        <v>33</v>
      </c>
      <c r="E1944">
        <v>21994</v>
      </c>
      <c r="F1944" s="13" t="s">
        <v>715</v>
      </c>
      <c r="G1944" s="4">
        <v>41267</v>
      </c>
      <c r="H1944">
        <v>4</v>
      </c>
      <c r="I1944">
        <v>9</v>
      </c>
      <c r="J1944">
        <v>0</v>
      </c>
      <c r="K1944">
        <v>6</v>
      </c>
      <c r="L1944">
        <v>3</v>
      </c>
      <c r="M1944">
        <v>1</v>
      </c>
      <c r="N1944">
        <v>3</v>
      </c>
      <c r="O1944">
        <v>19</v>
      </c>
      <c r="P1944">
        <v>22</v>
      </c>
      <c r="Q1944">
        <v>1</v>
      </c>
      <c r="R1944">
        <v>0</v>
      </c>
      <c r="S1944">
        <v>0</v>
      </c>
      <c r="T1944">
        <v>3</v>
      </c>
      <c r="U1944">
        <v>4</v>
      </c>
      <c r="V1944">
        <v>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716</v>
      </c>
      <c r="AD1944" t="s">
        <v>716</v>
      </c>
      <c r="AE1944">
        <v>3</v>
      </c>
      <c r="AF1944" t="s">
        <v>3030</v>
      </c>
      <c r="AG1944" t="s">
        <v>2958</v>
      </c>
      <c r="AH1944" t="s">
        <v>3018</v>
      </c>
      <c r="AI1944">
        <v>12</v>
      </c>
      <c r="AJ1944" t="s">
        <v>3019</v>
      </c>
    </row>
    <row r="1945" spans="1:36" x14ac:dyDescent="0.3">
      <c r="A1945" t="s">
        <v>1717</v>
      </c>
      <c r="B1945" s="9">
        <v>56</v>
      </c>
      <c r="C1945" t="s">
        <v>29</v>
      </c>
      <c r="D1945" s="29" t="s">
        <v>37</v>
      </c>
      <c r="E1945">
        <v>81320</v>
      </c>
      <c r="F1945" s="13" t="s">
        <v>716</v>
      </c>
      <c r="G1945" s="4">
        <v>41311</v>
      </c>
      <c r="H1945">
        <v>61</v>
      </c>
      <c r="I1945">
        <v>183</v>
      </c>
      <c r="J1945">
        <v>33</v>
      </c>
      <c r="K1945">
        <v>493</v>
      </c>
      <c r="L1945">
        <v>59</v>
      </c>
      <c r="M1945">
        <v>103</v>
      </c>
      <c r="N1945">
        <v>57</v>
      </c>
      <c r="O1945">
        <v>871</v>
      </c>
      <c r="P1945">
        <v>928</v>
      </c>
      <c r="Q1945">
        <v>1</v>
      </c>
      <c r="R1945">
        <v>4</v>
      </c>
      <c r="S1945">
        <v>3</v>
      </c>
      <c r="T1945">
        <v>10</v>
      </c>
      <c r="U1945">
        <v>18</v>
      </c>
      <c r="V1945">
        <v>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716</v>
      </c>
      <c r="AD1945" t="s">
        <v>716</v>
      </c>
      <c r="AE1945">
        <v>2</v>
      </c>
      <c r="AF1945" t="s">
        <v>3030</v>
      </c>
      <c r="AG1945" t="s">
        <v>2957</v>
      </c>
      <c r="AH1945" t="s">
        <v>3016</v>
      </c>
      <c r="AI1945">
        <v>2</v>
      </c>
      <c r="AJ1945" t="s">
        <v>3022</v>
      </c>
    </row>
    <row r="1946" spans="1:36" x14ac:dyDescent="0.3">
      <c r="A1946" t="s">
        <v>2562</v>
      </c>
      <c r="B1946" s="9">
        <v>38</v>
      </c>
      <c r="C1946" t="s">
        <v>29</v>
      </c>
      <c r="D1946" s="29" t="s">
        <v>37</v>
      </c>
      <c r="E1946">
        <v>17649</v>
      </c>
      <c r="F1946" s="13" t="s">
        <v>715</v>
      </c>
      <c r="G1946" s="4">
        <v>41590</v>
      </c>
      <c r="H1946">
        <v>70</v>
      </c>
      <c r="I1946">
        <v>15</v>
      </c>
      <c r="J1946">
        <v>1</v>
      </c>
      <c r="K1946">
        <v>23</v>
      </c>
      <c r="L1946">
        <v>0</v>
      </c>
      <c r="M1946">
        <v>5</v>
      </c>
      <c r="N1946">
        <v>1</v>
      </c>
      <c r="O1946">
        <v>44</v>
      </c>
      <c r="P1946">
        <v>45</v>
      </c>
      <c r="Q1946">
        <v>3</v>
      </c>
      <c r="R1946">
        <v>3</v>
      </c>
      <c r="S1946">
        <v>0</v>
      </c>
      <c r="T1946">
        <v>3</v>
      </c>
      <c r="U1946">
        <v>9</v>
      </c>
      <c r="V1946">
        <v>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716</v>
      </c>
      <c r="AD1946" t="s">
        <v>716</v>
      </c>
      <c r="AE1946">
        <v>2</v>
      </c>
      <c r="AF1946" t="s">
        <v>3031</v>
      </c>
      <c r="AG1946" t="s">
        <v>2957</v>
      </c>
      <c r="AH1946" t="s">
        <v>3018</v>
      </c>
      <c r="AI1946">
        <v>11</v>
      </c>
      <c r="AJ1946" t="s">
        <v>3024</v>
      </c>
    </row>
    <row r="1947" spans="1:36" x14ac:dyDescent="0.3">
      <c r="A1947" t="s">
        <v>1417</v>
      </c>
      <c r="B1947" s="9">
        <v>58</v>
      </c>
      <c r="C1947" t="s">
        <v>29</v>
      </c>
      <c r="D1947" s="29" t="s">
        <v>71</v>
      </c>
      <c r="E1947">
        <v>46984</v>
      </c>
      <c r="F1947" s="13" t="s">
        <v>2963</v>
      </c>
      <c r="G1947" s="4">
        <v>41359</v>
      </c>
      <c r="H1947">
        <v>71</v>
      </c>
      <c r="I1947">
        <v>19</v>
      </c>
      <c r="J1947">
        <v>1</v>
      </c>
      <c r="K1947">
        <v>10</v>
      </c>
      <c r="L1947">
        <v>2</v>
      </c>
      <c r="M1947">
        <v>1</v>
      </c>
      <c r="N1947">
        <v>8</v>
      </c>
      <c r="O1947">
        <v>33</v>
      </c>
      <c r="P1947">
        <v>41</v>
      </c>
      <c r="Q1947">
        <v>1</v>
      </c>
      <c r="R1947">
        <v>1</v>
      </c>
      <c r="S1947">
        <v>0</v>
      </c>
      <c r="T1947">
        <v>3</v>
      </c>
      <c r="U1947">
        <v>5</v>
      </c>
      <c r="V1947">
        <v>5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716</v>
      </c>
      <c r="AD1947" t="s">
        <v>716</v>
      </c>
      <c r="AE1947">
        <v>2</v>
      </c>
      <c r="AF1947" t="s">
        <v>3030</v>
      </c>
      <c r="AG1947" t="s">
        <v>2957</v>
      </c>
      <c r="AH1947" t="s">
        <v>3016</v>
      </c>
      <c r="AI1947">
        <v>3</v>
      </c>
      <c r="AJ1947" t="s">
        <v>3017</v>
      </c>
    </row>
    <row r="1948" spans="1:36" x14ac:dyDescent="0.3">
      <c r="A1948" t="s">
        <v>1655</v>
      </c>
      <c r="B1948" s="9">
        <v>43</v>
      </c>
      <c r="C1948" t="s">
        <v>29</v>
      </c>
      <c r="D1948" s="29" t="s">
        <v>33</v>
      </c>
      <c r="E1948">
        <v>69930</v>
      </c>
      <c r="F1948" s="13" t="s">
        <v>716</v>
      </c>
      <c r="G1948" s="4">
        <v>41420</v>
      </c>
      <c r="H1948">
        <v>21</v>
      </c>
      <c r="I1948">
        <v>252</v>
      </c>
      <c r="J1948">
        <v>98</v>
      </c>
      <c r="K1948">
        <v>827</v>
      </c>
      <c r="L1948">
        <v>219</v>
      </c>
      <c r="M1948">
        <v>70</v>
      </c>
      <c r="N1948">
        <v>196</v>
      </c>
      <c r="O1948">
        <v>1466</v>
      </c>
      <c r="P1948">
        <v>1662</v>
      </c>
      <c r="Q1948">
        <v>1</v>
      </c>
      <c r="R1948">
        <v>4</v>
      </c>
      <c r="S1948">
        <v>5</v>
      </c>
      <c r="T1948">
        <v>12</v>
      </c>
      <c r="U1948">
        <v>22</v>
      </c>
      <c r="V1948">
        <v>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716</v>
      </c>
      <c r="AD1948" t="s">
        <v>716</v>
      </c>
      <c r="AE1948">
        <v>2</v>
      </c>
      <c r="AF1948" t="s">
        <v>3028</v>
      </c>
      <c r="AG1948" t="s">
        <v>2957</v>
      </c>
      <c r="AH1948" t="s">
        <v>3011</v>
      </c>
      <c r="AI1948">
        <v>5</v>
      </c>
      <c r="AJ1948" t="s">
        <v>3012</v>
      </c>
    </row>
    <row r="1949" spans="1:36" x14ac:dyDescent="0.3">
      <c r="A1949" t="s">
        <v>1415</v>
      </c>
      <c r="B1949" s="9">
        <v>36</v>
      </c>
      <c r="C1949" t="s">
        <v>29</v>
      </c>
      <c r="D1949" s="29" t="s">
        <v>71</v>
      </c>
      <c r="E1949">
        <v>54162</v>
      </c>
      <c r="F1949" s="13" t="s">
        <v>2963</v>
      </c>
      <c r="G1949" s="4">
        <v>41351</v>
      </c>
      <c r="H1949">
        <v>31</v>
      </c>
      <c r="I1949">
        <v>5</v>
      </c>
      <c r="J1949">
        <v>6</v>
      </c>
      <c r="K1949">
        <v>10</v>
      </c>
      <c r="L1949">
        <v>6</v>
      </c>
      <c r="M1949">
        <v>5</v>
      </c>
      <c r="N1949">
        <v>10</v>
      </c>
      <c r="O1949">
        <v>32</v>
      </c>
      <c r="P1949">
        <v>42</v>
      </c>
      <c r="Q1949">
        <v>1</v>
      </c>
      <c r="R1949">
        <v>1</v>
      </c>
      <c r="S1949">
        <v>0</v>
      </c>
      <c r="T1949">
        <v>3</v>
      </c>
      <c r="U1949">
        <v>5</v>
      </c>
      <c r="V1949">
        <v>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716</v>
      </c>
      <c r="AD1949" t="s">
        <v>716</v>
      </c>
      <c r="AE1949">
        <v>2</v>
      </c>
      <c r="AF1949" t="s">
        <v>3031</v>
      </c>
      <c r="AG1949" t="s">
        <v>2957</v>
      </c>
      <c r="AH1949" t="s">
        <v>3016</v>
      </c>
      <c r="AI1949">
        <v>3</v>
      </c>
      <c r="AJ1949" t="s">
        <v>3017</v>
      </c>
    </row>
    <row r="1950" spans="1:36" x14ac:dyDescent="0.3">
      <c r="A1950" t="s">
        <v>2581</v>
      </c>
      <c r="B1950" s="9">
        <v>68</v>
      </c>
      <c r="C1950" t="s">
        <v>29</v>
      </c>
      <c r="D1950" s="29" t="s">
        <v>33</v>
      </c>
      <c r="E1950">
        <v>37760</v>
      </c>
      <c r="F1950" s="13" t="s">
        <v>716</v>
      </c>
      <c r="G1950" s="4">
        <v>41152</v>
      </c>
      <c r="H1950">
        <v>20</v>
      </c>
      <c r="I1950">
        <v>84</v>
      </c>
      <c r="J1950">
        <v>5</v>
      </c>
      <c r="K1950">
        <v>38</v>
      </c>
      <c r="L1950">
        <v>150</v>
      </c>
      <c r="M1950">
        <v>12</v>
      </c>
      <c r="N1950">
        <v>28</v>
      </c>
      <c r="O1950">
        <v>289</v>
      </c>
      <c r="P1950">
        <v>317</v>
      </c>
      <c r="Q1950">
        <v>2</v>
      </c>
      <c r="R1950">
        <v>4</v>
      </c>
      <c r="S1950">
        <v>1</v>
      </c>
      <c r="T1950">
        <v>6</v>
      </c>
      <c r="U1950">
        <v>13</v>
      </c>
      <c r="V1950">
        <v>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716</v>
      </c>
      <c r="AD1950" t="s">
        <v>716</v>
      </c>
      <c r="AE1950">
        <v>3</v>
      </c>
      <c r="AF1950" t="s">
        <v>3029</v>
      </c>
      <c r="AG1950" t="s">
        <v>2958</v>
      </c>
      <c r="AH1950" t="s">
        <v>3014</v>
      </c>
      <c r="AI1950">
        <v>8</v>
      </c>
      <c r="AJ1950" t="s">
        <v>3026</v>
      </c>
    </row>
    <row r="1951" spans="1:36" x14ac:dyDescent="0.3">
      <c r="A1951" t="s">
        <v>1899</v>
      </c>
      <c r="B1951" s="9">
        <v>62</v>
      </c>
      <c r="C1951" t="s">
        <v>36</v>
      </c>
      <c r="D1951" s="29" t="s">
        <v>33</v>
      </c>
      <c r="E1951">
        <v>69805</v>
      </c>
      <c r="F1951" s="13" t="s">
        <v>715</v>
      </c>
      <c r="G1951" s="4">
        <v>41660</v>
      </c>
      <c r="H1951">
        <v>50</v>
      </c>
      <c r="I1951">
        <v>750</v>
      </c>
      <c r="J1951">
        <v>71</v>
      </c>
      <c r="K1951">
        <v>174</v>
      </c>
      <c r="L1951">
        <v>13</v>
      </c>
      <c r="M1951">
        <v>10</v>
      </c>
      <c r="N1951">
        <v>20</v>
      </c>
      <c r="O1951">
        <v>1018</v>
      </c>
      <c r="P1951">
        <v>1038</v>
      </c>
      <c r="Q1951">
        <v>2</v>
      </c>
      <c r="R1951">
        <v>6</v>
      </c>
      <c r="S1951">
        <v>8</v>
      </c>
      <c r="T1951">
        <v>11</v>
      </c>
      <c r="U1951">
        <v>27</v>
      </c>
      <c r="V1951">
        <v>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716</v>
      </c>
      <c r="AD1951" t="s">
        <v>716</v>
      </c>
      <c r="AE1951">
        <v>1</v>
      </c>
      <c r="AF1951" t="s">
        <v>3029</v>
      </c>
      <c r="AG1951" t="s">
        <v>2956</v>
      </c>
      <c r="AH1951" t="s">
        <v>3016</v>
      </c>
      <c r="AI1951">
        <v>1</v>
      </c>
      <c r="AJ1951" t="s">
        <v>3023</v>
      </c>
    </row>
    <row r="1952" spans="1:36" x14ac:dyDescent="0.3">
      <c r="A1952" t="s">
        <v>777</v>
      </c>
      <c r="B1952" s="9">
        <v>40</v>
      </c>
      <c r="C1952" t="s">
        <v>29</v>
      </c>
      <c r="D1952" s="29" t="s">
        <v>41</v>
      </c>
      <c r="E1952">
        <v>39996</v>
      </c>
      <c r="F1952" s="13" t="s">
        <v>2963</v>
      </c>
      <c r="G1952" s="4">
        <v>41781</v>
      </c>
      <c r="H1952">
        <v>85</v>
      </c>
      <c r="I1952">
        <v>11</v>
      </c>
      <c r="J1952">
        <v>0</v>
      </c>
      <c r="K1952">
        <v>3</v>
      </c>
      <c r="L1952">
        <v>0</v>
      </c>
      <c r="M1952">
        <v>0</v>
      </c>
      <c r="N1952">
        <v>1</v>
      </c>
      <c r="O1952">
        <v>14</v>
      </c>
      <c r="P1952">
        <v>15</v>
      </c>
      <c r="Q1952">
        <v>1</v>
      </c>
      <c r="R1952">
        <v>1</v>
      </c>
      <c r="S1952">
        <v>0</v>
      </c>
      <c r="T1952">
        <v>2</v>
      </c>
      <c r="U1952">
        <v>4</v>
      </c>
      <c r="V1952">
        <v>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716</v>
      </c>
      <c r="AD1952" t="s">
        <v>716</v>
      </c>
      <c r="AE1952">
        <v>1</v>
      </c>
      <c r="AF1952" t="s">
        <v>3031</v>
      </c>
      <c r="AG1952" t="s">
        <v>2956</v>
      </c>
      <c r="AH1952" t="s">
        <v>3011</v>
      </c>
      <c r="AI1952">
        <v>5</v>
      </c>
      <c r="AJ1952" t="s">
        <v>3012</v>
      </c>
    </row>
    <row r="1953" spans="1:36" x14ac:dyDescent="0.3">
      <c r="A1953" t="s">
        <v>720</v>
      </c>
      <c r="B1953" s="9">
        <v>48</v>
      </c>
      <c r="C1953" t="s">
        <v>29</v>
      </c>
      <c r="D1953" s="29" t="s">
        <v>37</v>
      </c>
      <c r="E1953">
        <v>44794</v>
      </c>
      <c r="F1953" s="13" t="s">
        <v>715</v>
      </c>
      <c r="G1953" s="4">
        <v>41798</v>
      </c>
      <c r="H1953">
        <v>99</v>
      </c>
      <c r="I1953">
        <v>54</v>
      </c>
      <c r="J1953">
        <v>0</v>
      </c>
      <c r="K1953">
        <v>7</v>
      </c>
      <c r="L1953">
        <v>0</v>
      </c>
      <c r="M1953">
        <v>0</v>
      </c>
      <c r="N1953">
        <v>4</v>
      </c>
      <c r="O1953">
        <v>61</v>
      </c>
      <c r="P1953">
        <v>65</v>
      </c>
      <c r="Q1953">
        <v>1</v>
      </c>
      <c r="R1953">
        <v>2</v>
      </c>
      <c r="S1953">
        <v>0</v>
      </c>
      <c r="T1953">
        <v>3</v>
      </c>
      <c r="U1953">
        <v>6</v>
      </c>
      <c r="V1953">
        <v>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716</v>
      </c>
      <c r="AD1953" t="s">
        <v>716</v>
      </c>
      <c r="AE1953">
        <v>1</v>
      </c>
      <c r="AF1953" t="s">
        <v>3028</v>
      </c>
      <c r="AG1953" t="s">
        <v>2956</v>
      </c>
      <c r="AH1953" t="s">
        <v>3011</v>
      </c>
      <c r="AI1953">
        <v>6</v>
      </c>
      <c r="AJ1953" t="s">
        <v>3013</v>
      </c>
    </row>
    <row r="1954" spans="1:36" x14ac:dyDescent="0.3">
      <c r="A1954" t="s">
        <v>2334</v>
      </c>
      <c r="B1954" s="9">
        <v>37</v>
      </c>
      <c r="C1954" t="s">
        <v>29</v>
      </c>
      <c r="D1954" s="29" t="s">
        <v>37</v>
      </c>
      <c r="E1954">
        <v>42014</v>
      </c>
      <c r="F1954" s="13" t="s">
        <v>715</v>
      </c>
      <c r="G1954" s="4">
        <v>41138</v>
      </c>
      <c r="H1954">
        <v>56</v>
      </c>
      <c r="I1954">
        <v>244</v>
      </c>
      <c r="J1954">
        <v>15</v>
      </c>
      <c r="K1954">
        <v>108</v>
      </c>
      <c r="L1954">
        <v>4</v>
      </c>
      <c r="M1954">
        <v>15</v>
      </c>
      <c r="N1954">
        <v>50</v>
      </c>
      <c r="O1954">
        <v>386</v>
      </c>
      <c r="P1954">
        <v>436</v>
      </c>
      <c r="Q1954">
        <v>6</v>
      </c>
      <c r="R1954">
        <v>7</v>
      </c>
      <c r="S1954">
        <v>1</v>
      </c>
      <c r="T1954">
        <v>6</v>
      </c>
      <c r="U1954">
        <v>20</v>
      </c>
      <c r="V1954">
        <v>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716</v>
      </c>
      <c r="AD1954" t="s">
        <v>715</v>
      </c>
      <c r="AE1954">
        <v>3</v>
      </c>
      <c r="AF1954" t="s">
        <v>3031</v>
      </c>
      <c r="AG1954" t="s">
        <v>2958</v>
      </c>
      <c r="AH1954" t="s">
        <v>3014</v>
      </c>
      <c r="AI1954">
        <v>8</v>
      </c>
      <c r="AJ1954" t="s">
        <v>3026</v>
      </c>
    </row>
    <row r="1955" spans="1:36" x14ac:dyDescent="0.3">
      <c r="A1955" t="s">
        <v>1865</v>
      </c>
      <c r="B1955" s="9">
        <v>35</v>
      </c>
      <c r="C1955" t="s">
        <v>47</v>
      </c>
      <c r="D1955" s="29" t="s">
        <v>33</v>
      </c>
      <c r="E1955">
        <v>23724</v>
      </c>
      <c r="F1955" s="13" t="s">
        <v>715</v>
      </c>
      <c r="G1955" s="4">
        <v>41282</v>
      </c>
      <c r="H1955">
        <v>65</v>
      </c>
      <c r="I1955">
        <v>5</v>
      </c>
      <c r="J1955">
        <v>23</v>
      </c>
      <c r="K1955">
        <v>15</v>
      </c>
      <c r="L1955">
        <v>0</v>
      </c>
      <c r="M1955">
        <v>18</v>
      </c>
      <c r="N1955">
        <v>14</v>
      </c>
      <c r="O1955">
        <v>61</v>
      </c>
      <c r="P1955">
        <v>75</v>
      </c>
      <c r="Q1955">
        <v>2</v>
      </c>
      <c r="R1955">
        <v>2</v>
      </c>
      <c r="S1955">
        <v>0</v>
      </c>
      <c r="T1955">
        <v>3</v>
      </c>
      <c r="U1955">
        <v>7</v>
      </c>
      <c r="V1955">
        <v>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716</v>
      </c>
      <c r="AD1955" t="s">
        <v>716</v>
      </c>
      <c r="AE1955">
        <v>2</v>
      </c>
      <c r="AF1955" t="s">
        <v>3031</v>
      </c>
      <c r="AG1955" t="s">
        <v>2957</v>
      </c>
      <c r="AH1955" t="s">
        <v>3016</v>
      </c>
      <c r="AI1955">
        <v>1</v>
      </c>
      <c r="AJ1955" t="s">
        <v>3023</v>
      </c>
    </row>
    <row r="1956" spans="1:36" x14ac:dyDescent="0.3">
      <c r="A1956" t="s">
        <v>2515</v>
      </c>
      <c r="B1956" s="9">
        <v>36</v>
      </c>
      <c r="C1956" t="s">
        <v>29</v>
      </c>
      <c r="D1956" s="29" t="s">
        <v>33</v>
      </c>
      <c r="E1956">
        <v>53172</v>
      </c>
      <c r="F1956" s="13" t="s">
        <v>715</v>
      </c>
      <c r="G1956" s="4">
        <v>41400</v>
      </c>
      <c r="H1956">
        <v>54</v>
      </c>
      <c r="I1956">
        <v>121</v>
      </c>
      <c r="J1956">
        <v>62</v>
      </c>
      <c r="K1956">
        <v>90</v>
      </c>
      <c r="L1956">
        <v>68</v>
      </c>
      <c r="M1956">
        <v>20</v>
      </c>
      <c r="N1956">
        <v>125</v>
      </c>
      <c r="O1956">
        <v>361</v>
      </c>
      <c r="P1956">
        <v>486</v>
      </c>
      <c r="Q1956">
        <v>3</v>
      </c>
      <c r="R1956">
        <v>2</v>
      </c>
      <c r="S1956">
        <v>3</v>
      </c>
      <c r="T1956">
        <v>8</v>
      </c>
      <c r="U1956">
        <v>16</v>
      </c>
      <c r="V1956">
        <v>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716</v>
      </c>
      <c r="AD1956" t="s">
        <v>716</v>
      </c>
      <c r="AE1956">
        <v>2</v>
      </c>
      <c r="AF1956" t="s">
        <v>3031</v>
      </c>
      <c r="AG1956" t="s">
        <v>2957</v>
      </c>
      <c r="AH1956" t="s">
        <v>3011</v>
      </c>
      <c r="AI1956">
        <v>5</v>
      </c>
      <c r="AJ1956" t="s">
        <v>3012</v>
      </c>
    </row>
    <row r="1957" spans="1:36" x14ac:dyDescent="0.3">
      <c r="A1957" t="s">
        <v>1692</v>
      </c>
      <c r="B1957" s="9">
        <v>52</v>
      </c>
      <c r="C1957" t="s">
        <v>29</v>
      </c>
      <c r="D1957" s="29" t="s">
        <v>37</v>
      </c>
      <c r="E1957">
        <v>86111</v>
      </c>
      <c r="F1957" s="13" t="s">
        <v>716</v>
      </c>
      <c r="G1957" s="4">
        <v>41383</v>
      </c>
      <c r="H1957">
        <v>73</v>
      </c>
      <c r="I1957">
        <v>399</v>
      </c>
      <c r="J1957">
        <v>28</v>
      </c>
      <c r="K1957">
        <v>756</v>
      </c>
      <c r="L1957">
        <v>36</v>
      </c>
      <c r="M1957">
        <v>40</v>
      </c>
      <c r="N1957">
        <v>126</v>
      </c>
      <c r="O1957">
        <v>1259</v>
      </c>
      <c r="P1957">
        <v>1385</v>
      </c>
      <c r="Q1957">
        <v>1</v>
      </c>
      <c r="R1957">
        <v>5</v>
      </c>
      <c r="S1957">
        <v>7</v>
      </c>
      <c r="T1957">
        <v>10</v>
      </c>
      <c r="U1957">
        <v>23</v>
      </c>
      <c r="V1957">
        <v>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716</v>
      </c>
      <c r="AD1957" t="s">
        <v>716</v>
      </c>
      <c r="AE1957">
        <v>2</v>
      </c>
      <c r="AF1957" t="s">
        <v>3030</v>
      </c>
      <c r="AG1957" t="s">
        <v>2957</v>
      </c>
      <c r="AH1957" t="s">
        <v>3011</v>
      </c>
      <c r="AI1957">
        <v>4</v>
      </c>
      <c r="AJ1957" t="s">
        <v>3021</v>
      </c>
    </row>
    <row r="1958" spans="1:36" x14ac:dyDescent="0.3">
      <c r="A1958" t="s">
        <v>2276</v>
      </c>
      <c r="B1958" s="9">
        <v>62</v>
      </c>
      <c r="C1958" t="s">
        <v>29</v>
      </c>
      <c r="D1958" s="29" t="s">
        <v>33</v>
      </c>
      <c r="E1958">
        <v>43462</v>
      </c>
      <c r="F1958" s="13" t="s">
        <v>2963</v>
      </c>
      <c r="G1958" s="4">
        <v>41164</v>
      </c>
      <c r="H1958">
        <v>50</v>
      </c>
      <c r="I1958">
        <v>90</v>
      </c>
      <c r="J1958">
        <v>17</v>
      </c>
      <c r="K1958">
        <v>97</v>
      </c>
      <c r="L1958">
        <v>15</v>
      </c>
      <c r="M1958">
        <v>6</v>
      </c>
      <c r="N1958">
        <v>15</v>
      </c>
      <c r="O1958">
        <v>225</v>
      </c>
      <c r="P1958">
        <v>240</v>
      </c>
      <c r="Q1958">
        <v>6</v>
      </c>
      <c r="R1958">
        <v>4</v>
      </c>
      <c r="S1958">
        <v>1</v>
      </c>
      <c r="T1958">
        <v>5</v>
      </c>
      <c r="U1958">
        <v>16</v>
      </c>
      <c r="V1958">
        <v>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716</v>
      </c>
      <c r="AD1958" t="s">
        <v>716</v>
      </c>
      <c r="AE1958">
        <v>3</v>
      </c>
      <c r="AF1958" t="s">
        <v>3029</v>
      </c>
      <c r="AG1958" t="s">
        <v>2958</v>
      </c>
      <c r="AH1958" t="s">
        <v>3014</v>
      </c>
      <c r="AI1958">
        <v>9</v>
      </c>
      <c r="AJ1958" t="s">
        <v>3025</v>
      </c>
    </row>
    <row r="1959" spans="1:36" x14ac:dyDescent="0.3">
      <c r="A1959" t="s">
        <v>981</v>
      </c>
      <c r="B1959" s="9">
        <v>33</v>
      </c>
      <c r="C1959" t="s">
        <v>47</v>
      </c>
      <c r="D1959" s="29" t="s">
        <v>37</v>
      </c>
      <c r="E1959">
        <v>27733</v>
      </c>
      <c r="F1959" s="13" t="s">
        <v>715</v>
      </c>
      <c r="G1959" s="4">
        <v>41512</v>
      </c>
      <c r="H1959">
        <v>16</v>
      </c>
      <c r="I1959">
        <v>0</v>
      </c>
      <c r="J1959">
        <v>7</v>
      </c>
      <c r="K1959">
        <v>5</v>
      </c>
      <c r="L1959">
        <v>26</v>
      </c>
      <c r="M1959">
        <v>2</v>
      </c>
      <c r="N1959">
        <v>17</v>
      </c>
      <c r="O1959">
        <v>40</v>
      </c>
      <c r="P1959">
        <v>57</v>
      </c>
      <c r="Q1959">
        <v>2</v>
      </c>
      <c r="R1959">
        <v>2</v>
      </c>
      <c r="S1959">
        <v>0</v>
      </c>
      <c r="T1959">
        <v>3</v>
      </c>
      <c r="U1959">
        <v>7</v>
      </c>
      <c r="V1959">
        <v>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716</v>
      </c>
      <c r="AD1959" t="s">
        <v>716</v>
      </c>
      <c r="AE1959">
        <v>2</v>
      </c>
      <c r="AF1959" t="s">
        <v>3031</v>
      </c>
      <c r="AG1959" t="s">
        <v>2957</v>
      </c>
      <c r="AH1959" t="s">
        <v>3014</v>
      </c>
      <c r="AI1959">
        <v>8</v>
      </c>
      <c r="AJ1959" t="s">
        <v>3026</v>
      </c>
    </row>
    <row r="1960" spans="1:36" x14ac:dyDescent="0.3">
      <c r="A1960" t="s">
        <v>2022</v>
      </c>
      <c r="B1960" s="9">
        <v>28</v>
      </c>
      <c r="C1960" t="s">
        <v>47</v>
      </c>
      <c r="D1960" s="29" t="s">
        <v>30</v>
      </c>
      <c r="E1960">
        <v>14906</v>
      </c>
      <c r="F1960" s="13" t="s">
        <v>716</v>
      </c>
      <c r="G1960" s="4">
        <v>41265</v>
      </c>
      <c r="H1960">
        <v>86</v>
      </c>
      <c r="I1960">
        <v>7</v>
      </c>
      <c r="J1960">
        <v>7</v>
      </c>
      <c r="K1960">
        <v>14</v>
      </c>
      <c r="L1960">
        <v>7</v>
      </c>
      <c r="M1960">
        <v>16</v>
      </c>
      <c r="N1960">
        <v>15</v>
      </c>
      <c r="O1960">
        <v>51</v>
      </c>
      <c r="P1960">
        <v>66</v>
      </c>
      <c r="Q1960">
        <v>3</v>
      </c>
      <c r="R1960">
        <v>2</v>
      </c>
      <c r="S1960">
        <v>1</v>
      </c>
      <c r="T1960">
        <v>3</v>
      </c>
      <c r="U1960">
        <v>9</v>
      </c>
      <c r="V1960">
        <v>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716</v>
      </c>
      <c r="AD1960" t="s">
        <v>716</v>
      </c>
      <c r="AE1960">
        <v>3</v>
      </c>
      <c r="AF1960" t="s">
        <v>3032</v>
      </c>
      <c r="AG1960" t="s">
        <v>2958</v>
      </c>
      <c r="AH1960" t="s">
        <v>3018</v>
      </c>
      <c r="AI1960">
        <v>12</v>
      </c>
      <c r="AJ1960" t="s">
        <v>3019</v>
      </c>
    </row>
    <row r="1961" spans="1:36" x14ac:dyDescent="0.3">
      <c r="A1961" t="s">
        <v>1943</v>
      </c>
      <c r="B1961" s="9">
        <v>38</v>
      </c>
      <c r="C1961" t="s">
        <v>47</v>
      </c>
      <c r="D1961" s="29" t="s">
        <v>33</v>
      </c>
      <c r="E1961">
        <v>26907</v>
      </c>
      <c r="F1961" s="13" t="s">
        <v>2963</v>
      </c>
      <c r="G1961" s="4">
        <v>41506</v>
      </c>
      <c r="H1961">
        <v>10</v>
      </c>
      <c r="I1961">
        <v>9</v>
      </c>
      <c r="J1961">
        <v>1</v>
      </c>
      <c r="K1961">
        <v>7</v>
      </c>
      <c r="L1961">
        <v>0</v>
      </c>
      <c r="M1961">
        <v>3</v>
      </c>
      <c r="N1961">
        <v>2</v>
      </c>
      <c r="O1961">
        <v>20</v>
      </c>
      <c r="P1961">
        <v>22</v>
      </c>
      <c r="Q1961">
        <v>2</v>
      </c>
      <c r="R1961">
        <v>1</v>
      </c>
      <c r="S1961">
        <v>0</v>
      </c>
      <c r="T1961">
        <v>3</v>
      </c>
      <c r="U1961">
        <v>6</v>
      </c>
      <c r="V1961">
        <v>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716</v>
      </c>
      <c r="AD1961" t="s">
        <v>716</v>
      </c>
      <c r="AE1961">
        <v>2</v>
      </c>
      <c r="AF1961" t="s">
        <v>3031</v>
      </c>
      <c r="AG1961" t="s">
        <v>2957</v>
      </c>
      <c r="AH1961" t="s">
        <v>3014</v>
      </c>
      <c r="AI1961">
        <v>8</v>
      </c>
      <c r="AJ1961" t="s">
        <v>3026</v>
      </c>
    </row>
    <row r="1962" spans="1:36" x14ac:dyDescent="0.3">
      <c r="A1962" t="s">
        <v>1726</v>
      </c>
      <c r="B1962" s="9">
        <v>58</v>
      </c>
      <c r="C1962" t="s">
        <v>29</v>
      </c>
      <c r="D1962" s="29" t="s">
        <v>37</v>
      </c>
      <c r="E1962">
        <v>79456</v>
      </c>
      <c r="F1962" s="13" t="s">
        <v>716</v>
      </c>
      <c r="G1962" s="4">
        <v>41143</v>
      </c>
      <c r="H1962">
        <v>12</v>
      </c>
      <c r="I1962">
        <v>565</v>
      </c>
      <c r="J1962">
        <v>42</v>
      </c>
      <c r="K1962">
        <v>548</v>
      </c>
      <c r="L1962">
        <v>64</v>
      </c>
      <c r="M1962">
        <v>83</v>
      </c>
      <c r="N1962">
        <v>99</v>
      </c>
      <c r="O1962">
        <v>1302</v>
      </c>
      <c r="P1962">
        <v>1401</v>
      </c>
      <c r="Q1962">
        <v>1</v>
      </c>
      <c r="R1962">
        <v>5</v>
      </c>
      <c r="S1962">
        <v>6</v>
      </c>
      <c r="T1962">
        <v>4</v>
      </c>
      <c r="U1962">
        <v>16</v>
      </c>
      <c r="V1962">
        <v>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716</v>
      </c>
      <c r="AD1962" t="s">
        <v>715</v>
      </c>
      <c r="AE1962">
        <v>3</v>
      </c>
      <c r="AF1962" t="s">
        <v>3030</v>
      </c>
      <c r="AG1962" t="s">
        <v>2958</v>
      </c>
      <c r="AH1962" t="s">
        <v>3014</v>
      </c>
      <c r="AI1962">
        <v>8</v>
      </c>
      <c r="AJ1962" t="s">
        <v>3026</v>
      </c>
    </row>
    <row r="1963" spans="1:36" x14ac:dyDescent="0.3">
      <c r="A1963" t="s">
        <v>936</v>
      </c>
      <c r="B1963" s="9">
        <v>39</v>
      </c>
      <c r="C1963" t="s">
        <v>36</v>
      </c>
      <c r="D1963" s="29" t="s">
        <v>37</v>
      </c>
      <c r="E1963">
        <v>80427</v>
      </c>
      <c r="F1963" s="13" t="s">
        <v>715</v>
      </c>
      <c r="G1963" s="4">
        <v>41164</v>
      </c>
      <c r="H1963">
        <v>56</v>
      </c>
      <c r="I1963">
        <v>1149</v>
      </c>
      <c r="J1963">
        <v>71</v>
      </c>
      <c r="K1963">
        <v>449</v>
      </c>
      <c r="L1963">
        <v>69</v>
      </c>
      <c r="M1963">
        <v>71</v>
      </c>
      <c r="N1963">
        <v>26</v>
      </c>
      <c r="O1963">
        <v>1809</v>
      </c>
      <c r="P1963">
        <v>1835</v>
      </c>
      <c r="Q1963">
        <v>1</v>
      </c>
      <c r="R1963">
        <v>11</v>
      </c>
      <c r="S1963">
        <v>8</v>
      </c>
      <c r="T1963">
        <v>8</v>
      </c>
      <c r="U1963">
        <v>28</v>
      </c>
      <c r="V1963">
        <v>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716</v>
      </c>
      <c r="AD1963" t="s">
        <v>716</v>
      </c>
      <c r="AE1963">
        <v>3</v>
      </c>
      <c r="AF1963" t="s">
        <v>3031</v>
      </c>
      <c r="AG1963" t="s">
        <v>2958</v>
      </c>
      <c r="AH1963" t="s">
        <v>3014</v>
      </c>
      <c r="AI1963">
        <v>9</v>
      </c>
      <c r="AJ1963" t="s">
        <v>3025</v>
      </c>
    </row>
    <row r="1964" spans="1:36" x14ac:dyDescent="0.3">
      <c r="A1964" t="s">
        <v>2157</v>
      </c>
      <c r="B1964" s="9">
        <v>36</v>
      </c>
      <c r="C1964" t="s">
        <v>47</v>
      </c>
      <c r="D1964" s="29" t="s">
        <v>33</v>
      </c>
      <c r="E1964">
        <v>52247</v>
      </c>
      <c r="F1964" s="13" t="s">
        <v>716</v>
      </c>
      <c r="G1964" s="4">
        <v>41133</v>
      </c>
      <c r="H1964">
        <v>53</v>
      </c>
      <c r="I1964">
        <v>32</v>
      </c>
      <c r="J1964">
        <v>2</v>
      </c>
      <c r="K1964">
        <v>1607</v>
      </c>
      <c r="L1964">
        <v>12</v>
      </c>
      <c r="M1964">
        <v>4</v>
      </c>
      <c r="N1964">
        <v>22</v>
      </c>
      <c r="O1964">
        <v>1657</v>
      </c>
      <c r="P1964">
        <v>1679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 t="s">
        <v>715</v>
      </c>
      <c r="AD1964" t="s">
        <v>716</v>
      </c>
      <c r="AE1964">
        <v>3</v>
      </c>
      <c r="AF1964" t="s">
        <v>3031</v>
      </c>
      <c r="AG1964" t="s">
        <v>2958</v>
      </c>
      <c r="AH1964" t="s">
        <v>3014</v>
      </c>
      <c r="AI1964">
        <v>8</v>
      </c>
      <c r="AJ1964" t="s">
        <v>3026</v>
      </c>
    </row>
    <row r="1965" spans="1:36" x14ac:dyDescent="0.3">
      <c r="A1965" t="s">
        <v>1137</v>
      </c>
      <c r="B1965" s="9">
        <v>57</v>
      </c>
      <c r="C1965" t="s">
        <v>47</v>
      </c>
      <c r="D1965" s="29" t="s">
        <v>37</v>
      </c>
      <c r="E1965">
        <v>82347</v>
      </c>
      <c r="F1965" s="13" t="s">
        <v>716</v>
      </c>
      <c r="G1965" s="4">
        <v>41219</v>
      </c>
      <c r="H1965">
        <v>38</v>
      </c>
      <c r="I1965">
        <v>556</v>
      </c>
      <c r="J1965">
        <v>54</v>
      </c>
      <c r="K1965">
        <v>845</v>
      </c>
      <c r="L1965">
        <v>202</v>
      </c>
      <c r="M1965">
        <v>133</v>
      </c>
      <c r="N1965">
        <v>63</v>
      </c>
      <c r="O1965">
        <v>1790</v>
      </c>
      <c r="P1965">
        <v>1853</v>
      </c>
      <c r="Q1965">
        <v>1</v>
      </c>
      <c r="R1965">
        <v>7</v>
      </c>
      <c r="S1965">
        <v>7</v>
      </c>
      <c r="T1965">
        <v>10</v>
      </c>
      <c r="U1965">
        <v>25</v>
      </c>
      <c r="V1965">
        <v>3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 t="s">
        <v>2963</v>
      </c>
      <c r="AD1965" t="s">
        <v>715</v>
      </c>
      <c r="AE1965">
        <v>3</v>
      </c>
      <c r="AF1965" t="s">
        <v>3030</v>
      </c>
      <c r="AG1965" t="s">
        <v>2958</v>
      </c>
      <c r="AH1965" t="s">
        <v>3018</v>
      </c>
      <c r="AI1965">
        <v>11</v>
      </c>
      <c r="AJ1965" t="s">
        <v>3024</v>
      </c>
    </row>
    <row r="1966" spans="1:36" x14ac:dyDescent="0.3">
      <c r="A1966" t="s">
        <v>2672</v>
      </c>
      <c r="B1966" s="9">
        <v>32</v>
      </c>
      <c r="C1966" t="s">
        <v>29</v>
      </c>
      <c r="D1966" s="29" t="s">
        <v>30</v>
      </c>
      <c r="E1966">
        <v>28567</v>
      </c>
      <c r="F1966" s="13" t="s">
        <v>715</v>
      </c>
      <c r="G1966" s="4">
        <v>41442</v>
      </c>
      <c r="H1966">
        <v>57</v>
      </c>
      <c r="I1966">
        <v>11</v>
      </c>
      <c r="J1966">
        <v>3</v>
      </c>
      <c r="K1966">
        <v>22</v>
      </c>
      <c r="L1966">
        <v>2</v>
      </c>
      <c r="M1966">
        <v>2</v>
      </c>
      <c r="N1966">
        <v>6</v>
      </c>
      <c r="O1966">
        <v>40</v>
      </c>
      <c r="P1966">
        <v>46</v>
      </c>
      <c r="Q1966">
        <v>2</v>
      </c>
      <c r="R1966">
        <v>2</v>
      </c>
      <c r="S1966">
        <v>0</v>
      </c>
      <c r="T1966">
        <v>3</v>
      </c>
      <c r="U1966">
        <v>7</v>
      </c>
      <c r="V1966">
        <v>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716</v>
      </c>
      <c r="AD1966" t="s">
        <v>716</v>
      </c>
      <c r="AE1966">
        <v>2</v>
      </c>
      <c r="AF1966" t="s">
        <v>3031</v>
      </c>
      <c r="AG1966" t="s">
        <v>2957</v>
      </c>
      <c r="AH1966" t="s">
        <v>3011</v>
      </c>
      <c r="AI1966">
        <v>6</v>
      </c>
      <c r="AJ1966" t="s">
        <v>3013</v>
      </c>
    </row>
    <row r="1967" spans="1:36" x14ac:dyDescent="0.3">
      <c r="A1967" t="s">
        <v>2246</v>
      </c>
      <c r="B1967" s="9">
        <v>50</v>
      </c>
      <c r="C1967" t="s">
        <v>47</v>
      </c>
      <c r="D1967" s="29" t="s">
        <v>41</v>
      </c>
      <c r="E1967">
        <v>41713</v>
      </c>
      <c r="F1967" s="13" t="s">
        <v>2963</v>
      </c>
      <c r="G1967" s="4">
        <v>41758</v>
      </c>
      <c r="H1967">
        <v>57</v>
      </c>
      <c r="I1967">
        <v>77</v>
      </c>
      <c r="J1967">
        <v>8</v>
      </c>
      <c r="K1967">
        <v>44</v>
      </c>
      <c r="L1967">
        <v>10</v>
      </c>
      <c r="M1967">
        <v>10</v>
      </c>
      <c r="N1967">
        <v>25</v>
      </c>
      <c r="O1967">
        <v>149</v>
      </c>
      <c r="P1967">
        <v>174</v>
      </c>
      <c r="Q1967">
        <v>5</v>
      </c>
      <c r="R1967">
        <v>3</v>
      </c>
      <c r="S1967">
        <v>1</v>
      </c>
      <c r="T1967">
        <v>4</v>
      </c>
      <c r="U1967">
        <v>13</v>
      </c>
      <c r="V1967">
        <v>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716</v>
      </c>
      <c r="AD1967" t="s">
        <v>716</v>
      </c>
      <c r="AE1967">
        <v>1</v>
      </c>
      <c r="AF1967" t="s">
        <v>3028</v>
      </c>
      <c r="AG1967" t="s">
        <v>2956</v>
      </c>
      <c r="AH1967" t="s">
        <v>3011</v>
      </c>
      <c r="AI1967">
        <v>4</v>
      </c>
      <c r="AJ1967" t="s">
        <v>3021</v>
      </c>
    </row>
    <row r="1968" spans="1:36" x14ac:dyDescent="0.3">
      <c r="A1968" t="s">
        <v>2499</v>
      </c>
      <c r="B1968" s="9">
        <v>36</v>
      </c>
      <c r="C1968" t="s">
        <v>29</v>
      </c>
      <c r="D1968" s="29" t="s">
        <v>41</v>
      </c>
      <c r="E1968">
        <v>63693</v>
      </c>
      <c r="F1968" s="13" t="s">
        <v>715</v>
      </c>
      <c r="G1968" s="4">
        <v>41561</v>
      </c>
      <c r="H1968">
        <v>63</v>
      </c>
      <c r="I1968">
        <v>587</v>
      </c>
      <c r="J1968">
        <v>43</v>
      </c>
      <c r="K1968">
        <v>337</v>
      </c>
      <c r="L1968">
        <v>42</v>
      </c>
      <c r="M1968">
        <v>87</v>
      </c>
      <c r="N1968">
        <v>54</v>
      </c>
      <c r="O1968">
        <v>1096</v>
      </c>
      <c r="P1968">
        <v>1150</v>
      </c>
      <c r="Q1968">
        <v>3</v>
      </c>
      <c r="R1968">
        <v>11</v>
      </c>
      <c r="S1968">
        <v>6</v>
      </c>
      <c r="T1968">
        <v>9</v>
      </c>
      <c r="U1968">
        <v>29</v>
      </c>
      <c r="V1968">
        <v>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716</v>
      </c>
      <c r="AD1968" t="s">
        <v>716</v>
      </c>
      <c r="AE1968">
        <v>2</v>
      </c>
      <c r="AF1968" t="s">
        <v>3031</v>
      </c>
      <c r="AG1968" t="s">
        <v>2957</v>
      </c>
      <c r="AH1968" t="s">
        <v>3018</v>
      </c>
      <c r="AI1968">
        <v>10</v>
      </c>
      <c r="AJ1968" t="s">
        <v>3020</v>
      </c>
    </row>
    <row r="1969" spans="1:36" x14ac:dyDescent="0.3">
      <c r="A1969" t="s">
        <v>2752</v>
      </c>
      <c r="B1969" s="9">
        <v>65</v>
      </c>
      <c r="C1969" t="s">
        <v>39</v>
      </c>
      <c r="D1969" s="29" t="s">
        <v>37</v>
      </c>
      <c r="E1969">
        <v>62845</v>
      </c>
      <c r="F1969" s="13" t="s">
        <v>2963</v>
      </c>
      <c r="G1969" s="4">
        <v>41183</v>
      </c>
      <c r="H1969">
        <v>3</v>
      </c>
      <c r="I1969">
        <v>1099</v>
      </c>
      <c r="J1969">
        <v>0</v>
      </c>
      <c r="K1969">
        <v>45</v>
      </c>
      <c r="L1969">
        <v>0</v>
      </c>
      <c r="M1969">
        <v>0</v>
      </c>
      <c r="N1969">
        <v>34</v>
      </c>
      <c r="O1969">
        <v>1144</v>
      </c>
      <c r="P1969">
        <v>1178</v>
      </c>
      <c r="Q1969">
        <v>11</v>
      </c>
      <c r="R1969">
        <v>3</v>
      </c>
      <c r="S1969">
        <v>4</v>
      </c>
      <c r="T1969">
        <v>10</v>
      </c>
      <c r="U1969">
        <v>28</v>
      </c>
      <c r="V1969">
        <v>8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 t="s">
        <v>715</v>
      </c>
      <c r="AD1969" t="s">
        <v>715</v>
      </c>
      <c r="AE1969">
        <v>3</v>
      </c>
      <c r="AF1969" t="s">
        <v>3029</v>
      </c>
      <c r="AG1969" t="s">
        <v>2958</v>
      </c>
      <c r="AH1969" t="s">
        <v>3018</v>
      </c>
      <c r="AI1969">
        <v>10</v>
      </c>
      <c r="AJ1969" t="s">
        <v>3020</v>
      </c>
    </row>
    <row r="1970" spans="1:36" x14ac:dyDescent="0.3">
      <c r="A1970" t="s">
        <v>2105</v>
      </c>
      <c r="B1970" s="9">
        <v>45</v>
      </c>
      <c r="C1970" t="s">
        <v>39</v>
      </c>
      <c r="D1970" s="29" t="s">
        <v>71</v>
      </c>
      <c r="E1970">
        <v>67369</v>
      </c>
      <c r="F1970" s="13" t="s">
        <v>715</v>
      </c>
      <c r="G1970" s="4">
        <v>41230</v>
      </c>
      <c r="H1970">
        <v>81</v>
      </c>
      <c r="I1970">
        <v>1298</v>
      </c>
      <c r="J1970">
        <v>0</v>
      </c>
      <c r="K1970">
        <v>70</v>
      </c>
      <c r="L1970">
        <v>37</v>
      </c>
      <c r="M1970">
        <v>14</v>
      </c>
      <c r="N1970">
        <v>42</v>
      </c>
      <c r="O1970">
        <v>1419</v>
      </c>
      <c r="P1970">
        <v>1461</v>
      </c>
      <c r="Q1970">
        <v>4</v>
      </c>
      <c r="R1970">
        <v>7</v>
      </c>
      <c r="S1970">
        <v>4</v>
      </c>
      <c r="T1970">
        <v>10</v>
      </c>
      <c r="U1970">
        <v>25</v>
      </c>
      <c r="V1970">
        <v>4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 t="s">
        <v>2963</v>
      </c>
      <c r="AD1970" t="s">
        <v>715</v>
      </c>
      <c r="AE1970">
        <v>3</v>
      </c>
      <c r="AF1970" t="s">
        <v>3028</v>
      </c>
      <c r="AG1970" t="s">
        <v>2958</v>
      </c>
      <c r="AH1970" t="s">
        <v>3018</v>
      </c>
      <c r="AI1970">
        <v>11</v>
      </c>
      <c r="AJ1970" t="s">
        <v>3024</v>
      </c>
    </row>
    <row r="1971" spans="1:36" x14ac:dyDescent="0.3">
      <c r="A1971" t="s">
        <v>851</v>
      </c>
      <c r="B1971" s="9">
        <v>36</v>
      </c>
      <c r="C1971" t="s">
        <v>29</v>
      </c>
      <c r="D1971" s="29" t="s">
        <v>41</v>
      </c>
      <c r="E1971">
        <v>55563</v>
      </c>
      <c r="F1971" s="13" t="s">
        <v>715</v>
      </c>
      <c r="G1971" s="4">
        <v>41734</v>
      </c>
      <c r="H1971">
        <v>22</v>
      </c>
      <c r="I1971">
        <v>29</v>
      </c>
      <c r="J1971">
        <v>1</v>
      </c>
      <c r="K1971">
        <v>9</v>
      </c>
      <c r="L1971">
        <v>2</v>
      </c>
      <c r="M1971">
        <v>0</v>
      </c>
      <c r="N1971">
        <v>2</v>
      </c>
      <c r="O1971">
        <v>41</v>
      </c>
      <c r="P1971">
        <v>43</v>
      </c>
      <c r="Q1971">
        <v>1</v>
      </c>
      <c r="R1971">
        <v>2</v>
      </c>
      <c r="S1971">
        <v>0</v>
      </c>
      <c r="T1971">
        <v>3</v>
      </c>
      <c r="U1971">
        <v>6</v>
      </c>
      <c r="V1971">
        <v>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716</v>
      </c>
      <c r="AD1971" t="s">
        <v>716</v>
      </c>
      <c r="AE1971">
        <v>1</v>
      </c>
      <c r="AF1971" t="s">
        <v>3031</v>
      </c>
      <c r="AG1971" t="s">
        <v>2956</v>
      </c>
      <c r="AH1971" t="s">
        <v>3011</v>
      </c>
      <c r="AI1971">
        <v>4</v>
      </c>
      <c r="AJ1971" t="s">
        <v>3021</v>
      </c>
    </row>
    <row r="1972" spans="1:36" x14ac:dyDescent="0.3">
      <c r="A1972" t="s">
        <v>2617</v>
      </c>
      <c r="B1972" s="9">
        <v>25</v>
      </c>
      <c r="C1972" t="s">
        <v>29</v>
      </c>
      <c r="D1972" s="29" t="s">
        <v>37</v>
      </c>
      <c r="E1972">
        <v>75433</v>
      </c>
      <c r="F1972" s="13" t="s">
        <v>715</v>
      </c>
      <c r="G1972" s="4">
        <v>41734</v>
      </c>
      <c r="H1972">
        <v>28</v>
      </c>
      <c r="I1972">
        <v>800</v>
      </c>
      <c r="J1972">
        <v>0</v>
      </c>
      <c r="K1972">
        <v>297</v>
      </c>
      <c r="L1972">
        <v>0</v>
      </c>
      <c r="M1972">
        <v>34</v>
      </c>
      <c r="N1972">
        <v>57</v>
      </c>
      <c r="O1972">
        <v>1131</v>
      </c>
      <c r="P1972">
        <v>1188</v>
      </c>
      <c r="Q1972">
        <v>2</v>
      </c>
      <c r="R1972">
        <v>2</v>
      </c>
      <c r="S1972">
        <v>5</v>
      </c>
      <c r="T1972">
        <v>10</v>
      </c>
      <c r="U1972">
        <v>19</v>
      </c>
      <c r="V1972">
        <v>6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0</v>
      </c>
      <c r="AC1972" t="s">
        <v>2963</v>
      </c>
      <c r="AD1972" t="s">
        <v>716</v>
      </c>
      <c r="AE1972">
        <v>1</v>
      </c>
      <c r="AF1972" t="s">
        <v>3032</v>
      </c>
      <c r="AG1972" t="s">
        <v>2956</v>
      </c>
      <c r="AH1972" t="s">
        <v>3011</v>
      </c>
      <c r="AI1972">
        <v>4</v>
      </c>
      <c r="AJ1972" t="s">
        <v>3021</v>
      </c>
    </row>
    <row r="1973" spans="1:36" x14ac:dyDescent="0.3">
      <c r="A1973" t="s">
        <v>1372</v>
      </c>
      <c r="B1973" s="9">
        <v>30</v>
      </c>
      <c r="C1973" t="s">
        <v>29</v>
      </c>
      <c r="D1973" s="29" t="s">
        <v>33</v>
      </c>
      <c r="E1973">
        <v>37235</v>
      </c>
      <c r="F1973" s="13" t="s">
        <v>715</v>
      </c>
      <c r="G1973" s="4">
        <v>41671</v>
      </c>
      <c r="H1973">
        <v>68</v>
      </c>
      <c r="I1973">
        <v>20</v>
      </c>
      <c r="J1973">
        <v>2</v>
      </c>
      <c r="K1973">
        <v>9</v>
      </c>
      <c r="L1973">
        <v>4</v>
      </c>
      <c r="M1973">
        <v>6</v>
      </c>
      <c r="N1973">
        <v>20</v>
      </c>
      <c r="O1973">
        <v>41</v>
      </c>
      <c r="P1973">
        <v>61</v>
      </c>
      <c r="Q1973">
        <v>1</v>
      </c>
      <c r="R1973">
        <v>1</v>
      </c>
      <c r="S1973">
        <v>1</v>
      </c>
      <c r="T1973">
        <v>2</v>
      </c>
      <c r="U1973">
        <v>5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716</v>
      </c>
      <c r="AD1973" t="s">
        <v>716</v>
      </c>
      <c r="AE1973">
        <v>1</v>
      </c>
      <c r="AF1973" t="s">
        <v>3032</v>
      </c>
      <c r="AG1973" t="s">
        <v>2956</v>
      </c>
      <c r="AH1973" t="s">
        <v>3016</v>
      </c>
      <c r="AI1973">
        <v>2</v>
      </c>
      <c r="AJ1973" t="s">
        <v>3022</v>
      </c>
    </row>
    <row r="1974" spans="1:36" x14ac:dyDescent="0.3">
      <c r="A1974" t="s">
        <v>742</v>
      </c>
      <c r="B1974" s="9">
        <v>40</v>
      </c>
      <c r="C1974" t="s">
        <v>36</v>
      </c>
      <c r="D1974" s="29" t="s">
        <v>33</v>
      </c>
      <c r="E1974">
        <v>45068</v>
      </c>
      <c r="F1974" s="13" t="s">
        <v>715</v>
      </c>
      <c r="G1974" s="4">
        <v>41410</v>
      </c>
      <c r="H1974">
        <v>25</v>
      </c>
      <c r="I1974">
        <v>14</v>
      </c>
      <c r="J1974">
        <v>0</v>
      </c>
      <c r="K1974">
        <v>3</v>
      </c>
      <c r="L1974">
        <v>0</v>
      </c>
      <c r="M1974">
        <v>0</v>
      </c>
      <c r="N1974">
        <v>3</v>
      </c>
      <c r="O1974">
        <v>17</v>
      </c>
      <c r="P1974">
        <v>20</v>
      </c>
      <c r="Q1974">
        <v>1</v>
      </c>
      <c r="R1974">
        <v>1</v>
      </c>
      <c r="S1974">
        <v>0</v>
      </c>
      <c r="T1974">
        <v>2</v>
      </c>
      <c r="U1974">
        <v>4</v>
      </c>
      <c r="V1974">
        <v>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716</v>
      </c>
      <c r="AD1974" t="s">
        <v>716</v>
      </c>
      <c r="AE1974">
        <v>2</v>
      </c>
      <c r="AF1974" t="s">
        <v>3031</v>
      </c>
      <c r="AG1974" t="s">
        <v>2957</v>
      </c>
      <c r="AH1974" t="s">
        <v>3011</v>
      </c>
      <c r="AI1974">
        <v>5</v>
      </c>
      <c r="AJ1974" t="s">
        <v>3012</v>
      </c>
    </row>
    <row r="1975" spans="1:36" x14ac:dyDescent="0.3">
      <c r="A1975" t="s">
        <v>1141</v>
      </c>
      <c r="B1975" s="9">
        <v>68</v>
      </c>
      <c r="C1975" t="s">
        <v>39</v>
      </c>
      <c r="D1975" s="29" t="s">
        <v>37</v>
      </c>
      <c r="E1975">
        <v>68657</v>
      </c>
      <c r="F1975" s="13" t="s">
        <v>716</v>
      </c>
      <c r="G1975" s="4">
        <v>41325</v>
      </c>
      <c r="H1975">
        <v>4</v>
      </c>
      <c r="I1975">
        <v>482</v>
      </c>
      <c r="J1975">
        <v>34</v>
      </c>
      <c r="K1975">
        <v>471</v>
      </c>
      <c r="L1975">
        <v>119</v>
      </c>
      <c r="M1975">
        <v>68</v>
      </c>
      <c r="N1975">
        <v>22</v>
      </c>
      <c r="O1975">
        <v>1174</v>
      </c>
      <c r="P1975">
        <v>1196</v>
      </c>
      <c r="Q1975">
        <v>1</v>
      </c>
      <c r="R1975">
        <v>3</v>
      </c>
      <c r="S1975">
        <v>5</v>
      </c>
      <c r="T1975">
        <v>9</v>
      </c>
      <c r="U1975">
        <v>18</v>
      </c>
      <c r="V1975">
        <v>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716</v>
      </c>
      <c r="AD1975" t="s">
        <v>716</v>
      </c>
      <c r="AE1975">
        <v>2</v>
      </c>
      <c r="AF1975" t="s">
        <v>3029</v>
      </c>
      <c r="AG1975" t="s">
        <v>2957</v>
      </c>
      <c r="AH1975" t="s">
        <v>3016</v>
      </c>
      <c r="AI1975">
        <v>2</v>
      </c>
      <c r="AJ1975" t="s">
        <v>3022</v>
      </c>
    </row>
    <row r="1976" spans="1:36" x14ac:dyDescent="0.3">
      <c r="A1976" t="s">
        <v>2924</v>
      </c>
      <c r="B1976" s="9">
        <v>43</v>
      </c>
      <c r="C1976" t="s">
        <v>39</v>
      </c>
      <c r="D1976" s="29" t="s">
        <v>33</v>
      </c>
      <c r="E1976">
        <v>57420</v>
      </c>
      <c r="F1976" s="13" t="s">
        <v>715</v>
      </c>
      <c r="G1976" s="4">
        <v>41450</v>
      </c>
      <c r="H1976">
        <v>22</v>
      </c>
      <c r="I1976">
        <v>280</v>
      </c>
      <c r="J1976">
        <v>0</v>
      </c>
      <c r="K1976">
        <v>18</v>
      </c>
      <c r="L1976">
        <v>0</v>
      </c>
      <c r="M1976">
        <v>0</v>
      </c>
      <c r="N1976">
        <v>24</v>
      </c>
      <c r="O1976">
        <v>298</v>
      </c>
      <c r="P1976">
        <v>322</v>
      </c>
      <c r="Q1976">
        <v>3</v>
      </c>
      <c r="R1976">
        <v>5</v>
      </c>
      <c r="S1976">
        <v>1</v>
      </c>
      <c r="T1976">
        <v>6</v>
      </c>
      <c r="U1976">
        <v>15</v>
      </c>
      <c r="V1976">
        <v>7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 t="s">
        <v>715</v>
      </c>
      <c r="AD1976" t="s">
        <v>716</v>
      </c>
      <c r="AE1976">
        <v>2</v>
      </c>
      <c r="AF1976" t="s">
        <v>3028</v>
      </c>
      <c r="AG1976" t="s">
        <v>2957</v>
      </c>
      <c r="AH1976" t="s">
        <v>3011</v>
      </c>
      <c r="AI1976">
        <v>6</v>
      </c>
      <c r="AJ1976" t="s">
        <v>3013</v>
      </c>
    </row>
    <row r="1977" spans="1:36" x14ac:dyDescent="0.3">
      <c r="A1977" t="s">
        <v>2564</v>
      </c>
      <c r="B1977" s="9">
        <v>45</v>
      </c>
      <c r="C1977" t="s">
        <v>29</v>
      </c>
      <c r="D1977" s="29" t="s">
        <v>33</v>
      </c>
      <c r="E1977">
        <v>38361</v>
      </c>
      <c r="F1977" s="13" t="s">
        <v>715</v>
      </c>
      <c r="G1977" s="4">
        <v>41635</v>
      </c>
      <c r="H1977">
        <v>74</v>
      </c>
      <c r="I1977">
        <v>39</v>
      </c>
      <c r="J1977">
        <v>0</v>
      </c>
      <c r="K1977">
        <v>56</v>
      </c>
      <c r="L1977">
        <v>20</v>
      </c>
      <c r="M1977">
        <v>8</v>
      </c>
      <c r="N1977">
        <v>14</v>
      </c>
      <c r="O1977">
        <v>123</v>
      </c>
      <c r="P1977">
        <v>137</v>
      </c>
      <c r="Q1977">
        <v>3</v>
      </c>
      <c r="R1977">
        <v>3</v>
      </c>
      <c r="S1977">
        <v>1</v>
      </c>
      <c r="T1977">
        <v>3</v>
      </c>
      <c r="U1977">
        <v>10</v>
      </c>
      <c r="V1977">
        <v>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716</v>
      </c>
      <c r="AD1977" t="s">
        <v>716</v>
      </c>
      <c r="AE1977">
        <v>2</v>
      </c>
      <c r="AF1977" t="s">
        <v>3028</v>
      </c>
      <c r="AG1977" t="s">
        <v>2957</v>
      </c>
      <c r="AH1977" t="s">
        <v>3018</v>
      </c>
      <c r="AI1977">
        <v>12</v>
      </c>
      <c r="AJ1977" t="s">
        <v>3019</v>
      </c>
    </row>
    <row r="1978" spans="1:36" x14ac:dyDescent="0.3">
      <c r="A1978" t="s">
        <v>2096</v>
      </c>
      <c r="B1978" s="9">
        <v>29</v>
      </c>
      <c r="C1978" t="s">
        <v>47</v>
      </c>
      <c r="D1978" s="29" t="s">
        <v>37</v>
      </c>
      <c r="E1978">
        <v>36145</v>
      </c>
      <c r="F1978" s="13" t="s">
        <v>715</v>
      </c>
      <c r="G1978" s="4">
        <v>41441</v>
      </c>
      <c r="H1978">
        <v>13</v>
      </c>
      <c r="I1978">
        <v>56</v>
      </c>
      <c r="J1978">
        <v>4</v>
      </c>
      <c r="K1978">
        <v>76</v>
      </c>
      <c r="L1978">
        <v>17</v>
      </c>
      <c r="M1978">
        <v>1</v>
      </c>
      <c r="N1978">
        <v>18</v>
      </c>
      <c r="O1978">
        <v>154</v>
      </c>
      <c r="P1978">
        <v>172</v>
      </c>
      <c r="Q1978">
        <v>4</v>
      </c>
      <c r="R1978">
        <v>4</v>
      </c>
      <c r="S1978">
        <v>1</v>
      </c>
      <c r="T1978">
        <v>3</v>
      </c>
      <c r="U1978">
        <v>12</v>
      </c>
      <c r="V1978">
        <v>9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 t="s">
        <v>715</v>
      </c>
      <c r="AD1978" t="s">
        <v>715</v>
      </c>
      <c r="AE1978">
        <v>2</v>
      </c>
      <c r="AF1978" t="s">
        <v>3032</v>
      </c>
      <c r="AG1978" t="s">
        <v>2957</v>
      </c>
      <c r="AH1978" t="s">
        <v>3011</v>
      </c>
      <c r="AI1978">
        <v>6</v>
      </c>
      <c r="AJ1978" t="s">
        <v>3013</v>
      </c>
    </row>
    <row r="1979" spans="1:36" x14ac:dyDescent="0.3">
      <c r="A1979" t="s">
        <v>1888</v>
      </c>
      <c r="B1979" s="9">
        <v>64</v>
      </c>
      <c r="C1979" t="s">
        <v>36</v>
      </c>
      <c r="D1979" s="29" t="s">
        <v>33</v>
      </c>
      <c r="E1979">
        <v>59292</v>
      </c>
      <c r="F1979" s="13" t="s">
        <v>715</v>
      </c>
      <c r="G1979" s="4">
        <v>41438</v>
      </c>
      <c r="H1979">
        <v>71</v>
      </c>
      <c r="I1979">
        <v>378</v>
      </c>
      <c r="J1979">
        <v>14</v>
      </c>
      <c r="K1979">
        <v>68</v>
      </c>
      <c r="L1979">
        <v>19</v>
      </c>
      <c r="M1979">
        <v>14</v>
      </c>
      <c r="N1979">
        <v>14</v>
      </c>
      <c r="O1979">
        <v>493</v>
      </c>
      <c r="P1979">
        <v>507</v>
      </c>
      <c r="Q1979">
        <v>2</v>
      </c>
      <c r="R1979">
        <v>3</v>
      </c>
      <c r="S1979">
        <v>5</v>
      </c>
      <c r="T1979">
        <v>8</v>
      </c>
      <c r="U1979">
        <v>18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716</v>
      </c>
      <c r="AD1979" t="s">
        <v>716</v>
      </c>
      <c r="AE1979">
        <v>2</v>
      </c>
      <c r="AF1979" t="s">
        <v>3029</v>
      </c>
      <c r="AG1979" t="s">
        <v>2957</v>
      </c>
      <c r="AH1979" t="s">
        <v>3011</v>
      </c>
      <c r="AI1979">
        <v>6</v>
      </c>
      <c r="AJ1979" t="s">
        <v>3013</v>
      </c>
    </row>
    <row r="1980" spans="1:36" x14ac:dyDescent="0.3">
      <c r="A1980" t="s">
        <v>2530</v>
      </c>
      <c r="B1980" s="9">
        <v>64</v>
      </c>
      <c r="C1980" t="s">
        <v>29</v>
      </c>
      <c r="D1980" s="29" t="s">
        <v>37</v>
      </c>
      <c r="E1980">
        <v>57045</v>
      </c>
      <c r="F1980" s="13" t="s">
        <v>715</v>
      </c>
      <c r="G1980" s="4">
        <v>41160</v>
      </c>
      <c r="H1980">
        <v>40</v>
      </c>
      <c r="I1980">
        <v>296</v>
      </c>
      <c r="J1980">
        <v>13</v>
      </c>
      <c r="K1980">
        <v>104</v>
      </c>
      <c r="L1980">
        <v>11</v>
      </c>
      <c r="M1980">
        <v>13</v>
      </c>
      <c r="N1980">
        <v>17</v>
      </c>
      <c r="O1980">
        <v>437</v>
      </c>
      <c r="P1980">
        <v>454</v>
      </c>
      <c r="Q1980">
        <v>3</v>
      </c>
      <c r="R1980">
        <v>4</v>
      </c>
      <c r="S1980">
        <v>2</v>
      </c>
      <c r="T1980">
        <v>9</v>
      </c>
      <c r="U1980">
        <v>18</v>
      </c>
      <c r="V1980">
        <v>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716</v>
      </c>
      <c r="AD1980" t="s">
        <v>716</v>
      </c>
      <c r="AE1980">
        <v>3</v>
      </c>
      <c r="AF1980" t="s">
        <v>3029</v>
      </c>
      <c r="AG1980" t="s">
        <v>2958</v>
      </c>
      <c r="AH1980" t="s">
        <v>3014</v>
      </c>
      <c r="AI1980">
        <v>9</v>
      </c>
      <c r="AJ1980" t="s">
        <v>3025</v>
      </c>
    </row>
    <row r="1981" spans="1:36" x14ac:dyDescent="0.3">
      <c r="A1981" t="s">
        <v>2792</v>
      </c>
      <c r="B1981" s="9">
        <v>58</v>
      </c>
      <c r="C1981" t="s">
        <v>39</v>
      </c>
      <c r="D1981" s="29" t="s">
        <v>37</v>
      </c>
      <c r="E1981">
        <v>62058</v>
      </c>
      <c r="F1981" s="13" t="s">
        <v>715</v>
      </c>
      <c r="G1981" s="4">
        <v>41420</v>
      </c>
      <c r="H1981">
        <v>52</v>
      </c>
      <c r="I1981">
        <v>301</v>
      </c>
      <c r="J1981">
        <v>7</v>
      </c>
      <c r="K1981">
        <v>74</v>
      </c>
      <c r="L1981">
        <v>10</v>
      </c>
      <c r="M1981">
        <v>0</v>
      </c>
      <c r="N1981">
        <v>58</v>
      </c>
      <c r="O1981">
        <v>392</v>
      </c>
      <c r="P1981">
        <v>450</v>
      </c>
      <c r="Q1981">
        <v>4</v>
      </c>
      <c r="R1981">
        <v>6</v>
      </c>
      <c r="S1981">
        <v>1</v>
      </c>
      <c r="T1981">
        <v>7</v>
      </c>
      <c r="U1981">
        <v>18</v>
      </c>
      <c r="V1981">
        <v>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716</v>
      </c>
      <c r="AD1981" t="s">
        <v>716</v>
      </c>
      <c r="AE1981">
        <v>2</v>
      </c>
      <c r="AF1981" t="s">
        <v>3030</v>
      </c>
      <c r="AG1981" t="s">
        <v>2957</v>
      </c>
      <c r="AH1981" t="s">
        <v>3011</v>
      </c>
      <c r="AI1981">
        <v>5</v>
      </c>
      <c r="AJ1981" t="s">
        <v>3012</v>
      </c>
    </row>
    <row r="1982" spans="1:36" x14ac:dyDescent="0.3">
      <c r="A1982" t="s">
        <v>2040</v>
      </c>
      <c r="B1982" s="9">
        <v>25</v>
      </c>
      <c r="C1982" t="s">
        <v>47</v>
      </c>
      <c r="D1982" s="29" t="s">
        <v>37</v>
      </c>
      <c r="E1982">
        <v>59060</v>
      </c>
      <c r="F1982" s="13" t="s">
        <v>715</v>
      </c>
      <c r="G1982" s="4">
        <v>41650</v>
      </c>
      <c r="H1982">
        <v>77</v>
      </c>
      <c r="I1982">
        <v>35</v>
      </c>
      <c r="J1982">
        <v>40</v>
      </c>
      <c r="K1982">
        <v>111</v>
      </c>
      <c r="L1982">
        <v>36</v>
      </c>
      <c r="M1982">
        <v>40</v>
      </c>
      <c r="N1982">
        <v>12</v>
      </c>
      <c r="O1982">
        <v>262</v>
      </c>
      <c r="P1982">
        <v>274</v>
      </c>
      <c r="Q1982">
        <v>3</v>
      </c>
      <c r="R1982">
        <v>3</v>
      </c>
      <c r="S1982">
        <v>1</v>
      </c>
      <c r="T1982">
        <v>7</v>
      </c>
      <c r="U1982">
        <v>14</v>
      </c>
      <c r="V1982">
        <v>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716</v>
      </c>
      <c r="AD1982" t="s">
        <v>716</v>
      </c>
      <c r="AE1982">
        <v>1</v>
      </c>
      <c r="AF1982" t="s">
        <v>3032</v>
      </c>
      <c r="AG1982" t="s">
        <v>2956</v>
      </c>
      <c r="AH1982" t="s">
        <v>3016</v>
      </c>
      <c r="AI1982">
        <v>1</v>
      </c>
      <c r="AJ1982" t="s">
        <v>3023</v>
      </c>
    </row>
    <row r="1983" spans="1:36" x14ac:dyDescent="0.3">
      <c r="A1983" t="s">
        <v>2825</v>
      </c>
      <c r="B1983" s="9">
        <v>38</v>
      </c>
      <c r="C1983" t="s">
        <v>39</v>
      </c>
      <c r="D1983" s="29" t="s">
        <v>37</v>
      </c>
      <c r="E1983">
        <v>49681</v>
      </c>
      <c r="F1983" s="13" t="s">
        <v>2963</v>
      </c>
      <c r="G1983" s="4">
        <v>41582</v>
      </c>
      <c r="H1983">
        <v>66</v>
      </c>
      <c r="I1983">
        <v>411</v>
      </c>
      <c r="J1983">
        <v>0</v>
      </c>
      <c r="K1983">
        <v>26</v>
      </c>
      <c r="L1983">
        <v>0</v>
      </c>
      <c r="M1983">
        <v>0</v>
      </c>
      <c r="N1983">
        <v>21</v>
      </c>
      <c r="O1983">
        <v>437</v>
      </c>
      <c r="P1983">
        <v>458</v>
      </c>
      <c r="Q1983">
        <v>6</v>
      </c>
      <c r="R1983">
        <v>7</v>
      </c>
      <c r="S1983">
        <v>1</v>
      </c>
      <c r="T1983">
        <v>7</v>
      </c>
      <c r="U1983">
        <v>21</v>
      </c>
      <c r="V1983">
        <v>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716</v>
      </c>
      <c r="AD1983" t="s">
        <v>716</v>
      </c>
      <c r="AE1983">
        <v>2</v>
      </c>
      <c r="AF1983" t="s">
        <v>3031</v>
      </c>
      <c r="AG1983" t="s">
        <v>2957</v>
      </c>
      <c r="AH1983" t="s">
        <v>3018</v>
      </c>
      <c r="AI1983">
        <v>11</v>
      </c>
      <c r="AJ1983" t="s">
        <v>3024</v>
      </c>
    </row>
    <row r="1984" spans="1:36" x14ac:dyDescent="0.3">
      <c r="A1984" t="s">
        <v>2053</v>
      </c>
      <c r="B1984" s="9">
        <v>30</v>
      </c>
      <c r="C1984" t="s">
        <v>36</v>
      </c>
      <c r="D1984" s="29" t="s">
        <v>37</v>
      </c>
      <c r="E1984">
        <v>38175</v>
      </c>
      <c r="F1984" s="13" t="s">
        <v>715</v>
      </c>
      <c r="G1984" s="4">
        <v>41540</v>
      </c>
      <c r="H1984">
        <v>6</v>
      </c>
      <c r="I1984">
        <v>70</v>
      </c>
      <c r="J1984">
        <v>6</v>
      </c>
      <c r="K1984">
        <v>69</v>
      </c>
      <c r="L1984">
        <v>2</v>
      </c>
      <c r="M1984">
        <v>3</v>
      </c>
      <c r="N1984">
        <v>3</v>
      </c>
      <c r="O1984">
        <v>150</v>
      </c>
      <c r="P1984">
        <v>153</v>
      </c>
      <c r="Q1984">
        <v>3</v>
      </c>
      <c r="R1984">
        <v>3</v>
      </c>
      <c r="S1984">
        <v>1</v>
      </c>
      <c r="T1984">
        <v>4</v>
      </c>
      <c r="U1984">
        <v>11</v>
      </c>
      <c r="V1984">
        <v>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716</v>
      </c>
      <c r="AD1984" t="s">
        <v>716</v>
      </c>
      <c r="AE1984">
        <v>2</v>
      </c>
      <c r="AF1984" t="s">
        <v>3032</v>
      </c>
      <c r="AG1984" t="s">
        <v>2957</v>
      </c>
      <c r="AH1984" t="s">
        <v>3014</v>
      </c>
      <c r="AI1984">
        <v>9</v>
      </c>
      <c r="AJ1984" t="s">
        <v>3025</v>
      </c>
    </row>
    <row r="1985" spans="1:36" x14ac:dyDescent="0.3">
      <c r="A1985" t="s">
        <v>1101</v>
      </c>
      <c r="B1985" s="9">
        <v>48</v>
      </c>
      <c r="C1985" t="s">
        <v>47</v>
      </c>
      <c r="D1985" s="29" t="s">
        <v>33</v>
      </c>
      <c r="E1985">
        <v>22634</v>
      </c>
      <c r="F1985" s="13" t="s">
        <v>716</v>
      </c>
      <c r="G1985" s="4">
        <v>41290</v>
      </c>
      <c r="H1985">
        <v>47</v>
      </c>
      <c r="I1985">
        <v>2</v>
      </c>
      <c r="J1985">
        <v>23</v>
      </c>
      <c r="K1985">
        <v>11</v>
      </c>
      <c r="L1985">
        <v>8</v>
      </c>
      <c r="M1985">
        <v>6</v>
      </c>
      <c r="N1985">
        <v>46</v>
      </c>
      <c r="O1985">
        <v>50</v>
      </c>
      <c r="P1985">
        <v>96</v>
      </c>
      <c r="Q1985">
        <v>1</v>
      </c>
      <c r="R1985">
        <v>2</v>
      </c>
      <c r="S1985">
        <v>1</v>
      </c>
      <c r="T1985">
        <v>2</v>
      </c>
      <c r="U1985">
        <v>6</v>
      </c>
      <c r="V1985">
        <v>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716</v>
      </c>
      <c r="AD1985" t="s">
        <v>716</v>
      </c>
      <c r="AE1985">
        <v>2</v>
      </c>
      <c r="AF1985" t="s">
        <v>3028</v>
      </c>
      <c r="AG1985" t="s">
        <v>2957</v>
      </c>
      <c r="AH1985" t="s">
        <v>3016</v>
      </c>
      <c r="AI1985">
        <v>1</v>
      </c>
      <c r="AJ1985" t="s">
        <v>3023</v>
      </c>
    </row>
    <row r="1986" spans="1:36" x14ac:dyDescent="0.3">
      <c r="A1986" t="s">
        <v>1928</v>
      </c>
      <c r="B1986" s="9">
        <v>71</v>
      </c>
      <c r="C1986" t="s">
        <v>36</v>
      </c>
      <c r="D1986" s="29" t="s">
        <v>41</v>
      </c>
      <c r="E1986">
        <v>48948</v>
      </c>
      <c r="F1986" s="13" t="s">
        <v>716</v>
      </c>
      <c r="G1986" s="4">
        <v>41306</v>
      </c>
      <c r="H1986">
        <v>53</v>
      </c>
      <c r="I1986">
        <v>437</v>
      </c>
      <c r="J1986">
        <v>8</v>
      </c>
      <c r="K1986">
        <v>206</v>
      </c>
      <c r="L1986">
        <v>160</v>
      </c>
      <c r="M1986">
        <v>49</v>
      </c>
      <c r="N1986">
        <v>42</v>
      </c>
      <c r="O1986">
        <v>860</v>
      </c>
      <c r="P1986">
        <v>902</v>
      </c>
      <c r="Q1986">
        <v>2</v>
      </c>
      <c r="R1986">
        <v>7</v>
      </c>
      <c r="S1986">
        <v>10</v>
      </c>
      <c r="T1986">
        <v>5</v>
      </c>
      <c r="U1986">
        <v>24</v>
      </c>
      <c r="V1986">
        <v>6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 t="s">
        <v>715</v>
      </c>
      <c r="AD1986" t="s">
        <v>715</v>
      </c>
      <c r="AE1986">
        <v>2</v>
      </c>
      <c r="AF1986" t="s">
        <v>3029</v>
      </c>
      <c r="AG1986" t="s">
        <v>2957</v>
      </c>
      <c r="AH1986" t="s">
        <v>3016</v>
      </c>
      <c r="AI1986">
        <v>2</v>
      </c>
      <c r="AJ1986" t="s">
        <v>3022</v>
      </c>
    </row>
    <row r="1987" spans="1:36" x14ac:dyDescent="0.3">
      <c r="A1987" t="s">
        <v>2420</v>
      </c>
      <c r="B1987" s="9">
        <v>54</v>
      </c>
      <c r="C1987" t="s">
        <v>29</v>
      </c>
      <c r="D1987" s="29" t="s">
        <v>30</v>
      </c>
      <c r="E1987">
        <v>48904</v>
      </c>
      <c r="F1987" s="13" t="s">
        <v>715</v>
      </c>
      <c r="G1987" s="4">
        <v>41245</v>
      </c>
      <c r="H1987">
        <v>1</v>
      </c>
      <c r="I1987">
        <v>283</v>
      </c>
      <c r="J1987">
        <v>10</v>
      </c>
      <c r="K1987">
        <v>38</v>
      </c>
      <c r="L1987">
        <v>0</v>
      </c>
      <c r="M1987">
        <v>13</v>
      </c>
      <c r="N1987">
        <v>27</v>
      </c>
      <c r="O1987">
        <v>344</v>
      </c>
      <c r="P1987">
        <v>371</v>
      </c>
      <c r="Q1987">
        <v>4</v>
      </c>
      <c r="R1987">
        <v>7</v>
      </c>
      <c r="S1987">
        <v>2</v>
      </c>
      <c r="T1987">
        <v>4</v>
      </c>
      <c r="U1987">
        <v>17</v>
      </c>
      <c r="V1987">
        <v>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716</v>
      </c>
      <c r="AD1987" t="s">
        <v>716</v>
      </c>
      <c r="AE1987">
        <v>3</v>
      </c>
      <c r="AF1987" t="s">
        <v>3030</v>
      </c>
      <c r="AG1987" t="s">
        <v>2958</v>
      </c>
      <c r="AH1987" t="s">
        <v>3018</v>
      </c>
      <c r="AI1987">
        <v>12</v>
      </c>
      <c r="AJ1987" t="s">
        <v>3019</v>
      </c>
    </row>
    <row r="1988" spans="1:36" x14ac:dyDescent="0.3">
      <c r="A1988" t="s">
        <v>2836</v>
      </c>
      <c r="B1988" s="9">
        <v>35</v>
      </c>
      <c r="C1988" t="s">
        <v>47</v>
      </c>
      <c r="D1988" s="29" t="s">
        <v>41</v>
      </c>
      <c r="E1988">
        <v>13533</v>
      </c>
      <c r="F1988" s="13" t="s">
        <v>715</v>
      </c>
      <c r="G1988" s="4">
        <v>41343</v>
      </c>
      <c r="H1988">
        <v>45</v>
      </c>
      <c r="I1988">
        <v>12</v>
      </c>
      <c r="J1988">
        <v>3</v>
      </c>
      <c r="K1988">
        <v>8</v>
      </c>
      <c r="L1988">
        <v>8</v>
      </c>
      <c r="M1988">
        <v>0</v>
      </c>
      <c r="N1988">
        <v>17</v>
      </c>
      <c r="O1988">
        <v>31</v>
      </c>
      <c r="P1988">
        <v>48</v>
      </c>
      <c r="Q1988">
        <v>2</v>
      </c>
      <c r="R1988">
        <v>2</v>
      </c>
      <c r="S1988">
        <v>0</v>
      </c>
      <c r="T1988">
        <v>3</v>
      </c>
      <c r="U1988">
        <v>7</v>
      </c>
      <c r="V1988">
        <v>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716</v>
      </c>
      <c r="AD1988" t="s">
        <v>716</v>
      </c>
      <c r="AE1988">
        <v>2</v>
      </c>
      <c r="AF1988" t="s">
        <v>3031</v>
      </c>
      <c r="AG1988" t="s">
        <v>2957</v>
      </c>
      <c r="AH1988" t="s">
        <v>3016</v>
      </c>
      <c r="AI1988">
        <v>3</v>
      </c>
      <c r="AJ1988" t="s">
        <v>3017</v>
      </c>
    </row>
    <row r="1989" spans="1:36" x14ac:dyDescent="0.3">
      <c r="A1989" t="s">
        <v>2292</v>
      </c>
      <c r="B1989" s="9">
        <v>52</v>
      </c>
      <c r="C1989" t="s">
        <v>29</v>
      </c>
      <c r="D1989" s="29" t="s">
        <v>33</v>
      </c>
      <c r="E1989">
        <v>51195</v>
      </c>
      <c r="F1989" s="13" t="s">
        <v>2963</v>
      </c>
      <c r="G1989" s="4">
        <v>41365</v>
      </c>
      <c r="H1989">
        <v>46</v>
      </c>
      <c r="I1989">
        <v>230</v>
      </c>
      <c r="J1989">
        <v>14</v>
      </c>
      <c r="K1989">
        <v>156</v>
      </c>
      <c r="L1989">
        <v>82</v>
      </c>
      <c r="M1989">
        <v>24</v>
      </c>
      <c r="N1989">
        <v>58</v>
      </c>
      <c r="O1989">
        <v>506</v>
      </c>
      <c r="P1989">
        <v>564</v>
      </c>
      <c r="Q1989">
        <v>8</v>
      </c>
      <c r="R1989">
        <v>9</v>
      </c>
      <c r="S1989">
        <v>2</v>
      </c>
      <c r="T1989">
        <v>5</v>
      </c>
      <c r="U1989">
        <v>24</v>
      </c>
      <c r="V1989">
        <v>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716</v>
      </c>
      <c r="AD1989" t="s">
        <v>716</v>
      </c>
      <c r="AE1989">
        <v>2</v>
      </c>
      <c r="AF1989" t="s">
        <v>3030</v>
      </c>
      <c r="AG1989" t="s">
        <v>2957</v>
      </c>
      <c r="AH1989" t="s">
        <v>3011</v>
      </c>
      <c r="AI1989">
        <v>4</v>
      </c>
      <c r="AJ1989" t="s">
        <v>3021</v>
      </c>
    </row>
    <row r="1990" spans="1:36" x14ac:dyDescent="0.3">
      <c r="A1990" t="s">
        <v>1900</v>
      </c>
      <c r="B1990" s="9">
        <v>38</v>
      </c>
      <c r="C1990" t="s">
        <v>39</v>
      </c>
      <c r="D1990" s="29" t="s">
        <v>33</v>
      </c>
      <c r="E1990">
        <v>37509</v>
      </c>
      <c r="F1990" s="13" t="s">
        <v>715</v>
      </c>
      <c r="G1990" s="4">
        <v>41164</v>
      </c>
      <c r="H1990">
        <v>24</v>
      </c>
      <c r="I1990">
        <v>37</v>
      </c>
      <c r="J1990">
        <v>5</v>
      </c>
      <c r="K1990">
        <v>56</v>
      </c>
      <c r="L1990">
        <v>12</v>
      </c>
      <c r="M1990">
        <v>8</v>
      </c>
      <c r="N1990">
        <v>5</v>
      </c>
      <c r="O1990">
        <v>118</v>
      </c>
      <c r="P1990">
        <v>123</v>
      </c>
      <c r="Q1990">
        <v>2</v>
      </c>
      <c r="R1990">
        <v>3</v>
      </c>
      <c r="S1990">
        <v>0</v>
      </c>
      <c r="T1990">
        <v>4</v>
      </c>
      <c r="U1990">
        <v>9</v>
      </c>
      <c r="V1990">
        <v>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716</v>
      </c>
      <c r="AD1990" t="s">
        <v>716</v>
      </c>
      <c r="AE1990">
        <v>3</v>
      </c>
      <c r="AF1990" t="s">
        <v>3031</v>
      </c>
      <c r="AG1990" t="s">
        <v>2958</v>
      </c>
      <c r="AH1990" t="s">
        <v>3014</v>
      </c>
      <c r="AI1990">
        <v>9</v>
      </c>
      <c r="AJ1990" t="s">
        <v>3025</v>
      </c>
    </row>
    <row r="1991" spans="1:36" x14ac:dyDescent="0.3">
      <c r="A1991" t="s">
        <v>2462</v>
      </c>
      <c r="B1991" s="9">
        <v>43</v>
      </c>
      <c r="C1991" t="s">
        <v>29</v>
      </c>
      <c r="D1991" s="29" t="s">
        <v>71</v>
      </c>
      <c r="E1991">
        <v>30372</v>
      </c>
      <c r="F1991" s="13" t="s">
        <v>2963</v>
      </c>
      <c r="G1991" s="4">
        <v>41268</v>
      </c>
      <c r="H1991">
        <v>33</v>
      </c>
      <c r="I1991">
        <v>15</v>
      </c>
      <c r="J1991">
        <v>0</v>
      </c>
      <c r="K1991">
        <v>12</v>
      </c>
      <c r="L1991">
        <v>7</v>
      </c>
      <c r="M1991">
        <v>3</v>
      </c>
      <c r="N1991">
        <v>7</v>
      </c>
      <c r="O1991">
        <v>37</v>
      </c>
      <c r="P1991">
        <v>44</v>
      </c>
      <c r="Q1991">
        <v>3</v>
      </c>
      <c r="R1991">
        <v>2</v>
      </c>
      <c r="S1991">
        <v>0</v>
      </c>
      <c r="T1991">
        <v>3</v>
      </c>
      <c r="U1991">
        <v>8</v>
      </c>
      <c r="V1991">
        <v>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716</v>
      </c>
      <c r="AD1991" t="s">
        <v>716</v>
      </c>
      <c r="AE1991">
        <v>3</v>
      </c>
      <c r="AF1991" t="s">
        <v>3028</v>
      </c>
      <c r="AG1991" t="s">
        <v>2958</v>
      </c>
      <c r="AH1991" t="s">
        <v>3018</v>
      </c>
      <c r="AI1991">
        <v>12</v>
      </c>
      <c r="AJ1991" t="s">
        <v>3019</v>
      </c>
    </row>
    <row r="1992" spans="1:36" x14ac:dyDescent="0.3">
      <c r="A1992" t="s">
        <v>2339</v>
      </c>
      <c r="B1992" s="9">
        <v>38</v>
      </c>
      <c r="C1992" t="s">
        <v>29</v>
      </c>
      <c r="D1992" s="29" t="s">
        <v>37</v>
      </c>
      <c r="E1992">
        <v>61064</v>
      </c>
      <c r="F1992" s="13" t="s">
        <v>715</v>
      </c>
      <c r="G1992" s="4">
        <v>41152</v>
      </c>
      <c r="H1992">
        <v>80</v>
      </c>
      <c r="I1992">
        <v>387</v>
      </c>
      <c r="J1992">
        <v>126</v>
      </c>
      <c r="K1992">
        <v>342</v>
      </c>
      <c r="L1992">
        <v>0</v>
      </c>
      <c r="M1992">
        <v>45</v>
      </c>
      <c r="N1992">
        <v>180</v>
      </c>
      <c r="O1992">
        <v>900</v>
      </c>
      <c r="P1992">
        <v>1080</v>
      </c>
      <c r="Q1992">
        <v>5</v>
      </c>
      <c r="R1992">
        <v>8</v>
      </c>
      <c r="S1992">
        <v>4</v>
      </c>
      <c r="T1992">
        <v>11</v>
      </c>
      <c r="U1992">
        <v>28</v>
      </c>
      <c r="V1992">
        <v>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716</v>
      </c>
      <c r="AD1992" t="s">
        <v>716</v>
      </c>
      <c r="AE1992">
        <v>3</v>
      </c>
      <c r="AF1992" t="s">
        <v>3031</v>
      </c>
      <c r="AG1992" t="s">
        <v>2958</v>
      </c>
      <c r="AH1992" t="s">
        <v>3014</v>
      </c>
      <c r="AI1992">
        <v>8</v>
      </c>
      <c r="AJ1992" t="s">
        <v>3026</v>
      </c>
    </row>
    <row r="1993" spans="1:36" x14ac:dyDescent="0.3">
      <c r="A1993" t="s">
        <v>2946</v>
      </c>
      <c r="B1993" s="9">
        <v>42</v>
      </c>
      <c r="C1993" t="s">
        <v>36</v>
      </c>
      <c r="D1993" s="29" t="s">
        <v>37</v>
      </c>
      <c r="E1993">
        <v>44325</v>
      </c>
      <c r="F1993" s="13" t="s">
        <v>715</v>
      </c>
      <c r="G1993" s="4">
        <v>41340</v>
      </c>
      <c r="H1993">
        <v>69</v>
      </c>
      <c r="I1993">
        <v>516</v>
      </c>
      <c r="J1993">
        <v>0</v>
      </c>
      <c r="K1993">
        <v>21</v>
      </c>
      <c r="L1993">
        <v>0</v>
      </c>
      <c r="M1993">
        <v>0</v>
      </c>
      <c r="N1993">
        <v>5</v>
      </c>
      <c r="O1993">
        <v>537</v>
      </c>
      <c r="P1993">
        <v>542</v>
      </c>
      <c r="Q1993">
        <v>4</v>
      </c>
      <c r="R1993">
        <v>8</v>
      </c>
      <c r="S1993">
        <v>2</v>
      </c>
      <c r="T1993">
        <v>7</v>
      </c>
      <c r="U1993">
        <v>21</v>
      </c>
      <c r="V1993">
        <v>8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 t="s">
        <v>715</v>
      </c>
      <c r="AD1993" t="s">
        <v>716</v>
      </c>
      <c r="AE1993">
        <v>2</v>
      </c>
      <c r="AF1993" t="s">
        <v>3028</v>
      </c>
      <c r="AG1993" t="s">
        <v>2957</v>
      </c>
      <c r="AH1993" t="s">
        <v>3016</v>
      </c>
      <c r="AI1993">
        <v>3</v>
      </c>
      <c r="AJ1993" t="s">
        <v>3017</v>
      </c>
    </row>
    <row r="1994" spans="1:36" x14ac:dyDescent="0.3">
      <c r="A1994" t="s">
        <v>1242</v>
      </c>
      <c r="B1994" s="9">
        <v>26</v>
      </c>
      <c r="C1994" t="s">
        <v>36</v>
      </c>
      <c r="D1994" s="29" t="s">
        <v>37</v>
      </c>
      <c r="E1994">
        <v>67546</v>
      </c>
      <c r="F1994" s="13" t="s">
        <v>716</v>
      </c>
      <c r="G1994" s="4">
        <v>41152</v>
      </c>
      <c r="H1994">
        <v>90</v>
      </c>
      <c r="I1994">
        <v>864</v>
      </c>
      <c r="J1994">
        <v>134</v>
      </c>
      <c r="K1994">
        <v>768</v>
      </c>
      <c r="L1994">
        <v>150</v>
      </c>
      <c r="M1994">
        <v>38</v>
      </c>
      <c r="N1994">
        <v>172</v>
      </c>
      <c r="O1994">
        <v>1954</v>
      </c>
      <c r="P1994">
        <v>2126</v>
      </c>
      <c r="Q1994">
        <v>1</v>
      </c>
      <c r="R1994">
        <v>4</v>
      </c>
      <c r="S1994">
        <v>10</v>
      </c>
      <c r="T1994">
        <v>5</v>
      </c>
      <c r="U1994">
        <v>20</v>
      </c>
      <c r="V1994">
        <v>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716</v>
      </c>
      <c r="AD1994" t="s">
        <v>716</v>
      </c>
      <c r="AE1994">
        <v>3</v>
      </c>
      <c r="AF1994" t="s">
        <v>3032</v>
      </c>
      <c r="AG1994" t="s">
        <v>2958</v>
      </c>
      <c r="AH1994" t="s">
        <v>3014</v>
      </c>
      <c r="AI1994">
        <v>8</v>
      </c>
      <c r="AJ1994" t="s">
        <v>3026</v>
      </c>
    </row>
    <row r="1995" spans="1:36" x14ac:dyDescent="0.3">
      <c r="A1995" t="s">
        <v>2301</v>
      </c>
      <c r="B1995" s="9">
        <v>30</v>
      </c>
      <c r="C1995" t="s">
        <v>29</v>
      </c>
      <c r="D1995" s="29" t="s">
        <v>33</v>
      </c>
      <c r="E1995">
        <v>35196</v>
      </c>
      <c r="F1995" s="13" t="s">
        <v>715</v>
      </c>
      <c r="G1995" s="4">
        <v>41226</v>
      </c>
      <c r="H1995">
        <v>68</v>
      </c>
      <c r="I1995">
        <v>75</v>
      </c>
      <c r="J1995">
        <v>12</v>
      </c>
      <c r="K1995">
        <v>141</v>
      </c>
      <c r="L1995">
        <v>43</v>
      </c>
      <c r="M1995">
        <v>39</v>
      </c>
      <c r="N1995">
        <v>187</v>
      </c>
      <c r="O1995">
        <v>310</v>
      </c>
      <c r="P1995">
        <v>497</v>
      </c>
      <c r="Q1995">
        <v>6</v>
      </c>
      <c r="R1995">
        <v>6</v>
      </c>
      <c r="S1995">
        <v>1</v>
      </c>
      <c r="T1995">
        <v>5</v>
      </c>
      <c r="U1995">
        <v>18</v>
      </c>
      <c r="V1995">
        <v>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716</v>
      </c>
      <c r="AD1995" t="s">
        <v>715</v>
      </c>
      <c r="AE1995">
        <v>3</v>
      </c>
      <c r="AF1995" t="s">
        <v>3032</v>
      </c>
      <c r="AG1995" t="s">
        <v>2958</v>
      </c>
      <c r="AH1995" t="s">
        <v>3018</v>
      </c>
      <c r="AI1995">
        <v>11</v>
      </c>
      <c r="AJ1995" t="s">
        <v>3024</v>
      </c>
    </row>
    <row r="1996" spans="1:36" x14ac:dyDescent="0.3">
      <c r="A1996" t="s">
        <v>2919</v>
      </c>
      <c r="B1996" s="9">
        <v>51</v>
      </c>
      <c r="C1996" t="s">
        <v>36</v>
      </c>
      <c r="D1996" s="29" t="s">
        <v>33</v>
      </c>
      <c r="E1996">
        <v>33629</v>
      </c>
      <c r="F1996" s="13" t="s">
        <v>2963</v>
      </c>
      <c r="G1996" s="4">
        <v>41129</v>
      </c>
      <c r="H1996">
        <v>49</v>
      </c>
      <c r="I1996">
        <v>132</v>
      </c>
      <c r="J1996">
        <v>0</v>
      </c>
      <c r="K1996">
        <v>16</v>
      </c>
      <c r="L1996">
        <v>0</v>
      </c>
      <c r="M1996">
        <v>0</v>
      </c>
      <c r="N1996">
        <v>4</v>
      </c>
      <c r="O1996">
        <v>148</v>
      </c>
      <c r="P1996">
        <v>152</v>
      </c>
      <c r="Q1996">
        <v>5</v>
      </c>
      <c r="R1996">
        <v>3</v>
      </c>
      <c r="S1996">
        <v>1</v>
      </c>
      <c r="T1996">
        <v>4</v>
      </c>
      <c r="U1996">
        <v>13</v>
      </c>
      <c r="V1996">
        <v>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716</v>
      </c>
      <c r="AD1996" t="s">
        <v>716</v>
      </c>
      <c r="AE1996">
        <v>3</v>
      </c>
      <c r="AF1996" t="s">
        <v>3030</v>
      </c>
      <c r="AG1996" t="s">
        <v>2958</v>
      </c>
      <c r="AH1996" t="s">
        <v>3014</v>
      </c>
      <c r="AI1996">
        <v>8</v>
      </c>
      <c r="AJ1996" t="s">
        <v>3026</v>
      </c>
    </row>
    <row r="1997" spans="1:36" x14ac:dyDescent="0.3">
      <c r="A1997" t="s">
        <v>1990</v>
      </c>
      <c r="B1997" s="9">
        <v>43</v>
      </c>
      <c r="C1997" t="s">
        <v>36</v>
      </c>
      <c r="D1997" s="29" t="s">
        <v>41</v>
      </c>
      <c r="E1997">
        <v>65808</v>
      </c>
      <c r="F1997" s="13" t="s">
        <v>2963</v>
      </c>
      <c r="G1997" s="4">
        <v>41789</v>
      </c>
      <c r="H1997">
        <v>1</v>
      </c>
      <c r="I1997">
        <v>155</v>
      </c>
      <c r="J1997">
        <v>7</v>
      </c>
      <c r="K1997">
        <v>80</v>
      </c>
      <c r="L1997">
        <v>13</v>
      </c>
      <c r="M1997">
        <v>7</v>
      </c>
      <c r="N1997">
        <v>10</v>
      </c>
      <c r="O1997">
        <v>262</v>
      </c>
      <c r="P1997">
        <v>272</v>
      </c>
      <c r="Q1997">
        <v>3</v>
      </c>
      <c r="R1997">
        <v>5</v>
      </c>
      <c r="S1997">
        <v>1</v>
      </c>
      <c r="T1997">
        <v>5</v>
      </c>
      <c r="U1997">
        <v>14</v>
      </c>
      <c r="V1997">
        <v>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716</v>
      </c>
      <c r="AD1997" t="s">
        <v>716</v>
      </c>
      <c r="AE1997">
        <v>1</v>
      </c>
      <c r="AF1997" t="s">
        <v>3028</v>
      </c>
      <c r="AG1997" t="s">
        <v>2956</v>
      </c>
      <c r="AH1997" t="s">
        <v>3011</v>
      </c>
      <c r="AI1997">
        <v>5</v>
      </c>
      <c r="AJ1997" t="s">
        <v>3012</v>
      </c>
    </row>
    <row r="1998" spans="1:36" x14ac:dyDescent="0.3">
      <c r="A1998" t="s">
        <v>914</v>
      </c>
      <c r="B1998" s="9">
        <v>29</v>
      </c>
      <c r="C1998" t="s">
        <v>29</v>
      </c>
      <c r="D1998" s="29" t="s">
        <v>30</v>
      </c>
      <c r="E1998">
        <v>70596</v>
      </c>
      <c r="F1998" s="13" t="s">
        <v>716</v>
      </c>
      <c r="G1998" s="4">
        <v>41187</v>
      </c>
      <c r="H1998">
        <v>68</v>
      </c>
      <c r="I1998">
        <v>347</v>
      </c>
      <c r="J1998">
        <v>44</v>
      </c>
      <c r="K1998">
        <v>534</v>
      </c>
      <c r="L1998">
        <v>17</v>
      </c>
      <c r="M1998">
        <v>0</v>
      </c>
      <c r="N1998">
        <v>26</v>
      </c>
      <c r="O1998">
        <v>942</v>
      </c>
      <c r="P1998">
        <v>968</v>
      </c>
      <c r="Q1998">
        <v>1</v>
      </c>
      <c r="R1998">
        <v>3</v>
      </c>
      <c r="S1998">
        <v>5</v>
      </c>
      <c r="T1998">
        <v>12</v>
      </c>
      <c r="U1998">
        <v>21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716</v>
      </c>
      <c r="AD1998" t="s">
        <v>716</v>
      </c>
      <c r="AE1998">
        <v>3</v>
      </c>
      <c r="AF1998" t="s">
        <v>3032</v>
      </c>
      <c r="AG1998" t="s">
        <v>2958</v>
      </c>
      <c r="AH1998" t="s">
        <v>3018</v>
      </c>
      <c r="AI1998">
        <v>10</v>
      </c>
      <c r="AJ1998" t="s">
        <v>3020</v>
      </c>
    </row>
    <row r="1999" spans="1:36" x14ac:dyDescent="0.3">
      <c r="A1999" t="s">
        <v>2288</v>
      </c>
      <c r="B1999" s="9">
        <v>49</v>
      </c>
      <c r="C1999" t="s">
        <v>29</v>
      </c>
      <c r="D1999" s="29" t="s">
        <v>30</v>
      </c>
      <c r="E1999">
        <v>42720</v>
      </c>
      <c r="F1999" s="13" t="s">
        <v>2963</v>
      </c>
      <c r="G1999" s="4">
        <v>41388</v>
      </c>
      <c r="H1999">
        <v>9</v>
      </c>
      <c r="I1999">
        <v>392</v>
      </c>
      <c r="J1999">
        <v>5</v>
      </c>
      <c r="K1999">
        <v>91</v>
      </c>
      <c r="L1999">
        <v>28</v>
      </c>
      <c r="M1999">
        <v>26</v>
      </c>
      <c r="N1999">
        <v>112</v>
      </c>
      <c r="O1999">
        <v>542</v>
      </c>
      <c r="P1999">
        <v>654</v>
      </c>
      <c r="Q1999">
        <v>8</v>
      </c>
      <c r="R1999">
        <v>7</v>
      </c>
      <c r="S1999">
        <v>3</v>
      </c>
      <c r="T1999">
        <v>7</v>
      </c>
      <c r="U1999">
        <v>25</v>
      </c>
      <c r="V1999">
        <v>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716</v>
      </c>
      <c r="AD1999" t="s">
        <v>715</v>
      </c>
      <c r="AE1999">
        <v>2</v>
      </c>
      <c r="AF1999" t="s">
        <v>3028</v>
      </c>
      <c r="AG1999" t="s">
        <v>2957</v>
      </c>
      <c r="AH1999" t="s">
        <v>3011</v>
      </c>
      <c r="AI1999">
        <v>4</v>
      </c>
      <c r="AJ1999" t="s">
        <v>3021</v>
      </c>
    </row>
    <row r="2000" spans="1:36" x14ac:dyDescent="0.3">
      <c r="A2000" t="s">
        <v>733</v>
      </c>
      <c r="B2000" s="9">
        <v>39</v>
      </c>
      <c r="C2000" t="s">
        <v>47</v>
      </c>
      <c r="D2000" s="29" t="s">
        <v>37</v>
      </c>
      <c r="E2000">
        <v>22212</v>
      </c>
      <c r="F2000" s="13" t="s">
        <v>715</v>
      </c>
      <c r="G2000" s="4">
        <v>41617</v>
      </c>
      <c r="H2000">
        <v>49</v>
      </c>
      <c r="I2000">
        <v>5</v>
      </c>
      <c r="J2000">
        <v>9</v>
      </c>
      <c r="K2000">
        <v>20</v>
      </c>
      <c r="L2000">
        <v>6</v>
      </c>
      <c r="M2000">
        <v>8</v>
      </c>
      <c r="N2000">
        <v>21</v>
      </c>
      <c r="O2000">
        <v>48</v>
      </c>
      <c r="P2000">
        <v>69</v>
      </c>
      <c r="Q2000">
        <v>2</v>
      </c>
      <c r="R2000">
        <v>2</v>
      </c>
      <c r="S2000">
        <v>0</v>
      </c>
      <c r="T2000">
        <v>4</v>
      </c>
      <c r="U2000">
        <v>8</v>
      </c>
      <c r="V2000">
        <v>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716</v>
      </c>
      <c r="AD2000" t="s">
        <v>716</v>
      </c>
      <c r="AE2000">
        <v>2</v>
      </c>
      <c r="AF2000" t="s">
        <v>3031</v>
      </c>
      <c r="AG2000" t="s">
        <v>2957</v>
      </c>
      <c r="AH2000" t="s">
        <v>3018</v>
      </c>
      <c r="AI2000">
        <v>12</v>
      </c>
      <c r="AJ2000" t="s">
        <v>3019</v>
      </c>
    </row>
    <row r="2001" spans="1:36" x14ac:dyDescent="0.3">
      <c r="A2001" t="s">
        <v>1690</v>
      </c>
      <c r="B2001" s="9">
        <v>55</v>
      </c>
      <c r="C2001" t="s">
        <v>29</v>
      </c>
      <c r="D2001" s="29" t="s">
        <v>37</v>
      </c>
      <c r="E2001">
        <v>87195</v>
      </c>
      <c r="F2001" s="13" t="s">
        <v>716</v>
      </c>
      <c r="G2001" s="4">
        <v>41767</v>
      </c>
      <c r="H2001">
        <v>35</v>
      </c>
      <c r="I2001">
        <v>217</v>
      </c>
      <c r="J2001">
        <v>76</v>
      </c>
      <c r="K2001">
        <v>690</v>
      </c>
      <c r="L2001">
        <v>50</v>
      </c>
      <c r="M2001">
        <v>26</v>
      </c>
      <c r="N2001">
        <v>38</v>
      </c>
      <c r="O2001">
        <v>1059</v>
      </c>
      <c r="P2001">
        <v>1097</v>
      </c>
      <c r="Q2001">
        <v>1</v>
      </c>
      <c r="R2001">
        <v>3</v>
      </c>
      <c r="S2001">
        <v>11</v>
      </c>
      <c r="T2001">
        <v>5</v>
      </c>
      <c r="U2001">
        <v>20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716</v>
      </c>
      <c r="AD2001" t="s">
        <v>715</v>
      </c>
      <c r="AE2001">
        <v>1</v>
      </c>
      <c r="AF2001" t="s">
        <v>3030</v>
      </c>
      <c r="AG2001" t="s">
        <v>2956</v>
      </c>
      <c r="AH2001" t="s">
        <v>3011</v>
      </c>
      <c r="AI2001">
        <v>5</v>
      </c>
      <c r="AJ2001" t="s">
        <v>3012</v>
      </c>
    </row>
    <row r="2002" spans="1:36" x14ac:dyDescent="0.3">
      <c r="A2002" t="s">
        <v>853</v>
      </c>
      <c r="B2002" s="9">
        <v>63</v>
      </c>
      <c r="C2002" t="s">
        <v>39</v>
      </c>
      <c r="D2002" s="29" t="s">
        <v>33</v>
      </c>
      <c r="E2002">
        <v>29298</v>
      </c>
      <c r="F2002" s="13" t="s">
        <v>2963</v>
      </c>
      <c r="G2002" s="4">
        <v>41524</v>
      </c>
      <c r="H2002">
        <v>60</v>
      </c>
      <c r="I2002">
        <v>6</v>
      </c>
      <c r="J2002">
        <v>0</v>
      </c>
      <c r="K2002">
        <v>2</v>
      </c>
      <c r="L2002">
        <v>2</v>
      </c>
      <c r="M2002">
        <v>0</v>
      </c>
      <c r="N2002">
        <v>1</v>
      </c>
      <c r="O2002">
        <v>10</v>
      </c>
      <c r="P2002">
        <v>11</v>
      </c>
      <c r="Q2002">
        <v>1</v>
      </c>
      <c r="R2002">
        <v>1</v>
      </c>
      <c r="S2002">
        <v>0</v>
      </c>
      <c r="T2002">
        <v>2</v>
      </c>
      <c r="U2002">
        <v>4</v>
      </c>
      <c r="V2002">
        <v>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716</v>
      </c>
      <c r="AD2002" t="s">
        <v>716</v>
      </c>
      <c r="AE2002">
        <v>2</v>
      </c>
      <c r="AF2002" t="s">
        <v>3029</v>
      </c>
      <c r="AG2002" t="s">
        <v>2957</v>
      </c>
      <c r="AH2002" t="s">
        <v>3014</v>
      </c>
      <c r="AI2002">
        <v>9</v>
      </c>
      <c r="AJ2002" t="s">
        <v>3025</v>
      </c>
    </row>
    <row r="2003" spans="1:36" x14ac:dyDescent="0.3">
      <c r="A2003" t="s">
        <v>2875</v>
      </c>
      <c r="B2003" s="9">
        <v>59</v>
      </c>
      <c r="C2003" t="s">
        <v>29</v>
      </c>
      <c r="D2003" s="29" t="s">
        <v>33</v>
      </c>
      <c r="E2003">
        <v>42586</v>
      </c>
      <c r="F2003" s="13" t="s">
        <v>2963</v>
      </c>
      <c r="G2003" s="4">
        <v>41211</v>
      </c>
      <c r="H2003">
        <v>7</v>
      </c>
      <c r="I2003">
        <v>194</v>
      </c>
      <c r="J2003">
        <v>2</v>
      </c>
      <c r="K2003">
        <v>56</v>
      </c>
      <c r="L2003">
        <v>0</v>
      </c>
      <c r="M2003">
        <v>0</v>
      </c>
      <c r="N2003">
        <v>0</v>
      </c>
      <c r="O2003">
        <v>252</v>
      </c>
      <c r="P2003">
        <v>252</v>
      </c>
      <c r="Q2003">
        <v>5</v>
      </c>
      <c r="R2003">
        <v>4</v>
      </c>
      <c r="S2003">
        <v>1</v>
      </c>
      <c r="T2003">
        <v>6</v>
      </c>
      <c r="U2003">
        <v>16</v>
      </c>
      <c r="V2003">
        <v>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716</v>
      </c>
      <c r="AD2003" t="s">
        <v>715</v>
      </c>
      <c r="AE2003">
        <v>3</v>
      </c>
      <c r="AF2003" t="s">
        <v>3030</v>
      </c>
      <c r="AG2003" t="s">
        <v>2958</v>
      </c>
      <c r="AH2003" t="s">
        <v>3018</v>
      </c>
      <c r="AI2003">
        <v>10</v>
      </c>
      <c r="AJ2003" t="s">
        <v>3020</v>
      </c>
    </row>
    <row r="2004" spans="1:36" x14ac:dyDescent="0.3">
      <c r="A2004" t="s">
        <v>2027</v>
      </c>
      <c r="B2004" s="9">
        <v>47</v>
      </c>
      <c r="C2004" t="s">
        <v>36</v>
      </c>
      <c r="D2004" s="29" t="s">
        <v>37</v>
      </c>
      <c r="E2004">
        <v>56320</v>
      </c>
      <c r="F2004" s="13" t="s">
        <v>715</v>
      </c>
      <c r="G2004" s="4">
        <v>41372</v>
      </c>
      <c r="H2004">
        <v>11</v>
      </c>
      <c r="I2004">
        <v>201</v>
      </c>
      <c r="J2004">
        <v>53</v>
      </c>
      <c r="K2004">
        <v>172</v>
      </c>
      <c r="L2004">
        <v>116</v>
      </c>
      <c r="M2004">
        <v>77</v>
      </c>
      <c r="N2004">
        <v>83</v>
      </c>
      <c r="O2004">
        <v>619</v>
      </c>
      <c r="P2004">
        <v>702</v>
      </c>
      <c r="Q2004">
        <v>3</v>
      </c>
      <c r="R2004">
        <v>5</v>
      </c>
      <c r="S2004">
        <v>4</v>
      </c>
      <c r="T2004">
        <v>9</v>
      </c>
      <c r="U2004">
        <v>21</v>
      </c>
      <c r="V2004">
        <v>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716</v>
      </c>
      <c r="AD2004" t="s">
        <v>716</v>
      </c>
      <c r="AE2004">
        <v>2</v>
      </c>
      <c r="AF2004" t="s">
        <v>3028</v>
      </c>
      <c r="AG2004" t="s">
        <v>2957</v>
      </c>
      <c r="AH2004" t="s">
        <v>3011</v>
      </c>
      <c r="AI2004">
        <v>4</v>
      </c>
      <c r="AJ2004" t="s">
        <v>3021</v>
      </c>
    </row>
    <row r="2005" spans="1:36" x14ac:dyDescent="0.3">
      <c r="A2005" t="s">
        <v>800</v>
      </c>
      <c r="B2005" s="9">
        <v>39</v>
      </c>
      <c r="C2005" t="s">
        <v>29</v>
      </c>
      <c r="D2005" s="29" t="s">
        <v>41</v>
      </c>
      <c r="E2005">
        <v>36627</v>
      </c>
      <c r="F2005" s="13" t="s">
        <v>2963</v>
      </c>
      <c r="G2005" s="4">
        <v>41478</v>
      </c>
      <c r="H2005">
        <v>78</v>
      </c>
      <c r="I2005">
        <v>9</v>
      </c>
      <c r="J2005">
        <v>1</v>
      </c>
      <c r="K2005">
        <v>5</v>
      </c>
      <c r="L2005">
        <v>0</v>
      </c>
      <c r="M2005">
        <v>0</v>
      </c>
      <c r="N2005">
        <v>1</v>
      </c>
      <c r="O2005">
        <v>15</v>
      </c>
      <c r="P2005">
        <v>16</v>
      </c>
      <c r="Q2005">
        <v>1</v>
      </c>
      <c r="R2005">
        <v>0</v>
      </c>
      <c r="S2005">
        <v>0</v>
      </c>
      <c r="T2005">
        <v>3</v>
      </c>
      <c r="U2005">
        <v>4</v>
      </c>
      <c r="V2005">
        <v>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716</v>
      </c>
      <c r="AD2005" t="s">
        <v>716</v>
      </c>
      <c r="AE2005">
        <v>2</v>
      </c>
      <c r="AF2005" t="s">
        <v>3031</v>
      </c>
      <c r="AG2005" t="s">
        <v>2957</v>
      </c>
      <c r="AH2005" t="s">
        <v>3014</v>
      </c>
      <c r="AI2005">
        <v>7</v>
      </c>
      <c r="AJ2005" t="s">
        <v>3015</v>
      </c>
    </row>
    <row r="2006" spans="1:36" x14ac:dyDescent="0.3">
      <c r="A2006" t="s">
        <v>2828</v>
      </c>
      <c r="B2006" s="9">
        <v>47</v>
      </c>
      <c r="C2006" t="s">
        <v>39</v>
      </c>
      <c r="D2006" s="29" t="s">
        <v>30</v>
      </c>
      <c r="E2006">
        <v>59235</v>
      </c>
      <c r="F2006" s="13" t="s">
        <v>715</v>
      </c>
      <c r="G2006" s="4">
        <v>41286</v>
      </c>
      <c r="H2006">
        <v>4</v>
      </c>
      <c r="I2006">
        <v>448</v>
      </c>
      <c r="J2006">
        <v>40</v>
      </c>
      <c r="K2006">
        <v>469</v>
      </c>
      <c r="L2006">
        <v>80</v>
      </c>
      <c r="M2006">
        <v>0</v>
      </c>
      <c r="N2006">
        <v>91</v>
      </c>
      <c r="O2006">
        <v>1037</v>
      </c>
      <c r="P2006">
        <v>1128</v>
      </c>
      <c r="Q2006">
        <v>3</v>
      </c>
      <c r="R2006">
        <v>11</v>
      </c>
      <c r="S2006">
        <v>2</v>
      </c>
      <c r="T2006">
        <v>12</v>
      </c>
      <c r="U2006">
        <v>28</v>
      </c>
      <c r="V2006">
        <v>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716</v>
      </c>
      <c r="AD2006" t="s">
        <v>716</v>
      </c>
      <c r="AE2006">
        <v>2</v>
      </c>
      <c r="AF2006" t="s">
        <v>3028</v>
      </c>
      <c r="AG2006" t="s">
        <v>2957</v>
      </c>
      <c r="AH2006" t="s">
        <v>3016</v>
      </c>
      <c r="AI2006">
        <v>1</v>
      </c>
      <c r="AJ2006" t="s">
        <v>3023</v>
      </c>
    </row>
    <row r="2007" spans="1:36" x14ac:dyDescent="0.3">
      <c r="A2007" t="s">
        <v>1541</v>
      </c>
      <c r="B2007" s="9">
        <v>41</v>
      </c>
      <c r="C2007" t="s">
        <v>29</v>
      </c>
      <c r="D2007" s="29" t="s">
        <v>30</v>
      </c>
      <c r="E2007">
        <v>83917</v>
      </c>
      <c r="F2007" s="13" t="s">
        <v>716</v>
      </c>
      <c r="G2007" s="4">
        <v>41382</v>
      </c>
      <c r="H2007">
        <v>12</v>
      </c>
      <c r="I2007">
        <v>514</v>
      </c>
      <c r="J2007">
        <v>22</v>
      </c>
      <c r="K2007">
        <v>732</v>
      </c>
      <c r="L2007">
        <v>42</v>
      </c>
      <c r="M2007">
        <v>198</v>
      </c>
      <c r="N2007">
        <v>79</v>
      </c>
      <c r="O2007">
        <v>1508</v>
      </c>
      <c r="P2007">
        <v>1587</v>
      </c>
      <c r="Q2007">
        <v>1</v>
      </c>
      <c r="R2007">
        <v>6</v>
      </c>
      <c r="S2007">
        <v>7</v>
      </c>
      <c r="T2007">
        <v>7</v>
      </c>
      <c r="U2007">
        <v>21</v>
      </c>
      <c r="V2007">
        <v>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716</v>
      </c>
      <c r="AD2007" t="s">
        <v>715</v>
      </c>
      <c r="AE2007">
        <v>2</v>
      </c>
      <c r="AF2007" t="s">
        <v>3028</v>
      </c>
      <c r="AG2007" t="s">
        <v>2957</v>
      </c>
      <c r="AH2007" t="s">
        <v>3011</v>
      </c>
      <c r="AI2007">
        <v>4</v>
      </c>
      <c r="AJ2007" t="s">
        <v>3021</v>
      </c>
    </row>
    <row r="2008" spans="1:36" x14ac:dyDescent="0.3">
      <c r="A2008" t="s">
        <v>2066</v>
      </c>
      <c r="B2008" s="9">
        <v>49</v>
      </c>
      <c r="C2008" t="s">
        <v>39</v>
      </c>
      <c r="D2008" s="29" t="s">
        <v>37</v>
      </c>
      <c r="E2008">
        <v>70053</v>
      </c>
      <c r="F2008" s="13" t="s">
        <v>715</v>
      </c>
      <c r="G2008" s="4">
        <v>41458</v>
      </c>
      <c r="H2008">
        <v>38</v>
      </c>
      <c r="I2008">
        <v>512</v>
      </c>
      <c r="J2008">
        <v>53</v>
      </c>
      <c r="K2008">
        <v>98</v>
      </c>
      <c r="L2008">
        <v>81</v>
      </c>
      <c r="M2008">
        <v>179</v>
      </c>
      <c r="N2008">
        <v>89</v>
      </c>
      <c r="O2008">
        <v>923</v>
      </c>
      <c r="P2008">
        <v>1012</v>
      </c>
      <c r="Q2008">
        <v>3</v>
      </c>
      <c r="R2008">
        <v>8</v>
      </c>
      <c r="S2008">
        <v>5</v>
      </c>
      <c r="T2008">
        <v>10</v>
      </c>
      <c r="U2008">
        <v>26</v>
      </c>
      <c r="V2008">
        <v>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716</v>
      </c>
      <c r="AD2008" t="s">
        <v>716</v>
      </c>
      <c r="AE2008">
        <v>2</v>
      </c>
      <c r="AF2008" t="s">
        <v>3028</v>
      </c>
      <c r="AG2008" t="s">
        <v>2957</v>
      </c>
      <c r="AH2008" t="s">
        <v>3014</v>
      </c>
      <c r="AI2008">
        <v>7</v>
      </c>
      <c r="AJ2008" t="s">
        <v>3015</v>
      </c>
    </row>
    <row r="2009" spans="1:36" x14ac:dyDescent="0.3">
      <c r="A2009" t="s">
        <v>1358</v>
      </c>
      <c r="B2009" s="9">
        <v>28</v>
      </c>
      <c r="C2009" t="s">
        <v>29</v>
      </c>
      <c r="D2009" s="29" t="s">
        <v>33</v>
      </c>
      <c r="E2009">
        <v>83033</v>
      </c>
      <c r="F2009" s="13" t="s">
        <v>715</v>
      </c>
      <c r="G2009" s="4">
        <v>41777</v>
      </c>
      <c r="H2009">
        <v>82</v>
      </c>
      <c r="I2009">
        <v>812</v>
      </c>
      <c r="J2009">
        <v>99</v>
      </c>
      <c r="K2009">
        <v>431</v>
      </c>
      <c r="L2009">
        <v>237</v>
      </c>
      <c r="M2009">
        <v>149</v>
      </c>
      <c r="N2009">
        <v>33</v>
      </c>
      <c r="O2009">
        <v>1728</v>
      </c>
      <c r="P2009">
        <v>1761</v>
      </c>
      <c r="Q2009">
        <v>1</v>
      </c>
      <c r="R2009">
        <v>11</v>
      </c>
      <c r="S2009">
        <v>4</v>
      </c>
      <c r="T2009">
        <v>10</v>
      </c>
      <c r="U2009">
        <v>26</v>
      </c>
      <c r="V2009">
        <v>5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 t="s">
        <v>715</v>
      </c>
      <c r="AD2009" t="s">
        <v>716</v>
      </c>
      <c r="AE2009">
        <v>1</v>
      </c>
      <c r="AF2009" t="s">
        <v>3032</v>
      </c>
      <c r="AG2009" t="s">
        <v>2956</v>
      </c>
      <c r="AH2009" t="s">
        <v>3011</v>
      </c>
      <c r="AI2009">
        <v>5</v>
      </c>
      <c r="AJ2009" t="s">
        <v>3012</v>
      </c>
    </row>
    <row r="2010" spans="1:36" x14ac:dyDescent="0.3">
      <c r="A2010" t="s">
        <v>2081</v>
      </c>
      <c r="B2010" s="9">
        <v>45</v>
      </c>
      <c r="C2010" t="s">
        <v>39</v>
      </c>
      <c r="D2010" s="29" t="s">
        <v>33</v>
      </c>
      <c r="E2010">
        <v>65176</v>
      </c>
      <c r="F2010" s="13" t="s">
        <v>715</v>
      </c>
      <c r="G2010" s="4">
        <v>41211</v>
      </c>
      <c r="H2010">
        <v>57</v>
      </c>
      <c r="I2010">
        <v>960</v>
      </c>
      <c r="J2010">
        <v>28</v>
      </c>
      <c r="K2010">
        <v>183</v>
      </c>
      <c r="L2010">
        <v>220</v>
      </c>
      <c r="M2010">
        <v>70</v>
      </c>
      <c r="N2010">
        <v>70</v>
      </c>
      <c r="O2010">
        <v>1461</v>
      </c>
      <c r="P2010">
        <v>1531</v>
      </c>
      <c r="Q2010">
        <v>4</v>
      </c>
      <c r="R2010">
        <v>9</v>
      </c>
      <c r="S2010">
        <v>6</v>
      </c>
      <c r="T2010">
        <v>6</v>
      </c>
      <c r="U2010">
        <v>25</v>
      </c>
      <c r="V2010">
        <v>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716</v>
      </c>
      <c r="AD2010" t="s">
        <v>716</v>
      </c>
      <c r="AE2010">
        <v>3</v>
      </c>
      <c r="AF2010" t="s">
        <v>3028</v>
      </c>
      <c r="AG2010" t="s">
        <v>2958</v>
      </c>
      <c r="AH2010" t="s">
        <v>3018</v>
      </c>
      <c r="AI2010">
        <v>10</v>
      </c>
      <c r="AJ2010" t="s">
        <v>3020</v>
      </c>
    </row>
    <row r="2011" spans="1:36" x14ac:dyDescent="0.3">
      <c r="A2011" t="s">
        <v>1902</v>
      </c>
      <c r="B2011" s="9">
        <v>31</v>
      </c>
      <c r="C2011" t="s">
        <v>47</v>
      </c>
      <c r="D2011" s="29" t="s">
        <v>37</v>
      </c>
      <c r="E2011">
        <v>32146</v>
      </c>
      <c r="F2011" s="13" t="s">
        <v>715</v>
      </c>
      <c r="G2011" s="4">
        <v>41771</v>
      </c>
      <c r="H2011">
        <v>16</v>
      </c>
      <c r="I2011">
        <v>26</v>
      </c>
      <c r="J2011">
        <v>3</v>
      </c>
      <c r="K2011">
        <v>23</v>
      </c>
      <c r="L2011">
        <v>4</v>
      </c>
      <c r="M2011">
        <v>7</v>
      </c>
      <c r="N2011">
        <v>3</v>
      </c>
      <c r="O2011">
        <v>63</v>
      </c>
      <c r="P2011">
        <v>66</v>
      </c>
      <c r="Q2011">
        <v>2</v>
      </c>
      <c r="R2011">
        <v>2</v>
      </c>
      <c r="S2011">
        <v>0</v>
      </c>
      <c r="T2011">
        <v>4</v>
      </c>
      <c r="U2011">
        <v>8</v>
      </c>
      <c r="V2011">
        <v>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716</v>
      </c>
      <c r="AD2011" t="s">
        <v>716</v>
      </c>
      <c r="AE2011">
        <v>1</v>
      </c>
      <c r="AF2011" t="s">
        <v>3031</v>
      </c>
      <c r="AG2011" t="s">
        <v>2956</v>
      </c>
      <c r="AH2011" t="s">
        <v>3011</v>
      </c>
      <c r="AI2011">
        <v>5</v>
      </c>
      <c r="AJ2011" t="s">
        <v>3012</v>
      </c>
    </row>
    <row r="2012" spans="1:36" x14ac:dyDescent="0.3">
      <c r="A2012" t="s">
        <v>2275</v>
      </c>
      <c r="B2012" s="9">
        <v>55</v>
      </c>
      <c r="C2012" t="s">
        <v>29</v>
      </c>
      <c r="D2012" s="29" t="s">
        <v>41</v>
      </c>
      <c r="E2012">
        <v>61250</v>
      </c>
      <c r="F2012" s="13" t="s">
        <v>715</v>
      </c>
      <c r="G2012" s="4">
        <v>41259</v>
      </c>
      <c r="H2012">
        <v>49</v>
      </c>
      <c r="I2012">
        <v>382</v>
      </c>
      <c r="J2012">
        <v>138</v>
      </c>
      <c r="K2012">
        <v>65</v>
      </c>
      <c r="L2012">
        <v>60</v>
      </c>
      <c r="M2012">
        <v>26</v>
      </c>
      <c r="N2012">
        <v>59</v>
      </c>
      <c r="O2012">
        <v>671</v>
      </c>
      <c r="P2012">
        <v>730</v>
      </c>
      <c r="Q2012">
        <v>6</v>
      </c>
      <c r="R2012">
        <v>5</v>
      </c>
      <c r="S2012">
        <v>2</v>
      </c>
      <c r="T2012">
        <v>12</v>
      </c>
      <c r="U2012">
        <v>25</v>
      </c>
      <c r="V2012">
        <v>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716</v>
      </c>
      <c r="AD2012" t="s">
        <v>716</v>
      </c>
      <c r="AE2012">
        <v>3</v>
      </c>
      <c r="AF2012" t="s">
        <v>3030</v>
      </c>
      <c r="AG2012" t="s">
        <v>2958</v>
      </c>
      <c r="AH2012" t="s">
        <v>3018</v>
      </c>
      <c r="AI2012">
        <v>12</v>
      </c>
      <c r="AJ2012" t="s">
        <v>3019</v>
      </c>
    </row>
    <row r="2013" spans="1:36" x14ac:dyDescent="0.3">
      <c r="A2013" t="s">
        <v>2696</v>
      </c>
      <c r="B2013" s="9">
        <v>44</v>
      </c>
      <c r="C2013" t="s">
        <v>29</v>
      </c>
      <c r="D2013" s="29" t="s">
        <v>41</v>
      </c>
      <c r="E2013">
        <v>54137</v>
      </c>
      <c r="F2013" s="13" t="s">
        <v>715</v>
      </c>
      <c r="G2013" s="4">
        <v>41502</v>
      </c>
      <c r="H2013">
        <v>46</v>
      </c>
      <c r="I2013">
        <v>171</v>
      </c>
      <c r="J2013">
        <v>0</v>
      </c>
      <c r="K2013">
        <v>11</v>
      </c>
      <c r="L2013">
        <v>0</v>
      </c>
      <c r="M2013">
        <v>1</v>
      </c>
      <c r="N2013">
        <v>20</v>
      </c>
      <c r="O2013">
        <v>183</v>
      </c>
      <c r="P2013">
        <v>203</v>
      </c>
      <c r="Q2013">
        <v>2</v>
      </c>
      <c r="R2013">
        <v>4</v>
      </c>
      <c r="S2013">
        <v>1</v>
      </c>
      <c r="T2013">
        <v>4</v>
      </c>
      <c r="U2013">
        <v>11</v>
      </c>
      <c r="V2013">
        <v>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716</v>
      </c>
      <c r="AD2013" t="s">
        <v>716</v>
      </c>
      <c r="AE2013">
        <v>2</v>
      </c>
      <c r="AF2013" t="s">
        <v>3028</v>
      </c>
      <c r="AG2013" t="s">
        <v>2957</v>
      </c>
      <c r="AH2013" t="s">
        <v>3014</v>
      </c>
      <c r="AI2013">
        <v>8</v>
      </c>
      <c r="AJ2013" t="s">
        <v>3026</v>
      </c>
    </row>
    <row r="2014" spans="1:36" x14ac:dyDescent="0.3">
      <c r="A2014" t="s">
        <v>1254</v>
      </c>
      <c r="B2014" s="9">
        <v>66</v>
      </c>
      <c r="C2014" t="s">
        <v>36</v>
      </c>
      <c r="D2014" s="29" t="s">
        <v>37</v>
      </c>
      <c r="E2014">
        <v>61467</v>
      </c>
      <c r="F2014" s="13" t="s">
        <v>2963</v>
      </c>
      <c r="G2014" s="4">
        <v>41252</v>
      </c>
      <c r="H2014">
        <v>69</v>
      </c>
      <c r="I2014">
        <v>410</v>
      </c>
      <c r="J2014">
        <v>16</v>
      </c>
      <c r="K2014">
        <v>114</v>
      </c>
      <c r="L2014">
        <v>0</v>
      </c>
      <c r="M2014">
        <v>5</v>
      </c>
      <c r="N2014">
        <v>49</v>
      </c>
      <c r="O2014">
        <v>545</v>
      </c>
      <c r="P2014">
        <v>594</v>
      </c>
      <c r="Q2014">
        <v>3</v>
      </c>
      <c r="R2014">
        <v>5</v>
      </c>
      <c r="S2014">
        <v>2</v>
      </c>
      <c r="T2014">
        <v>10</v>
      </c>
      <c r="U2014">
        <v>20</v>
      </c>
      <c r="V2014">
        <v>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716</v>
      </c>
      <c r="AD2014" t="s">
        <v>716</v>
      </c>
      <c r="AE2014">
        <v>3</v>
      </c>
      <c r="AF2014" t="s">
        <v>3029</v>
      </c>
      <c r="AG2014" t="s">
        <v>2958</v>
      </c>
      <c r="AH2014" t="s">
        <v>3018</v>
      </c>
      <c r="AI2014">
        <v>12</v>
      </c>
      <c r="AJ2014" t="s">
        <v>3019</v>
      </c>
    </row>
    <row r="2015" spans="1:36" x14ac:dyDescent="0.3">
      <c r="A2015" t="s">
        <v>1853</v>
      </c>
      <c r="B2015" s="9">
        <v>61</v>
      </c>
      <c r="C2015" t="s">
        <v>39</v>
      </c>
      <c r="D2015" s="29" t="s">
        <v>37</v>
      </c>
      <c r="E2015">
        <v>65569</v>
      </c>
      <c r="F2015" s="13" t="s">
        <v>715</v>
      </c>
      <c r="G2015" s="4">
        <v>41218</v>
      </c>
      <c r="H2015">
        <v>96</v>
      </c>
      <c r="I2015">
        <v>397</v>
      </c>
      <c r="J2015">
        <v>46</v>
      </c>
      <c r="K2015">
        <v>288</v>
      </c>
      <c r="L2015">
        <v>20</v>
      </c>
      <c r="M2015">
        <v>38</v>
      </c>
      <c r="N2015">
        <v>70</v>
      </c>
      <c r="O2015">
        <v>789</v>
      </c>
      <c r="P2015">
        <v>859</v>
      </c>
      <c r="Q2015">
        <v>2</v>
      </c>
      <c r="R2015">
        <v>6</v>
      </c>
      <c r="S2015">
        <v>5</v>
      </c>
      <c r="T2015">
        <v>10</v>
      </c>
      <c r="U2015">
        <v>23</v>
      </c>
      <c r="V2015">
        <v>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716</v>
      </c>
      <c r="AD2015" t="s">
        <v>716</v>
      </c>
      <c r="AE2015">
        <v>3</v>
      </c>
      <c r="AF2015" t="s">
        <v>3029</v>
      </c>
      <c r="AG2015" t="s">
        <v>2958</v>
      </c>
      <c r="AH2015" t="s">
        <v>3018</v>
      </c>
      <c r="AI2015">
        <v>11</v>
      </c>
      <c r="AJ2015" t="s">
        <v>3024</v>
      </c>
    </row>
    <row r="2016" spans="1:36" x14ac:dyDescent="0.3">
      <c r="A2016" t="s">
        <v>2907</v>
      </c>
      <c r="B2016" s="9">
        <v>49</v>
      </c>
      <c r="C2016" t="s">
        <v>39</v>
      </c>
      <c r="D2016" s="29" t="s">
        <v>30</v>
      </c>
      <c r="E2016">
        <v>35791</v>
      </c>
      <c r="F2016" s="13" t="s">
        <v>2964</v>
      </c>
      <c r="G2016" s="4">
        <v>41400</v>
      </c>
      <c r="H2016">
        <v>94</v>
      </c>
      <c r="I2016">
        <v>27</v>
      </c>
      <c r="J2016">
        <v>0</v>
      </c>
      <c r="K2016">
        <v>5</v>
      </c>
      <c r="L2016">
        <v>0</v>
      </c>
      <c r="M2016">
        <v>0</v>
      </c>
      <c r="N2016">
        <v>3</v>
      </c>
      <c r="O2016">
        <v>32</v>
      </c>
      <c r="P2016">
        <v>35</v>
      </c>
      <c r="Q2016">
        <v>2</v>
      </c>
      <c r="R2016">
        <v>1</v>
      </c>
      <c r="S2016">
        <v>0</v>
      </c>
      <c r="T2016">
        <v>3</v>
      </c>
      <c r="U2016">
        <v>6</v>
      </c>
      <c r="V2016">
        <v>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716</v>
      </c>
      <c r="AD2016" t="s">
        <v>716</v>
      </c>
      <c r="AE2016">
        <v>2</v>
      </c>
      <c r="AF2016" t="s">
        <v>3028</v>
      </c>
      <c r="AG2016" t="s">
        <v>2957</v>
      </c>
      <c r="AH2016" t="s">
        <v>3011</v>
      </c>
      <c r="AI2016">
        <v>5</v>
      </c>
      <c r="AJ2016" t="s">
        <v>3012</v>
      </c>
    </row>
    <row r="2017" spans="1:36" x14ac:dyDescent="0.3">
      <c r="A2017" t="s">
        <v>771</v>
      </c>
      <c r="B2017" s="9">
        <v>57</v>
      </c>
      <c r="C2017" t="s">
        <v>36</v>
      </c>
      <c r="D2017" s="29" t="s">
        <v>33</v>
      </c>
      <c r="E2017">
        <v>40451</v>
      </c>
      <c r="F2017" s="13" t="s">
        <v>2963</v>
      </c>
      <c r="G2017" s="4">
        <v>41686</v>
      </c>
      <c r="H2017">
        <v>54</v>
      </c>
      <c r="I2017">
        <v>35</v>
      </c>
      <c r="J2017">
        <v>0</v>
      </c>
      <c r="K2017">
        <v>4</v>
      </c>
      <c r="L2017">
        <v>0</v>
      </c>
      <c r="M2017">
        <v>0</v>
      </c>
      <c r="N2017">
        <v>10</v>
      </c>
      <c r="O2017">
        <v>39</v>
      </c>
      <c r="P2017">
        <v>49</v>
      </c>
      <c r="Q2017">
        <v>1</v>
      </c>
      <c r="R2017">
        <v>1</v>
      </c>
      <c r="S2017">
        <v>1</v>
      </c>
      <c r="T2017">
        <v>2</v>
      </c>
      <c r="U2017">
        <v>5</v>
      </c>
      <c r="V2017">
        <v>5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 t="s">
        <v>715</v>
      </c>
      <c r="AD2017" t="s">
        <v>716</v>
      </c>
      <c r="AE2017">
        <v>1</v>
      </c>
      <c r="AF2017" t="s">
        <v>3030</v>
      </c>
      <c r="AG2017" t="s">
        <v>2956</v>
      </c>
      <c r="AH2017" t="s">
        <v>3016</v>
      </c>
      <c r="AI2017">
        <v>2</v>
      </c>
      <c r="AJ2017" t="s">
        <v>3022</v>
      </c>
    </row>
    <row r="2018" spans="1:36" x14ac:dyDescent="0.3">
      <c r="A2018" t="s">
        <v>2202</v>
      </c>
      <c r="B2018" s="9">
        <v>62</v>
      </c>
      <c r="C2018" t="s">
        <v>47</v>
      </c>
      <c r="D2018" s="29" t="s">
        <v>30</v>
      </c>
      <c r="E2018">
        <v>64831</v>
      </c>
      <c r="F2018" s="13" t="s">
        <v>2963</v>
      </c>
      <c r="G2018" s="4">
        <v>41435</v>
      </c>
      <c r="H2018">
        <v>51</v>
      </c>
      <c r="I2018">
        <v>480</v>
      </c>
      <c r="J2018">
        <v>86</v>
      </c>
      <c r="K2018">
        <v>249</v>
      </c>
      <c r="L2018">
        <v>75</v>
      </c>
      <c r="M2018">
        <v>86</v>
      </c>
      <c r="N2018">
        <v>144</v>
      </c>
      <c r="O2018">
        <v>976</v>
      </c>
      <c r="P2018">
        <v>1120</v>
      </c>
      <c r="Q2018">
        <v>8</v>
      </c>
      <c r="R2018">
        <v>6</v>
      </c>
      <c r="S2018">
        <v>3</v>
      </c>
      <c r="T2018">
        <v>5</v>
      </c>
      <c r="U2018">
        <v>22</v>
      </c>
      <c r="V2018">
        <v>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716</v>
      </c>
      <c r="AD2018" t="s">
        <v>716</v>
      </c>
      <c r="AE2018">
        <v>2</v>
      </c>
      <c r="AF2018" t="s">
        <v>3029</v>
      </c>
      <c r="AG2018" t="s">
        <v>2957</v>
      </c>
      <c r="AH2018" t="s">
        <v>3011</v>
      </c>
      <c r="AI2018">
        <v>6</v>
      </c>
      <c r="AJ2018" t="s">
        <v>3013</v>
      </c>
    </row>
    <row r="2019" spans="1:36" x14ac:dyDescent="0.3">
      <c r="A2019" t="s">
        <v>2893</v>
      </c>
      <c r="B2019" s="9">
        <v>39</v>
      </c>
      <c r="C2019" t="s">
        <v>39</v>
      </c>
      <c r="D2019" s="29" t="s">
        <v>37</v>
      </c>
      <c r="E2019">
        <v>44319</v>
      </c>
      <c r="F2019" s="13" t="s">
        <v>2963</v>
      </c>
      <c r="G2019" s="4">
        <v>41746</v>
      </c>
      <c r="H2019">
        <v>18</v>
      </c>
      <c r="I2019">
        <v>26</v>
      </c>
      <c r="J2019">
        <v>0</v>
      </c>
      <c r="K2019">
        <v>8</v>
      </c>
      <c r="L2019">
        <v>0</v>
      </c>
      <c r="M2019">
        <v>0</v>
      </c>
      <c r="N2019">
        <v>3</v>
      </c>
      <c r="O2019">
        <v>34</v>
      </c>
      <c r="P2019">
        <v>37</v>
      </c>
      <c r="Q2019">
        <v>2</v>
      </c>
      <c r="R2019">
        <v>2</v>
      </c>
      <c r="S2019">
        <v>0</v>
      </c>
      <c r="T2019">
        <v>3</v>
      </c>
      <c r="U2019">
        <v>7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716</v>
      </c>
      <c r="AD2019" t="s">
        <v>716</v>
      </c>
      <c r="AE2019">
        <v>1</v>
      </c>
      <c r="AF2019" t="s">
        <v>3031</v>
      </c>
      <c r="AG2019" t="s">
        <v>2956</v>
      </c>
      <c r="AH2019" t="s">
        <v>3011</v>
      </c>
      <c r="AI2019">
        <v>4</v>
      </c>
      <c r="AJ2019" t="s">
        <v>3021</v>
      </c>
    </row>
    <row r="2020" spans="1:36" x14ac:dyDescent="0.3">
      <c r="A2020" t="s">
        <v>2431</v>
      </c>
      <c r="B2020" s="9">
        <v>37</v>
      </c>
      <c r="C2020" t="s">
        <v>29</v>
      </c>
      <c r="D2020" s="29" t="s">
        <v>37</v>
      </c>
      <c r="E2020">
        <v>71855</v>
      </c>
      <c r="F2020" s="13" t="s">
        <v>715</v>
      </c>
      <c r="G2020" s="4">
        <v>41290</v>
      </c>
      <c r="H2020">
        <v>59</v>
      </c>
      <c r="I2020">
        <v>548</v>
      </c>
      <c r="J2020">
        <v>31</v>
      </c>
      <c r="K2020">
        <v>422</v>
      </c>
      <c r="L2020">
        <v>0</v>
      </c>
      <c r="M2020">
        <v>112</v>
      </c>
      <c r="N2020">
        <v>28</v>
      </c>
      <c r="O2020">
        <v>1113</v>
      </c>
      <c r="P2020">
        <v>1141</v>
      </c>
      <c r="Q2020">
        <v>4</v>
      </c>
      <c r="R2020">
        <v>5</v>
      </c>
      <c r="S2020">
        <v>5</v>
      </c>
      <c r="T2020">
        <v>11</v>
      </c>
      <c r="U2020">
        <v>25</v>
      </c>
      <c r="V2020">
        <v>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716</v>
      </c>
      <c r="AD2020" t="s">
        <v>716</v>
      </c>
      <c r="AE2020">
        <v>2</v>
      </c>
      <c r="AF2020" t="s">
        <v>3031</v>
      </c>
      <c r="AG2020" t="s">
        <v>2957</v>
      </c>
      <c r="AH2020" t="s">
        <v>3016</v>
      </c>
      <c r="AI2020">
        <v>1</v>
      </c>
      <c r="AJ2020" t="s">
        <v>3023</v>
      </c>
    </row>
    <row r="2021" spans="1:36" x14ac:dyDescent="0.3">
      <c r="A2021" t="s">
        <v>2774</v>
      </c>
      <c r="B2021" s="9">
        <v>42</v>
      </c>
      <c r="C2021" t="s">
        <v>36</v>
      </c>
      <c r="D2021" s="29" t="s">
        <v>37</v>
      </c>
      <c r="E2021">
        <v>62010</v>
      </c>
      <c r="F2021" s="13" t="s">
        <v>715</v>
      </c>
      <c r="G2021" s="4">
        <v>41205</v>
      </c>
      <c r="H2021">
        <v>93</v>
      </c>
      <c r="I2021">
        <v>371</v>
      </c>
      <c r="J2021">
        <v>22</v>
      </c>
      <c r="K2021">
        <v>39</v>
      </c>
      <c r="L2021">
        <v>6</v>
      </c>
      <c r="M2021">
        <v>0</v>
      </c>
      <c r="N2021">
        <v>92</v>
      </c>
      <c r="O2021">
        <v>438</v>
      </c>
      <c r="P2021">
        <v>530</v>
      </c>
      <c r="Q2021">
        <v>4</v>
      </c>
      <c r="R2021">
        <v>6</v>
      </c>
      <c r="S2021">
        <v>2</v>
      </c>
      <c r="T2021">
        <v>7</v>
      </c>
      <c r="U2021">
        <v>19</v>
      </c>
      <c r="V2021">
        <v>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716</v>
      </c>
      <c r="AD2021" t="s">
        <v>716</v>
      </c>
      <c r="AE2021">
        <v>3</v>
      </c>
      <c r="AF2021" t="s">
        <v>3028</v>
      </c>
      <c r="AG2021" t="s">
        <v>2958</v>
      </c>
      <c r="AH2021" t="s">
        <v>3018</v>
      </c>
      <c r="AI2021">
        <v>10</v>
      </c>
      <c r="AJ2021" t="s">
        <v>3020</v>
      </c>
    </row>
    <row r="2022" spans="1:36" x14ac:dyDescent="0.3">
      <c r="A2022" t="s">
        <v>2407</v>
      </c>
      <c r="B2022" s="9">
        <v>46</v>
      </c>
      <c r="C2022" t="s">
        <v>29</v>
      </c>
      <c r="D2022" s="29" t="s">
        <v>37</v>
      </c>
      <c r="E2022">
        <v>19514</v>
      </c>
      <c r="F2022" s="13" t="s">
        <v>2963</v>
      </c>
      <c r="G2022" s="4">
        <v>41665</v>
      </c>
      <c r="H2022">
        <v>47</v>
      </c>
      <c r="I2022">
        <v>14</v>
      </c>
      <c r="J2022">
        <v>3</v>
      </c>
      <c r="K2022">
        <v>21</v>
      </c>
      <c r="L2022">
        <v>2</v>
      </c>
      <c r="M2022">
        <v>1</v>
      </c>
      <c r="N2022">
        <v>28</v>
      </c>
      <c r="O2022">
        <v>41</v>
      </c>
      <c r="P2022">
        <v>69</v>
      </c>
      <c r="Q2022">
        <v>4</v>
      </c>
      <c r="R2022">
        <v>3</v>
      </c>
      <c r="S2022">
        <v>1</v>
      </c>
      <c r="T2022">
        <v>2</v>
      </c>
      <c r="U2022">
        <v>10</v>
      </c>
      <c r="V2022">
        <v>8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 t="s">
        <v>715</v>
      </c>
      <c r="AD2022" t="s">
        <v>716</v>
      </c>
      <c r="AE2022">
        <v>1</v>
      </c>
      <c r="AF2022" t="s">
        <v>3028</v>
      </c>
      <c r="AG2022" t="s">
        <v>2956</v>
      </c>
      <c r="AH2022" t="s">
        <v>3016</v>
      </c>
      <c r="AI2022">
        <v>1</v>
      </c>
      <c r="AJ2022" t="s">
        <v>3023</v>
      </c>
    </row>
    <row r="2023" spans="1:36" x14ac:dyDescent="0.3">
      <c r="A2023" t="s">
        <v>1102</v>
      </c>
      <c r="B2023" s="9">
        <v>29</v>
      </c>
      <c r="C2023" t="s">
        <v>47</v>
      </c>
      <c r="D2023" s="29" t="s">
        <v>30</v>
      </c>
      <c r="E2023">
        <v>16581</v>
      </c>
      <c r="F2023" s="13" t="s">
        <v>716</v>
      </c>
      <c r="G2023" s="4">
        <v>41286</v>
      </c>
      <c r="H2023">
        <v>51</v>
      </c>
      <c r="I2023">
        <v>1</v>
      </c>
      <c r="J2023">
        <v>3</v>
      </c>
      <c r="K2023">
        <v>4</v>
      </c>
      <c r="L2023">
        <v>2</v>
      </c>
      <c r="M2023">
        <v>3</v>
      </c>
      <c r="N2023">
        <v>11</v>
      </c>
      <c r="O2023">
        <v>13</v>
      </c>
      <c r="P2023">
        <v>24</v>
      </c>
      <c r="Q2023">
        <v>1</v>
      </c>
      <c r="R2023">
        <v>0</v>
      </c>
      <c r="S2023">
        <v>0</v>
      </c>
      <c r="T2023">
        <v>3</v>
      </c>
      <c r="U2023">
        <v>4</v>
      </c>
      <c r="V2023">
        <v>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716</v>
      </c>
      <c r="AD2023" t="s">
        <v>716</v>
      </c>
      <c r="AE2023">
        <v>2</v>
      </c>
      <c r="AF2023" t="s">
        <v>3032</v>
      </c>
      <c r="AG2023" t="s">
        <v>2957</v>
      </c>
      <c r="AH2023" t="s">
        <v>3016</v>
      </c>
      <c r="AI2023">
        <v>1</v>
      </c>
      <c r="AJ2023" t="s">
        <v>3023</v>
      </c>
    </row>
    <row r="2024" spans="1:36" x14ac:dyDescent="0.3">
      <c r="A2024" t="s">
        <v>2154</v>
      </c>
      <c r="B2024" s="9">
        <v>28</v>
      </c>
      <c r="C2024" t="s">
        <v>29</v>
      </c>
      <c r="D2024" s="29" t="s">
        <v>37</v>
      </c>
      <c r="E2024">
        <v>23477</v>
      </c>
      <c r="F2024" s="13" t="s">
        <v>715</v>
      </c>
      <c r="G2024" s="4">
        <v>41568</v>
      </c>
      <c r="H2024">
        <v>39</v>
      </c>
      <c r="I2024">
        <v>38</v>
      </c>
      <c r="J2024">
        <v>15</v>
      </c>
      <c r="K2024">
        <v>54</v>
      </c>
      <c r="L2024">
        <v>3</v>
      </c>
      <c r="M2024">
        <v>8</v>
      </c>
      <c r="N2024">
        <v>29</v>
      </c>
      <c r="O2024">
        <v>118</v>
      </c>
      <c r="P2024">
        <v>147</v>
      </c>
      <c r="Q2024">
        <v>3</v>
      </c>
      <c r="R2024">
        <v>3</v>
      </c>
      <c r="S2024">
        <v>0</v>
      </c>
      <c r="T2024">
        <v>4</v>
      </c>
      <c r="U2024">
        <v>10</v>
      </c>
      <c r="V2024">
        <v>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t="s">
        <v>716</v>
      </c>
      <c r="AD2024" t="s">
        <v>716</v>
      </c>
      <c r="AE2024">
        <v>2</v>
      </c>
      <c r="AF2024" t="s">
        <v>3032</v>
      </c>
      <c r="AG2024" t="s">
        <v>2957</v>
      </c>
      <c r="AH2024" t="s">
        <v>3018</v>
      </c>
      <c r="AI2024">
        <v>10</v>
      </c>
      <c r="AJ2024" t="s">
        <v>3020</v>
      </c>
    </row>
    <row r="2025" spans="1:36" x14ac:dyDescent="0.3">
      <c r="A2025" t="s">
        <v>2206</v>
      </c>
      <c r="B2025" s="9">
        <v>50</v>
      </c>
      <c r="C2025" t="s">
        <v>47</v>
      </c>
      <c r="D2025" s="29" t="s">
        <v>33</v>
      </c>
      <c r="E2025">
        <v>68316</v>
      </c>
      <c r="F2025" s="13" t="s">
        <v>715</v>
      </c>
      <c r="G2025" s="4">
        <v>41217</v>
      </c>
      <c r="H2025">
        <v>54</v>
      </c>
      <c r="I2025">
        <v>806</v>
      </c>
      <c r="J2025">
        <v>80</v>
      </c>
      <c r="K2025">
        <v>161</v>
      </c>
      <c r="L2025">
        <v>120</v>
      </c>
      <c r="M2025">
        <v>11</v>
      </c>
      <c r="N2025">
        <v>33</v>
      </c>
      <c r="O2025">
        <v>1178</v>
      </c>
      <c r="P2025">
        <v>1211</v>
      </c>
      <c r="Q2025">
        <v>5</v>
      </c>
      <c r="R2025">
        <v>10</v>
      </c>
      <c r="S2025">
        <v>7</v>
      </c>
      <c r="T2025">
        <v>10</v>
      </c>
      <c r="U2025">
        <v>32</v>
      </c>
      <c r="V2025">
        <v>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716</v>
      </c>
      <c r="AD2025" t="s">
        <v>716</v>
      </c>
      <c r="AE2025">
        <v>3</v>
      </c>
      <c r="AF2025" t="s">
        <v>3028</v>
      </c>
      <c r="AG2025" t="s">
        <v>2958</v>
      </c>
      <c r="AH2025" t="s">
        <v>3018</v>
      </c>
      <c r="AI2025">
        <v>11</v>
      </c>
      <c r="AJ2025" t="s">
        <v>3024</v>
      </c>
    </row>
    <row r="2026" spans="1:36" x14ac:dyDescent="0.3">
      <c r="A2026" t="s">
        <v>2170</v>
      </c>
      <c r="B2026" s="9">
        <v>57</v>
      </c>
      <c r="C2026" t="s">
        <v>36</v>
      </c>
      <c r="D2026" s="29" t="s">
        <v>37</v>
      </c>
      <c r="E2026">
        <v>52247</v>
      </c>
      <c r="F2026" s="13" t="s">
        <v>2964</v>
      </c>
      <c r="G2026" s="4">
        <v>41232</v>
      </c>
      <c r="H2026">
        <v>4</v>
      </c>
      <c r="I2026">
        <v>230</v>
      </c>
      <c r="J2026">
        <v>42</v>
      </c>
      <c r="K2026">
        <v>192</v>
      </c>
      <c r="L2026">
        <v>49</v>
      </c>
      <c r="M2026">
        <v>37</v>
      </c>
      <c r="N2026">
        <v>53</v>
      </c>
      <c r="O2026">
        <v>550</v>
      </c>
      <c r="P2026">
        <v>603</v>
      </c>
      <c r="Q2026">
        <v>12</v>
      </c>
      <c r="R2026">
        <v>7</v>
      </c>
      <c r="S2026">
        <v>2</v>
      </c>
      <c r="T2026">
        <v>8</v>
      </c>
      <c r="U2026">
        <v>29</v>
      </c>
      <c r="V2026">
        <v>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716</v>
      </c>
      <c r="AD2026" t="s">
        <v>716</v>
      </c>
      <c r="AE2026">
        <v>3</v>
      </c>
      <c r="AF2026" t="s">
        <v>3030</v>
      </c>
      <c r="AG2026" t="s">
        <v>2958</v>
      </c>
      <c r="AH2026" t="s">
        <v>3018</v>
      </c>
      <c r="AI2026">
        <v>11</v>
      </c>
      <c r="AJ2026" t="s">
        <v>3024</v>
      </c>
    </row>
    <row r="2027" spans="1:36" x14ac:dyDescent="0.3">
      <c r="A2027" t="s">
        <v>766</v>
      </c>
      <c r="B2027" s="9">
        <v>39</v>
      </c>
      <c r="C2027" t="s">
        <v>39</v>
      </c>
      <c r="D2027" s="29" t="s">
        <v>30</v>
      </c>
      <c r="E2027">
        <v>46098</v>
      </c>
      <c r="F2027" s="13" t="s">
        <v>2963</v>
      </c>
      <c r="G2027" s="4">
        <v>41139</v>
      </c>
      <c r="H2027">
        <v>86</v>
      </c>
      <c r="I2027">
        <v>57</v>
      </c>
      <c r="J2027">
        <v>0</v>
      </c>
      <c r="K2027">
        <v>27</v>
      </c>
      <c r="L2027">
        <v>0</v>
      </c>
      <c r="M2027">
        <v>0</v>
      </c>
      <c r="N2027">
        <v>36</v>
      </c>
      <c r="O2027">
        <v>84</v>
      </c>
      <c r="P2027">
        <v>120</v>
      </c>
      <c r="Q2027">
        <v>4</v>
      </c>
      <c r="R2027">
        <v>3</v>
      </c>
      <c r="S2027">
        <v>2</v>
      </c>
      <c r="T2027">
        <v>2</v>
      </c>
      <c r="U2027">
        <v>11</v>
      </c>
      <c r="V2027">
        <v>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716</v>
      </c>
      <c r="AD2027" t="s">
        <v>716</v>
      </c>
      <c r="AE2027">
        <v>3</v>
      </c>
      <c r="AF2027" t="s">
        <v>3031</v>
      </c>
      <c r="AG2027" t="s">
        <v>2958</v>
      </c>
      <c r="AH2027" t="s">
        <v>3014</v>
      </c>
      <c r="AI2027">
        <v>8</v>
      </c>
      <c r="AJ2027" t="s">
        <v>3026</v>
      </c>
    </row>
    <row r="2028" spans="1:36" x14ac:dyDescent="0.3">
      <c r="A2028" t="s">
        <v>1197</v>
      </c>
      <c r="B2028" s="9">
        <v>42</v>
      </c>
      <c r="C2028" t="s">
        <v>39</v>
      </c>
      <c r="D2028" s="29" t="s">
        <v>37</v>
      </c>
      <c r="E2028">
        <v>83151</v>
      </c>
      <c r="F2028" s="13" t="s">
        <v>716</v>
      </c>
      <c r="G2028" s="4">
        <v>41315</v>
      </c>
      <c r="H2028">
        <v>80</v>
      </c>
      <c r="I2028">
        <v>968</v>
      </c>
      <c r="J2028">
        <v>147</v>
      </c>
      <c r="K2028">
        <v>842</v>
      </c>
      <c r="L2028">
        <v>137</v>
      </c>
      <c r="M2028">
        <v>42</v>
      </c>
      <c r="N2028">
        <v>210</v>
      </c>
      <c r="O2028">
        <v>2136</v>
      </c>
      <c r="P2028">
        <v>2346</v>
      </c>
      <c r="Q2028">
        <v>1</v>
      </c>
      <c r="R2028">
        <v>5</v>
      </c>
      <c r="S2028">
        <v>7</v>
      </c>
      <c r="T2028">
        <v>10</v>
      </c>
      <c r="U2028">
        <v>23</v>
      </c>
      <c r="V2028">
        <v>2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1</v>
      </c>
      <c r="AC2028" t="s">
        <v>2964</v>
      </c>
      <c r="AD2028" t="s">
        <v>715</v>
      </c>
      <c r="AE2028">
        <v>2</v>
      </c>
      <c r="AF2028" t="s">
        <v>3028</v>
      </c>
      <c r="AG2028" t="s">
        <v>2957</v>
      </c>
      <c r="AH2028" t="s">
        <v>3016</v>
      </c>
      <c r="AI2028">
        <v>2</v>
      </c>
      <c r="AJ2028" t="s">
        <v>3022</v>
      </c>
    </row>
    <row r="2029" spans="1:36" x14ac:dyDescent="0.3">
      <c r="A2029" t="s">
        <v>2856</v>
      </c>
      <c r="B2029" s="9">
        <v>39</v>
      </c>
      <c r="C2029" t="s">
        <v>29</v>
      </c>
      <c r="D2029" s="29" t="s">
        <v>37</v>
      </c>
      <c r="E2029">
        <v>37085</v>
      </c>
      <c r="F2029" s="13" t="s">
        <v>2963</v>
      </c>
      <c r="G2029" s="4">
        <v>41816</v>
      </c>
      <c r="H2029">
        <v>65</v>
      </c>
      <c r="I2029">
        <v>39</v>
      </c>
      <c r="J2029">
        <v>1</v>
      </c>
      <c r="K2029">
        <v>16</v>
      </c>
      <c r="L2029">
        <v>2</v>
      </c>
      <c r="M2029">
        <v>0</v>
      </c>
      <c r="N2029">
        <v>3</v>
      </c>
      <c r="O2029">
        <v>58</v>
      </c>
      <c r="P2029">
        <v>61</v>
      </c>
      <c r="Q2029">
        <v>4</v>
      </c>
      <c r="R2029">
        <v>3</v>
      </c>
      <c r="S2029">
        <v>0</v>
      </c>
      <c r="T2029">
        <v>3</v>
      </c>
      <c r="U2029">
        <v>10</v>
      </c>
      <c r="V2029">
        <v>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716</v>
      </c>
      <c r="AD2029" t="s">
        <v>716</v>
      </c>
      <c r="AE2029">
        <v>1</v>
      </c>
      <c r="AF2029" t="s">
        <v>3031</v>
      </c>
      <c r="AG2029" t="s">
        <v>2956</v>
      </c>
      <c r="AH2029" t="s">
        <v>3011</v>
      </c>
      <c r="AI2029">
        <v>6</v>
      </c>
      <c r="AJ2029" t="s">
        <v>3013</v>
      </c>
    </row>
    <row r="2030" spans="1:36" x14ac:dyDescent="0.3">
      <c r="A2030" t="s">
        <v>995</v>
      </c>
      <c r="B2030" s="9">
        <v>34</v>
      </c>
      <c r="C2030" t="s">
        <v>29</v>
      </c>
      <c r="D2030" s="29" t="s">
        <v>33</v>
      </c>
      <c r="E2030">
        <v>62994</v>
      </c>
      <c r="F2030" s="13" t="s">
        <v>715</v>
      </c>
      <c r="G2030" s="4">
        <v>41702</v>
      </c>
      <c r="H2030">
        <v>74</v>
      </c>
      <c r="I2030">
        <v>224</v>
      </c>
      <c r="J2030">
        <v>12</v>
      </c>
      <c r="K2030">
        <v>48</v>
      </c>
      <c r="L2030">
        <v>4</v>
      </c>
      <c r="M2030">
        <v>12</v>
      </c>
      <c r="N2030">
        <v>12</v>
      </c>
      <c r="O2030">
        <v>300</v>
      </c>
      <c r="P2030">
        <v>312</v>
      </c>
      <c r="Q2030">
        <v>1</v>
      </c>
      <c r="R2030">
        <v>6</v>
      </c>
      <c r="S2030">
        <v>2</v>
      </c>
      <c r="T2030">
        <v>4</v>
      </c>
      <c r="U2030">
        <v>13</v>
      </c>
      <c r="V2030">
        <v>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716</v>
      </c>
      <c r="AD2030" t="s">
        <v>716</v>
      </c>
      <c r="AE2030">
        <v>1</v>
      </c>
      <c r="AF2030" t="s">
        <v>3031</v>
      </c>
      <c r="AG2030" t="s">
        <v>2956</v>
      </c>
      <c r="AH2030" t="s">
        <v>3016</v>
      </c>
      <c r="AI2030">
        <v>3</v>
      </c>
      <c r="AJ2030" t="s">
        <v>3017</v>
      </c>
    </row>
    <row r="2031" spans="1:36" x14ac:dyDescent="0.3">
      <c r="A2031" t="s">
        <v>1317</v>
      </c>
      <c r="B2031" s="9">
        <v>42</v>
      </c>
      <c r="C2031" t="s">
        <v>36</v>
      </c>
      <c r="D2031" s="29" t="s">
        <v>37</v>
      </c>
      <c r="E2031">
        <v>70116</v>
      </c>
      <c r="F2031" s="13" t="s">
        <v>716</v>
      </c>
      <c r="G2031" s="4">
        <v>41300</v>
      </c>
      <c r="H2031">
        <v>73</v>
      </c>
      <c r="I2031">
        <v>707</v>
      </c>
      <c r="J2031">
        <v>44</v>
      </c>
      <c r="K2031">
        <v>603</v>
      </c>
      <c r="L2031">
        <v>95</v>
      </c>
      <c r="M2031">
        <v>58</v>
      </c>
      <c r="N2031">
        <v>29</v>
      </c>
      <c r="O2031">
        <v>1507</v>
      </c>
      <c r="P2031">
        <v>1536</v>
      </c>
      <c r="Q2031">
        <v>1</v>
      </c>
      <c r="R2031">
        <v>2</v>
      </c>
      <c r="S2031">
        <v>8</v>
      </c>
      <c r="T2031">
        <v>12</v>
      </c>
      <c r="U2031">
        <v>23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716</v>
      </c>
      <c r="AD2031" t="s">
        <v>716</v>
      </c>
      <c r="AE2031">
        <v>2</v>
      </c>
      <c r="AF2031" t="s">
        <v>3028</v>
      </c>
      <c r="AG2031" t="s">
        <v>2957</v>
      </c>
      <c r="AH2031" t="s">
        <v>3016</v>
      </c>
      <c r="AI2031">
        <v>1</v>
      </c>
      <c r="AJ2031" t="s">
        <v>3023</v>
      </c>
    </row>
    <row r="2032" spans="1:36" x14ac:dyDescent="0.3">
      <c r="A2032" t="s">
        <v>2403</v>
      </c>
      <c r="B2032" s="9">
        <v>28</v>
      </c>
      <c r="C2032" t="s">
        <v>29</v>
      </c>
      <c r="D2032" s="29" t="s">
        <v>41</v>
      </c>
      <c r="E2032">
        <v>21846</v>
      </c>
      <c r="F2032" s="13" t="s">
        <v>715</v>
      </c>
      <c r="G2032" s="4">
        <v>41569</v>
      </c>
      <c r="H2032">
        <v>38</v>
      </c>
      <c r="I2032">
        <v>7</v>
      </c>
      <c r="J2032">
        <v>17</v>
      </c>
      <c r="K2032">
        <v>18</v>
      </c>
      <c r="L2032">
        <v>6</v>
      </c>
      <c r="M2032">
        <v>10</v>
      </c>
      <c r="N2032">
        <v>26</v>
      </c>
      <c r="O2032">
        <v>58</v>
      </c>
      <c r="P2032">
        <v>84</v>
      </c>
      <c r="Q2032">
        <v>4</v>
      </c>
      <c r="R2032">
        <v>4</v>
      </c>
      <c r="S2032">
        <v>0</v>
      </c>
      <c r="T2032">
        <v>3</v>
      </c>
      <c r="U2032">
        <v>11</v>
      </c>
      <c r="V2032">
        <v>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716</v>
      </c>
      <c r="AD2032" t="s">
        <v>716</v>
      </c>
      <c r="AE2032">
        <v>2</v>
      </c>
      <c r="AF2032" t="s">
        <v>3032</v>
      </c>
      <c r="AG2032" t="s">
        <v>2957</v>
      </c>
      <c r="AH2032" t="s">
        <v>3018</v>
      </c>
      <c r="AI2032">
        <v>10</v>
      </c>
      <c r="AJ2032" t="s">
        <v>3020</v>
      </c>
    </row>
    <row r="2033" spans="1:36" x14ac:dyDescent="0.3">
      <c r="A2033" t="s">
        <v>854</v>
      </c>
      <c r="B2033" s="9">
        <v>59</v>
      </c>
      <c r="C2033" t="s">
        <v>29</v>
      </c>
      <c r="D2033" s="29" t="s">
        <v>71</v>
      </c>
      <c r="E2033">
        <v>79800</v>
      </c>
      <c r="F2033" s="13" t="s">
        <v>716</v>
      </c>
      <c r="G2033" s="4">
        <v>41175</v>
      </c>
      <c r="H2033">
        <v>65</v>
      </c>
      <c r="I2033">
        <v>1060</v>
      </c>
      <c r="J2033">
        <v>21</v>
      </c>
      <c r="K2033">
        <v>530</v>
      </c>
      <c r="L2033">
        <v>32</v>
      </c>
      <c r="M2033">
        <v>0</v>
      </c>
      <c r="N2033">
        <v>224</v>
      </c>
      <c r="O2033">
        <v>1643</v>
      </c>
      <c r="P2033">
        <v>1867</v>
      </c>
      <c r="Q2033">
        <v>1</v>
      </c>
      <c r="R2033">
        <v>5</v>
      </c>
      <c r="S2033">
        <v>11</v>
      </c>
      <c r="T2033">
        <v>5</v>
      </c>
      <c r="U2033">
        <v>22</v>
      </c>
      <c r="V2033">
        <v>3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1</v>
      </c>
      <c r="AC2033" t="s">
        <v>2964</v>
      </c>
      <c r="AD2033" t="s">
        <v>715</v>
      </c>
      <c r="AE2033">
        <v>3</v>
      </c>
      <c r="AF2033" t="s">
        <v>3030</v>
      </c>
      <c r="AG2033" t="s">
        <v>2958</v>
      </c>
      <c r="AH2033" t="s">
        <v>3014</v>
      </c>
      <c r="AI2033">
        <v>9</v>
      </c>
      <c r="AJ2033" t="s">
        <v>3025</v>
      </c>
    </row>
    <row r="2034" spans="1:36" x14ac:dyDescent="0.3">
      <c r="A2034" t="s">
        <v>1761</v>
      </c>
      <c r="B2034" s="9">
        <v>32</v>
      </c>
      <c r="C2034" t="s">
        <v>29</v>
      </c>
      <c r="D2034" s="29" t="s">
        <v>37</v>
      </c>
      <c r="E2034">
        <v>69109</v>
      </c>
      <c r="F2034" s="13" t="s">
        <v>716</v>
      </c>
      <c r="G2034" s="4">
        <v>41222</v>
      </c>
      <c r="H2034">
        <v>10</v>
      </c>
      <c r="I2034">
        <v>823</v>
      </c>
      <c r="J2034">
        <v>25</v>
      </c>
      <c r="K2034">
        <v>459</v>
      </c>
      <c r="L2034">
        <v>124</v>
      </c>
      <c r="M2034">
        <v>29</v>
      </c>
      <c r="N2034">
        <v>95</v>
      </c>
      <c r="O2034">
        <v>1460</v>
      </c>
      <c r="P2034">
        <v>1555</v>
      </c>
      <c r="Q2034">
        <v>1</v>
      </c>
      <c r="R2034">
        <v>6</v>
      </c>
      <c r="S2034">
        <v>6</v>
      </c>
      <c r="T2034">
        <v>7</v>
      </c>
      <c r="U2034">
        <v>20</v>
      </c>
      <c r="V2034">
        <v>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 t="s">
        <v>715</v>
      </c>
      <c r="AD2034" t="s">
        <v>715</v>
      </c>
      <c r="AE2034">
        <v>3</v>
      </c>
      <c r="AF2034" t="s">
        <v>3031</v>
      </c>
      <c r="AG2034" t="s">
        <v>2958</v>
      </c>
      <c r="AH2034" t="s">
        <v>3018</v>
      </c>
      <c r="AI2034">
        <v>11</v>
      </c>
      <c r="AJ2034" t="s">
        <v>3024</v>
      </c>
    </row>
    <row r="2035" spans="1:36" x14ac:dyDescent="0.3">
      <c r="A2035" t="s">
        <v>928</v>
      </c>
      <c r="B2035" s="9">
        <v>39</v>
      </c>
      <c r="C2035" t="s">
        <v>29</v>
      </c>
      <c r="D2035" s="29" t="s">
        <v>37</v>
      </c>
      <c r="E2035">
        <v>46149</v>
      </c>
      <c r="F2035" s="13" t="s">
        <v>715</v>
      </c>
      <c r="G2035" s="4">
        <v>41607</v>
      </c>
      <c r="H2035">
        <v>36</v>
      </c>
      <c r="I2035">
        <v>254</v>
      </c>
      <c r="J2035">
        <v>6</v>
      </c>
      <c r="K2035">
        <v>71</v>
      </c>
      <c r="L2035">
        <v>4</v>
      </c>
      <c r="M2035">
        <v>0</v>
      </c>
      <c r="N2035">
        <v>27</v>
      </c>
      <c r="O2035">
        <v>335</v>
      </c>
      <c r="P2035">
        <v>362</v>
      </c>
      <c r="Q2035">
        <v>5</v>
      </c>
      <c r="R2035">
        <v>5</v>
      </c>
      <c r="S2035">
        <v>1</v>
      </c>
      <c r="T2035">
        <v>7</v>
      </c>
      <c r="U2035">
        <v>18</v>
      </c>
      <c r="V2035">
        <v>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716</v>
      </c>
      <c r="AD2035" t="s">
        <v>716</v>
      </c>
      <c r="AE2035">
        <v>2</v>
      </c>
      <c r="AF2035" t="s">
        <v>3031</v>
      </c>
      <c r="AG2035" t="s">
        <v>2957</v>
      </c>
      <c r="AH2035" t="s">
        <v>3018</v>
      </c>
      <c r="AI2035">
        <v>11</v>
      </c>
      <c r="AJ2035" t="s">
        <v>3024</v>
      </c>
    </row>
    <row r="2036" spans="1:36" x14ac:dyDescent="0.3">
      <c r="A2036" t="s">
        <v>2080</v>
      </c>
      <c r="B2036" s="9">
        <v>34</v>
      </c>
      <c r="C2036" t="s">
        <v>36</v>
      </c>
      <c r="D2036" s="29" t="s">
        <v>37</v>
      </c>
      <c r="E2036">
        <v>30732</v>
      </c>
      <c r="F2036" s="13" t="s">
        <v>715</v>
      </c>
      <c r="G2036" s="4">
        <v>41279</v>
      </c>
      <c r="H2036">
        <v>44</v>
      </c>
      <c r="I2036">
        <v>155</v>
      </c>
      <c r="J2036">
        <v>1</v>
      </c>
      <c r="K2036">
        <v>25</v>
      </c>
      <c r="L2036">
        <v>0</v>
      </c>
      <c r="M2036">
        <v>1</v>
      </c>
      <c r="N2036">
        <v>3</v>
      </c>
      <c r="O2036">
        <v>182</v>
      </c>
      <c r="P2036">
        <v>185</v>
      </c>
      <c r="Q2036">
        <v>4</v>
      </c>
      <c r="R2036">
        <v>4</v>
      </c>
      <c r="S2036">
        <v>1</v>
      </c>
      <c r="T2036">
        <v>4</v>
      </c>
      <c r="U2036">
        <v>13</v>
      </c>
      <c r="V2036">
        <v>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716</v>
      </c>
      <c r="AD2036" t="s">
        <v>716</v>
      </c>
      <c r="AE2036">
        <v>2</v>
      </c>
      <c r="AF2036" t="s">
        <v>3031</v>
      </c>
      <c r="AG2036" t="s">
        <v>2957</v>
      </c>
      <c r="AH2036" t="s">
        <v>3016</v>
      </c>
      <c r="AI2036">
        <v>1</v>
      </c>
      <c r="AJ2036" t="s">
        <v>3023</v>
      </c>
    </row>
    <row r="2037" spans="1:36" x14ac:dyDescent="0.3">
      <c r="A2037" t="s">
        <v>2029</v>
      </c>
      <c r="B2037" s="9">
        <v>42</v>
      </c>
      <c r="C2037" t="s">
        <v>36</v>
      </c>
      <c r="D2037" s="29" t="s">
        <v>30</v>
      </c>
      <c r="E2037">
        <v>38578</v>
      </c>
      <c r="F2037" s="13" t="s">
        <v>2963</v>
      </c>
      <c r="G2037" s="4">
        <v>41447</v>
      </c>
      <c r="H2037">
        <v>2</v>
      </c>
      <c r="I2037">
        <v>38</v>
      </c>
      <c r="J2037">
        <v>4</v>
      </c>
      <c r="K2037">
        <v>22</v>
      </c>
      <c r="L2037">
        <v>3</v>
      </c>
      <c r="M2037">
        <v>3</v>
      </c>
      <c r="N2037">
        <v>3</v>
      </c>
      <c r="O2037">
        <v>70</v>
      </c>
      <c r="P2037">
        <v>73</v>
      </c>
      <c r="Q2037">
        <v>3</v>
      </c>
      <c r="R2037">
        <v>3</v>
      </c>
      <c r="S2037">
        <v>0</v>
      </c>
      <c r="T2037">
        <v>3</v>
      </c>
      <c r="U2037">
        <v>9</v>
      </c>
      <c r="V2037">
        <v>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716</v>
      </c>
      <c r="AD2037" t="s">
        <v>716</v>
      </c>
      <c r="AE2037">
        <v>2</v>
      </c>
      <c r="AF2037" t="s">
        <v>3028</v>
      </c>
      <c r="AG2037" t="s">
        <v>2957</v>
      </c>
      <c r="AH2037" t="s">
        <v>3011</v>
      </c>
      <c r="AI2037">
        <v>6</v>
      </c>
      <c r="AJ2037" t="s">
        <v>3013</v>
      </c>
    </row>
    <row r="2038" spans="1:36" x14ac:dyDescent="0.3">
      <c r="A2038" t="s">
        <v>1344</v>
      </c>
      <c r="B2038" s="9">
        <v>26</v>
      </c>
      <c r="C2038" t="s">
        <v>29</v>
      </c>
      <c r="D2038" s="29" t="s">
        <v>30</v>
      </c>
      <c r="E2038">
        <v>20518</v>
      </c>
      <c r="F2038" s="13" t="s">
        <v>715</v>
      </c>
      <c r="G2038" s="4">
        <v>41777</v>
      </c>
      <c r="H2038">
        <v>58</v>
      </c>
      <c r="I2038">
        <v>4</v>
      </c>
      <c r="J2038">
        <v>1</v>
      </c>
      <c r="K2038">
        <v>6</v>
      </c>
      <c r="L2038">
        <v>4</v>
      </c>
      <c r="M2038">
        <v>1</v>
      </c>
      <c r="N2038">
        <v>9</v>
      </c>
      <c r="O2038">
        <v>16</v>
      </c>
      <c r="P2038">
        <v>25</v>
      </c>
      <c r="Q2038">
        <v>1</v>
      </c>
      <c r="R2038">
        <v>1</v>
      </c>
      <c r="S2038">
        <v>1</v>
      </c>
      <c r="T2038">
        <v>2</v>
      </c>
      <c r="U2038">
        <v>5</v>
      </c>
      <c r="V2038">
        <v>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716</v>
      </c>
      <c r="AD2038" t="s">
        <v>716</v>
      </c>
      <c r="AE2038">
        <v>1</v>
      </c>
      <c r="AF2038" t="s">
        <v>3032</v>
      </c>
      <c r="AG2038" t="s">
        <v>2956</v>
      </c>
      <c r="AH2038" t="s">
        <v>3011</v>
      </c>
      <c r="AI2038">
        <v>5</v>
      </c>
      <c r="AJ2038" t="s">
        <v>3012</v>
      </c>
    </row>
    <row r="2039" spans="1:36" x14ac:dyDescent="0.3">
      <c r="A2039" t="s">
        <v>2811</v>
      </c>
      <c r="B2039" s="9">
        <v>59</v>
      </c>
      <c r="C2039" t="s">
        <v>47</v>
      </c>
      <c r="D2039" s="29" t="s">
        <v>37</v>
      </c>
      <c r="E2039">
        <v>62972</v>
      </c>
      <c r="F2039" s="13" t="s">
        <v>715</v>
      </c>
      <c r="G2039" s="4">
        <v>41124</v>
      </c>
      <c r="H2039">
        <v>39</v>
      </c>
      <c r="I2039">
        <v>313</v>
      </c>
      <c r="J2039">
        <v>15</v>
      </c>
      <c r="K2039">
        <v>47</v>
      </c>
      <c r="L2039">
        <v>20</v>
      </c>
      <c r="M2039">
        <v>0</v>
      </c>
      <c r="N2039">
        <v>192</v>
      </c>
      <c r="O2039">
        <v>395</v>
      </c>
      <c r="P2039">
        <v>587</v>
      </c>
      <c r="Q2039">
        <v>2</v>
      </c>
      <c r="R2039">
        <v>7</v>
      </c>
      <c r="S2039">
        <v>4</v>
      </c>
      <c r="T2039">
        <v>3</v>
      </c>
      <c r="U2039">
        <v>16</v>
      </c>
      <c r="V2039">
        <v>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716</v>
      </c>
      <c r="AD2039" t="s">
        <v>715</v>
      </c>
      <c r="AE2039">
        <v>3</v>
      </c>
      <c r="AF2039" t="s">
        <v>3030</v>
      </c>
      <c r="AG2039" t="s">
        <v>2958</v>
      </c>
      <c r="AH2039" t="s">
        <v>3014</v>
      </c>
      <c r="AI2039">
        <v>8</v>
      </c>
      <c r="AJ2039" t="s">
        <v>3026</v>
      </c>
    </row>
    <row r="2040" spans="1:36" x14ac:dyDescent="0.3">
      <c r="A2040" t="s">
        <v>2406</v>
      </c>
      <c r="B2040" s="9">
        <v>58</v>
      </c>
      <c r="C2040" t="s">
        <v>29</v>
      </c>
      <c r="D2040" s="29" t="s">
        <v>41</v>
      </c>
      <c r="E2040">
        <v>46086</v>
      </c>
      <c r="F2040" s="13" t="s">
        <v>715</v>
      </c>
      <c r="G2040" s="4">
        <v>41581</v>
      </c>
      <c r="H2040">
        <v>34</v>
      </c>
      <c r="I2040">
        <v>244</v>
      </c>
      <c r="J2040">
        <v>8</v>
      </c>
      <c r="K2040">
        <v>32</v>
      </c>
      <c r="L2040">
        <v>7</v>
      </c>
      <c r="M2040">
        <v>2</v>
      </c>
      <c r="N2040">
        <v>50</v>
      </c>
      <c r="O2040">
        <v>293</v>
      </c>
      <c r="P2040">
        <v>343</v>
      </c>
      <c r="Q2040">
        <v>4</v>
      </c>
      <c r="R2040">
        <v>3</v>
      </c>
      <c r="S2040">
        <v>1</v>
      </c>
      <c r="T2040">
        <v>8</v>
      </c>
      <c r="U2040">
        <v>16</v>
      </c>
      <c r="V2040">
        <v>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716</v>
      </c>
      <c r="AD2040" t="s">
        <v>716</v>
      </c>
      <c r="AE2040">
        <v>2</v>
      </c>
      <c r="AF2040" t="s">
        <v>3030</v>
      </c>
      <c r="AG2040" t="s">
        <v>2957</v>
      </c>
      <c r="AH2040" t="s">
        <v>3018</v>
      </c>
      <c r="AI2040">
        <v>11</v>
      </c>
      <c r="AJ2040" t="s">
        <v>3024</v>
      </c>
    </row>
    <row r="2041" spans="1:36" x14ac:dyDescent="0.3">
      <c r="A2041" t="s">
        <v>2744</v>
      </c>
      <c r="B2041" s="9">
        <v>64</v>
      </c>
      <c r="C2041" t="s">
        <v>29</v>
      </c>
      <c r="D2041" s="29" t="s">
        <v>33</v>
      </c>
      <c r="E2041">
        <v>60905</v>
      </c>
      <c r="F2041" s="13" t="s">
        <v>715</v>
      </c>
      <c r="G2041" s="4">
        <v>41613</v>
      </c>
      <c r="H2041">
        <v>27</v>
      </c>
      <c r="I2041">
        <v>208</v>
      </c>
      <c r="J2041">
        <v>17</v>
      </c>
      <c r="K2041">
        <v>76</v>
      </c>
      <c r="L2041">
        <v>36</v>
      </c>
      <c r="M2041">
        <v>17</v>
      </c>
      <c r="N2041">
        <v>38</v>
      </c>
      <c r="O2041">
        <v>354</v>
      </c>
      <c r="P2041">
        <v>392</v>
      </c>
      <c r="Q2041">
        <v>2</v>
      </c>
      <c r="R2041">
        <v>3</v>
      </c>
      <c r="S2041">
        <v>3</v>
      </c>
      <c r="T2041">
        <v>7</v>
      </c>
      <c r="U2041">
        <v>15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716</v>
      </c>
      <c r="AD2041" t="s">
        <v>716</v>
      </c>
      <c r="AE2041">
        <v>2</v>
      </c>
      <c r="AF2041" t="s">
        <v>3029</v>
      </c>
      <c r="AG2041" t="s">
        <v>2957</v>
      </c>
      <c r="AH2041" t="s">
        <v>3018</v>
      </c>
      <c r="AI2041">
        <v>12</v>
      </c>
      <c r="AJ2041" t="s">
        <v>3019</v>
      </c>
    </row>
    <row r="2042" spans="1:36" x14ac:dyDescent="0.3">
      <c r="A2042" t="s">
        <v>2394</v>
      </c>
      <c r="B2042" s="9">
        <v>52</v>
      </c>
      <c r="C2042" t="s">
        <v>29</v>
      </c>
      <c r="D2042" s="29" t="s">
        <v>30</v>
      </c>
      <c r="E2042">
        <v>66565</v>
      </c>
      <c r="F2042" s="13" t="s">
        <v>715</v>
      </c>
      <c r="G2042" s="4">
        <v>41248</v>
      </c>
      <c r="H2042">
        <v>80</v>
      </c>
      <c r="I2042">
        <v>747</v>
      </c>
      <c r="J2042">
        <v>10</v>
      </c>
      <c r="K2042">
        <v>161</v>
      </c>
      <c r="L2042">
        <v>65</v>
      </c>
      <c r="M2042">
        <v>40</v>
      </c>
      <c r="N2042">
        <v>42</v>
      </c>
      <c r="O2042">
        <v>1023</v>
      </c>
      <c r="P2042">
        <v>1065</v>
      </c>
      <c r="Q2042">
        <v>4</v>
      </c>
      <c r="R2042">
        <v>4</v>
      </c>
      <c r="S2042">
        <v>2</v>
      </c>
      <c r="T2042">
        <v>9</v>
      </c>
      <c r="U2042">
        <v>19</v>
      </c>
      <c r="V2042">
        <v>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716</v>
      </c>
      <c r="AD2042" t="s">
        <v>716</v>
      </c>
      <c r="AE2042">
        <v>3</v>
      </c>
      <c r="AF2042" t="s">
        <v>3030</v>
      </c>
      <c r="AG2042" t="s">
        <v>2958</v>
      </c>
      <c r="AH2042" t="s">
        <v>3018</v>
      </c>
      <c r="AI2042">
        <v>12</v>
      </c>
      <c r="AJ2042" t="s">
        <v>3019</v>
      </c>
    </row>
    <row r="2043" spans="1:36" x14ac:dyDescent="0.3">
      <c r="A2043" t="s">
        <v>2822</v>
      </c>
      <c r="B2043" s="9">
        <v>42</v>
      </c>
      <c r="C2043" t="s">
        <v>29</v>
      </c>
      <c r="D2043" s="29" t="s">
        <v>37</v>
      </c>
      <c r="E2043">
        <v>80134</v>
      </c>
      <c r="F2043" s="13" t="s">
        <v>715</v>
      </c>
      <c r="G2043" s="4">
        <v>41414</v>
      </c>
      <c r="H2043">
        <v>40</v>
      </c>
      <c r="I2043">
        <v>1218</v>
      </c>
      <c r="J2043">
        <v>16</v>
      </c>
      <c r="K2043">
        <v>272</v>
      </c>
      <c r="L2043">
        <v>104</v>
      </c>
      <c r="M2043">
        <v>0</v>
      </c>
      <c r="N2043">
        <v>80</v>
      </c>
      <c r="O2043">
        <v>1610</v>
      </c>
      <c r="P2043">
        <v>1690</v>
      </c>
      <c r="Q2043">
        <v>2</v>
      </c>
      <c r="R2043">
        <v>5</v>
      </c>
      <c r="S2043">
        <v>3</v>
      </c>
      <c r="T2043">
        <v>6</v>
      </c>
      <c r="U2043">
        <v>16</v>
      </c>
      <c r="V2043">
        <v>6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1</v>
      </c>
      <c r="AC2043" t="s">
        <v>2964</v>
      </c>
      <c r="AD2043" t="s">
        <v>715</v>
      </c>
      <c r="AE2043">
        <v>2</v>
      </c>
      <c r="AF2043" t="s">
        <v>3028</v>
      </c>
      <c r="AG2043" t="s">
        <v>2957</v>
      </c>
      <c r="AH2043" t="s">
        <v>3011</v>
      </c>
      <c r="AI2043">
        <v>5</v>
      </c>
      <c r="AJ2043" t="s">
        <v>3012</v>
      </c>
    </row>
    <row r="2044" spans="1:36" x14ac:dyDescent="0.3">
      <c r="A2044" t="s">
        <v>2777</v>
      </c>
      <c r="B2044" s="9">
        <v>64</v>
      </c>
      <c r="C2044" t="s">
        <v>29</v>
      </c>
      <c r="D2044" s="29" t="s">
        <v>33</v>
      </c>
      <c r="E2044">
        <v>27203</v>
      </c>
      <c r="F2044" s="13" t="s">
        <v>2963</v>
      </c>
      <c r="G2044" s="4">
        <v>41127</v>
      </c>
      <c r="H2044">
        <v>92</v>
      </c>
      <c r="I2044">
        <v>13</v>
      </c>
      <c r="J2044">
        <v>2</v>
      </c>
      <c r="K2044">
        <v>21</v>
      </c>
      <c r="L2044">
        <v>4</v>
      </c>
      <c r="M2044">
        <v>0</v>
      </c>
      <c r="N2044">
        <v>24</v>
      </c>
      <c r="O2044">
        <v>40</v>
      </c>
      <c r="P2044">
        <v>64</v>
      </c>
      <c r="Q2044">
        <v>2</v>
      </c>
      <c r="R2044">
        <v>1</v>
      </c>
      <c r="S2044">
        <v>1</v>
      </c>
      <c r="T2044">
        <v>2</v>
      </c>
      <c r="U2044">
        <v>6</v>
      </c>
      <c r="V2044">
        <v>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716</v>
      </c>
      <c r="AD2044" t="s">
        <v>716</v>
      </c>
      <c r="AE2044">
        <v>3</v>
      </c>
      <c r="AF2044" t="s">
        <v>3029</v>
      </c>
      <c r="AG2044" t="s">
        <v>2958</v>
      </c>
      <c r="AH2044" t="s">
        <v>3014</v>
      </c>
      <c r="AI2044">
        <v>8</v>
      </c>
      <c r="AJ2044" t="s">
        <v>3026</v>
      </c>
    </row>
    <row r="2045" spans="1:36" x14ac:dyDescent="0.3">
      <c r="A2045" t="s">
        <v>1942</v>
      </c>
      <c r="B2045" s="9">
        <v>54</v>
      </c>
      <c r="C2045" t="s">
        <v>47</v>
      </c>
      <c r="D2045" s="29" t="s">
        <v>33</v>
      </c>
      <c r="E2045">
        <v>50523</v>
      </c>
      <c r="F2045" s="13" t="s">
        <v>2963</v>
      </c>
      <c r="G2045" s="4">
        <v>41633</v>
      </c>
      <c r="H2045">
        <v>89</v>
      </c>
      <c r="I2045">
        <v>51</v>
      </c>
      <c r="J2045">
        <v>4</v>
      </c>
      <c r="K2045">
        <v>24</v>
      </c>
      <c r="L2045">
        <v>4</v>
      </c>
      <c r="M2045">
        <v>7</v>
      </c>
      <c r="N2045">
        <v>1</v>
      </c>
      <c r="O2045">
        <v>90</v>
      </c>
      <c r="P2045">
        <v>91</v>
      </c>
      <c r="Q2045">
        <v>2</v>
      </c>
      <c r="R2045">
        <v>2</v>
      </c>
      <c r="S2045">
        <v>0</v>
      </c>
      <c r="T2045">
        <v>4</v>
      </c>
      <c r="U2045">
        <v>8</v>
      </c>
      <c r="V2045">
        <v>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716</v>
      </c>
      <c r="AD2045" t="s">
        <v>716</v>
      </c>
      <c r="AE2045">
        <v>2</v>
      </c>
      <c r="AF2045" t="s">
        <v>3030</v>
      </c>
      <c r="AG2045" t="s">
        <v>2957</v>
      </c>
      <c r="AH2045" t="s">
        <v>3018</v>
      </c>
      <c r="AI2045">
        <v>12</v>
      </c>
      <c r="AJ2045" t="s">
        <v>3019</v>
      </c>
    </row>
    <row r="2046" spans="1:36" x14ac:dyDescent="0.3">
      <c r="A2046" t="s">
        <v>2689</v>
      </c>
      <c r="B2046" s="9">
        <v>42</v>
      </c>
      <c r="C2046" t="s">
        <v>29</v>
      </c>
      <c r="D2046" s="29" t="s">
        <v>30</v>
      </c>
      <c r="E2046">
        <v>72504</v>
      </c>
      <c r="F2046" s="13" t="s">
        <v>715</v>
      </c>
      <c r="G2046" s="4">
        <v>41370</v>
      </c>
      <c r="H2046">
        <v>43</v>
      </c>
      <c r="I2046">
        <v>604</v>
      </c>
      <c r="J2046">
        <v>26</v>
      </c>
      <c r="K2046">
        <v>470</v>
      </c>
      <c r="L2046">
        <v>123</v>
      </c>
      <c r="M2046">
        <v>161</v>
      </c>
      <c r="N2046">
        <v>94</v>
      </c>
      <c r="O2046">
        <v>1384</v>
      </c>
      <c r="P2046">
        <v>1478</v>
      </c>
      <c r="Q2046">
        <v>2</v>
      </c>
      <c r="R2046">
        <v>5</v>
      </c>
      <c r="S2046">
        <v>9</v>
      </c>
      <c r="T2046">
        <v>6</v>
      </c>
      <c r="U2046">
        <v>22</v>
      </c>
      <c r="V2046">
        <v>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716</v>
      </c>
      <c r="AD2046" t="s">
        <v>716</v>
      </c>
      <c r="AE2046">
        <v>2</v>
      </c>
      <c r="AF2046" t="s">
        <v>3028</v>
      </c>
      <c r="AG2046" t="s">
        <v>2957</v>
      </c>
      <c r="AH2046" t="s">
        <v>3011</v>
      </c>
      <c r="AI2046">
        <v>4</v>
      </c>
      <c r="AJ2046" t="s">
        <v>3021</v>
      </c>
    </row>
    <row r="2047" spans="1:36" x14ac:dyDescent="0.3">
      <c r="A2047" t="s">
        <v>2935</v>
      </c>
      <c r="B2047" s="9">
        <v>51</v>
      </c>
      <c r="C2047" t="s">
        <v>36</v>
      </c>
      <c r="D2047" s="29" t="s">
        <v>30</v>
      </c>
      <c r="E2047">
        <v>48918</v>
      </c>
      <c r="F2047" s="13" t="s">
        <v>2963</v>
      </c>
      <c r="G2047" s="4">
        <v>41741</v>
      </c>
      <c r="H2047">
        <v>21</v>
      </c>
      <c r="I2047">
        <v>52</v>
      </c>
      <c r="J2047">
        <v>0</v>
      </c>
      <c r="K2047">
        <v>9</v>
      </c>
      <c r="L2047">
        <v>0</v>
      </c>
      <c r="M2047">
        <v>0</v>
      </c>
      <c r="N2047">
        <v>1</v>
      </c>
      <c r="O2047">
        <v>61</v>
      </c>
      <c r="P2047">
        <v>62</v>
      </c>
      <c r="Q2047">
        <v>2</v>
      </c>
      <c r="R2047">
        <v>1</v>
      </c>
      <c r="S2047">
        <v>0</v>
      </c>
      <c r="T2047">
        <v>4</v>
      </c>
      <c r="U2047">
        <v>7</v>
      </c>
      <c r="V2047">
        <v>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716</v>
      </c>
      <c r="AD2047" t="s">
        <v>716</v>
      </c>
      <c r="AE2047">
        <v>1</v>
      </c>
      <c r="AF2047" t="s">
        <v>3030</v>
      </c>
      <c r="AG2047" t="s">
        <v>2956</v>
      </c>
      <c r="AH2047" t="s">
        <v>3011</v>
      </c>
      <c r="AI2047">
        <v>4</v>
      </c>
      <c r="AJ2047" t="s">
        <v>3021</v>
      </c>
    </row>
    <row r="2048" spans="1:36" x14ac:dyDescent="0.3">
      <c r="A2048" t="s">
        <v>2007</v>
      </c>
      <c r="B2048" s="9">
        <v>50</v>
      </c>
      <c r="C2048" t="s">
        <v>36</v>
      </c>
      <c r="D2048" s="29" t="s">
        <v>37</v>
      </c>
      <c r="E2048">
        <v>59304</v>
      </c>
      <c r="F2048" s="13" t="s">
        <v>715</v>
      </c>
      <c r="G2048" s="4">
        <v>41484</v>
      </c>
      <c r="H2048">
        <v>81</v>
      </c>
      <c r="I2048">
        <v>418</v>
      </c>
      <c r="J2048">
        <v>61</v>
      </c>
      <c r="K2048">
        <v>428</v>
      </c>
      <c r="L2048">
        <v>80</v>
      </c>
      <c r="M2048">
        <v>51</v>
      </c>
      <c r="N2048">
        <v>10</v>
      </c>
      <c r="O2048">
        <v>1038</v>
      </c>
      <c r="P2048">
        <v>1048</v>
      </c>
      <c r="Q2048">
        <v>3</v>
      </c>
      <c r="R2048">
        <v>7</v>
      </c>
      <c r="S2048">
        <v>8</v>
      </c>
      <c r="T2048">
        <v>10</v>
      </c>
      <c r="U2048">
        <v>28</v>
      </c>
      <c r="V2048">
        <v>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716</v>
      </c>
      <c r="AD2048" t="s">
        <v>716</v>
      </c>
      <c r="AE2048">
        <v>2</v>
      </c>
      <c r="AF2048" t="s">
        <v>3028</v>
      </c>
      <c r="AG2048" t="s">
        <v>2957</v>
      </c>
      <c r="AH2048" t="s">
        <v>3014</v>
      </c>
      <c r="AI2048">
        <v>7</v>
      </c>
      <c r="AJ2048" t="s">
        <v>3015</v>
      </c>
    </row>
    <row r="2049" spans="1:36" x14ac:dyDescent="0.3">
      <c r="A2049" t="s">
        <v>1346</v>
      </c>
      <c r="B2049" s="9">
        <v>42</v>
      </c>
      <c r="C2049" t="s">
        <v>36</v>
      </c>
      <c r="D2049" s="29" t="s">
        <v>30</v>
      </c>
      <c r="E2049">
        <v>41644</v>
      </c>
      <c r="F2049" s="13" t="s">
        <v>2963</v>
      </c>
      <c r="G2049" s="4">
        <v>41768</v>
      </c>
      <c r="H2049">
        <v>67</v>
      </c>
      <c r="I2049">
        <v>20</v>
      </c>
      <c r="J2049">
        <v>3</v>
      </c>
      <c r="K2049">
        <v>4</v>
      </c>
      <c r="L2049">
        <v>2</v>
      </c>
      <c r="M2049">
        <v>0</v>
      </c>
      <c r="N2049">
        <v>2</v>
      </c>
      <c r="O2049">
        <v>29</v>
      </c>
      <c r="P2049">
        <v>31</v>
      </c>
      <c r="Q2049">
        <v>2</v>
      </c>
      <c r="R2049">
        <v>1</v>
      </c>
      <c r="S2049">
        <v>0</v>
      </c>
      <c r="T2049">
        <v>3</v>
      </c>
      <c r="U2049">
        <v>6</v>
      </c>
      <c r="V2049">
        <v>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716</v>
      </c>
      <c r="AD2049" t="s">
        <v>716</v>
      </c>
      <c r="AE2049">
        <v>1</v>
      </c>
      <c r="AF2049" t="s">
        <v>3028</v>
      </c>
      <c r="AG2049" t="s">
        <v>2956</v>
      </c>
      <c r="AH2049" t="s">
        <v>3011</v>
      </c>
      <c r="AI2049">
        <v>5</v>
      </c>
      <c r="AJ2049" t="s">
        <v>3012</v>
      </c>
    </row>
    <row r="2050" spans="1:36" x14ac:dyDescent="0.3">
      <c r="A2050" t="s">
        <v>2551</v>
      </c>
      <c r="B2050" s="9">
        <v>46</v>
      </c>
      <c r="C2050" t="s">
        <v>29</v>
      </c>
      <c r="D2050" s="29" t="s">
        <v>37</v>
      </c>
      <c r="E2050">
        <v>63967</v>
      </c>
      <c r="F2050" s="13" t="s">
        <v>715</v>
      </c>
      <c r="G2050" s="4">
        <v>41495</v>
      </c>
      <c r="H2050">
        <v>57</v>
      </c>
      <c r="I2050">
        <v>387</v>
      </c>
      <c r="J2050">
        <v>84</v>
      </c>
      <c r="K2050">
        <v>141</v>
      </c>
      <c r="L2050">
        <v>73</v>
      </c>
      <c r="M2050">
        <v>35</v>
      </c>
      <c r="N2050">
        <v>162</v>
      </c>
      <c r="O2050">
        <v>720</v>
      </c>
      <c r="P2050">
        <v>882</v>
      </c>
      <c r="Q2050">
        <v>3</v>
      </c>
      <c r="R2050">
        <v>4</v>
      </c>
      <c r="S2050">
        <v>4</v>
      </c>
      <c r="T2050">
        <v>12</v>
      </c>
      <c r="U2050">
        <v>23</v>
      </c>
      <c r="V2050">
        <v>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716</v>
      </c>
      <c r="AD2050" t="s">
        <v>716</v>
      </c>
      <c r="AE2050">
        <v>2</v>
      </c>
      <c r="AF2050" t="s">
        <v>3028</v>
      </c>
      <c r="AG2050" t="s">
        <v>2957</v>
      </c>
      <c r="AH2050" t="s">
        <v>3014</v>
      </c>
      <c r="AI2050">
        <v>8</v>
      </c>
      <c r="AJ2050" t="s">
        <v>3026</v>
      </c>
    </row>
    <row r="2051" spans="1:36" x14ac:dyDescent="0.3">
      <c r="A2051" t="s">
        <v>2549</v>
      </c>
      <c r="B2051" s="9">
        <v>58</v>
      </c>
      <c r="C2051" t="s">
        <v>29</v>
      </c>
      <c r="D2051" s="29" t="s">
        <v>37</v>
      </c>
      <c r="E2051">
        <v>67131</v>
      </c>
      <c r="F2051" s="13" t="s">
        <v>715</v>
      </c>
      <c r="G2051" s="4">
        <v>41359</v>
      </c>
      <c r="H2051">
        <v>72</v>
      </c>
      <c r="I2051">
        <v>465</v>
      </c>
      <c r="J2051">
        <v>71</v>
      </c>
      <c r="K2051">
        <v>250</v>
      </c>
      <c r="L2051">
        <v>93</v>
      </c>
      <c r="M2051">
        <v>35</v>
      </c>
      <c r="N2051">
        <v>62</v>
      </c>
      <c r="O2051">
        <v>914</v>
      </c>
      <c r="P2051">
        <v>976</v>
      </c>
      <c r="Q2051">
        <v>3</v>
      </c>
      <c r="R2051">
        <v>9</v>
      </c>
      <c r="S2051">
        <v>2</v>
      </c>
      <c r="T2051">
        <v>12</v>
      </c>
      <c r="U2051">
        <v>26</v>
      </c>
      <c r="V2051">
        <v>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716</v>
      </c>
      <c r="AD2051" t="s">
        <v>716</v>
      </c>
      <c r="AE2051">
        <v>2</v>
      </c>
      <c r="AF2051" t="s">
        <v>3030</v>
      </c>
      <c r="AG2051" t="s">
        <v>2957</v>
      </c>
      <c r="AH2051" t="s">
        <v>3016</v>
      </c>
      <c r="AI2051">
        <v>3</v>
      </c>
      <c r="AJ2051" t="s">
        <v>3017</v>
      </c>
    </row>
    <row r="2052" spans="1:36" x14ac:dyDescent="0.3">
      <c r="A2052" t="s">
        <v>1982</v>
      </c>
      <c r="B2052" s="9">
        <v>48</v>
      </c>
      <c r="C2052" t="s">
        <v>36</v>
      </c>
      <c r="D2052" s="29" t="s">
        <v>30</v>
      </c>
      <c r="E2052">
        <v>69759</v>
      </c>
      <c r="F2052" s="13" t="s">
        <v>716</v>
      </c>
      <c r="G2052" s="4">
        <v>41575</v>
      </c>
      <c r="H2052">
        <v>38</v>
      </c>
      <c r="I2052">
        <v>452</v>
      </c>
      <c r="J2052">
        <v>20</v>
      </c>
      <c r="K2052">
        <v>514</v>
      </c>
      <c r="L2052">
        <v>13</v>
      </c>
      <c r="M2052">
        <v>30</v>
      </c>
      <c r="N2052">
        <v>0</v>
      </c>
      <c r="O2052">
        <v>1029</v>
      </c>
      <c r="P2052">
        <v>1029</v>
      </c>
      <c r="Q2052">
        <v>3</v>
      </c>
      <c r="R2052">
        <v>4</v>
      </c>
      <c r="S2052">
        <v>6</v>
      </c>
      <c r="T2052">
        <v>5</v>
      </c>
      <c r="U2052">
        <v>18</v>
      </c>
      <c r="V2052">
        <v>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716</v>
      </c>
      <c r="AD2052" t="s">
        <v>715</v>
      </c>
      <c r="AE2052">
        <v>2</v>
      </c>
      <c r="AF2052" t="s">
        <v>3028</v>
      </c>
      <c r="AG2052" t="s">
        <v>2957</v>
      </c>
      <c r="AH2052" t="s">
        <v>3018</v>
      </c>
      <c r="AI2052">
        <v>10</v>
      </c>
      <c r="AJ2052" t="s">
        <v>3020</v>
      </c>
    </row>
    <row r="2053" spans="1:36" x14ac:dyDescent="0.3">
      <c r="A2053" t="s">
        <v>2806</v>
      </c>
      <c r="B2053" s="9">
        <v>61</v>
      </c>
      <c r="C2053" t="s">
        <v>29</v>
      </c>
      <c r="D2053" s="29" t="s">
        <v>37</v>
      </c>
      <c r="E2053">
        <v>39722</v>
      </c>
      <c r="F2053" s="13" t="s">
        <v>715</v>
      </c>
      <c r="G2053" s="4">
        <v>41694</v>
      </c>
      <c r="H2053">
        <v>92</v>
      </c>
      <c r="I2053">
        <v>32</v>
      </c>
      <c r="J2053">
        <v>0</v>
      </c>
      <c r="K2053">
        <v>5</v>
      </c>
      <c r="L2053">
        <v>2</v>
      </c>
      <c r="M2053">
        <v>0</v>
      </c>
      <c r="N2053">
        <v>8</v>
      </c>
      <c r="O2053">
        <v>39</v>
      </c>
      <c r="P2053">
        <v>47</v>
      </c>
      <c r="Q2053">
        <v>2</v>
      </c>
      <c r="R2053">
        <v>2</v>
      </c>
      <c r="S2053">
        <v>0</v>
      </c>
      <c r="T2053">
        <v>3</v>
      </c>
      <c r="U2053">
        <v>7</v>
      </c>
      <c r="V2053">
        <v>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716</v>
      </c>
      <c r="AD2053" t="s">
        <v>716</v>
      </c>
      <c r="AE2053">
        <v>1</v>
      </c>
      <c r="AF2053" t="s">
        <v>3029</v>
      </c>
      <c r="AG2053" t="s">
        <v>2956</v>
      </c>
      <c r="AH2053" t="s">
        <v>3016</v>
      </c>
      <c r="AI2053">
        <v>2</v>
      </c>
      <c r="AJ2053" t="s">
        <v>3022</v>
      </c>
    </row>
    <row r="2054" spans="1:36" x14ac:dyDescent="0.3">
      <c r="A2054" t="s">
        <v>983</v>
      </c>
      <c r="B2054" s="9">
        <v>26</v>
      </c>
      <c r="C2054" t="s">
        <v>29</v>
      </c>
      <c r="D2054" s="29" t="s">
        <v>30</v>
      </c>
      <c r="E2054">
        <v>34176</v>
      </c>
      <c r="F2054" s="13" t="s">
        <v>715</v>
      </c>
      <c r="G2054" s="4">
        <v>41771</v>
      </c>
      <c r="H2054">
        <v>12</v>
      </c>
      <c r="I2054">
        <v>5</v>
      </c>
      <c r="J2054">
        <v>7</v>
      </c>
      <c r="K2054">
        <v>24</v>
      </c>
      <c r="L2054">
        <v>19</v>
      </c>
      <c r="M2054">
        <v>14</v>
      </c>
      <c r="N2054">
        <v>20</v>
      </c>
      <c r="O2054">
        <v>69</v>
      </c>
      <c r="P2054">
        <v>89</v>
      </c>
      <c r="Q2054">
        <v>4</v>
      </c>
      <c r="R2054">
        <v>3</v>
      </c>
      <c r="S2054">
        <v>0</v>
      </c>
      <c r="T2054">
        <v>4</v>
      </c>
      <c r="U2054">
        <v>11</v>
      </c>
      <c r="V2054">
        <v>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716</v>
      </c>
      <c r="AD2054" t="s">
        <v>716</v>
      </c>
      <c r="AE2054">
        <v>1</v>
      </c>
      <c r="AF2054" t="s">
        <v>3032</v>
      </c>
      <c r="AG2054" t="s">
        <v>2956</v>
      </c>
      <c r="AH2054" t="s">
        <v>3011</v>
      </c>
      <c r="AI2054">
        <v>5</v>
      </c>
      <c r="AJ2054" t="s">
        <v>3012</v>
      </c>
    </row>
    <row r="2055" spans="1:36" x14ac:dyDescent="0.3">
      <c r="A2055" t="s">
        <v>2397</v>
      </c>
      <c r="B2055" s="9">
        <v>44</v>
      </c>
      <c r="C2055" t="s">
        <v>29</v>
      </c>
      <c r="D2055" s="29" t="s">
        <v>71</v>
      </c>
      <c r="E2055">
        <v>66731</v>
      </c>
      <c r="F2055" s="13" t="s">
        <v>715</v>
      </c>
      <c r="G2055" s="4">
        <v>41164</v>
      </c>
      <c r="H2055">
        <v>33</v>
      </c>
      <c r="I2055">
        <v>371</v>
      </c>
      <c r="J2055">
        <v>159</v>
      </c>
      <c r="K2055">
        <v>194</v>
      </c>
      <c r="L2055">
        <v>58</v>
      </c>
      <c r="M2055">
        <v>106</v>
      </c>
      <c r="N2055">
        <v>141</v>
      </c>
      <c r="O2055">
        <v>888</v>
      </c>
      <c r="P2055">
        <v>1029</v>
      </c>
      <c r="Q2055">
        <v>4</v>
      </c>
      <c r="R2055">
        <v>4</v>
      </c>
      <c r="S2055">
        <v>3</v>
      </c>
      <c r="T2055">
        <v>6</v>
      </c>
      <c r="U2055">
        <v>17</v>
      </c>
      <c r="V2055">
        <v>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716</v>
      </c>
      <c r="AD2055" t="s">
        <v>716</v>
      </c>
      <c r="AE2055">
        <v>3</v>
      </c>
      <c r="AF2055" t="s">
        <v>3028</v>
      </c>
      <c r="AG2055" t="s">
        <v>2958</v>
      </c>
      <c r="AH2055" t="s">
        <v>3014</v>
      </c>
      <c r="AI2055">
        <v>9</v>
      </c>
      <c r="AJ2055" t="s">
        <v>3025</v>
      </c>
    </row>
    <row r="2056" spans="1:36" x14ac:dyDescent="0.3">
      <c r="A2056" t="s">
        <v>2624</v>
      </c>
      <c r="B2056" s="9">
        <v>46</v>
      </c>
      <c r="C2056" t="s">
        <v>29</v>
      </c>
      <c r="D2056" s="29" t="s">
        <v>33</v>
      </c>
      <c r="E2056">
        <v>77382</v>
      </c>
      <c r="F2056" s="13" t="s">
        <v>715</v>
      </c>
      <c r="G2056" s="4">
        <v>41646</v>
      </c>
      <c r="H2056">
        <v>36</v>
      </c>
      <c r="I2056">
        <v>491</v>
      </c>
      <c r="J2056">
        <v>48</v>
      </c>
      <c r="K2056">
        <v>231</v>
      </c>
      <c r="L2056">
        <v>112</v>
      </c>
      <c r="M2056">
        <v>105</v>
      </c>
      <c r="N2056">
        <v>134</v>
      </c>
      <c r="O2056">
        <v>987</v>
      </c>
      <c r="P2056">
        <v>1121</v>
      </c>
      <c r="Q2056">
        <v>2</v>
      </c>
      <c r="R2056">
        <v>5</v>
      </c>
      <c r="S2056">
        <v>7</v>
      </c>
      <c r="T2056">
        <v>12</v>
      </c>
      <c r="U2056">
        <v>26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 t="s">
        <v>715</v>
      </c>
      <c r="AD2056" t="s">
        <v>716</v>
      </c>
      <c r="AE2056">
        <v>1</v>
      </c>
      <c r="AF2056" t="s">
        <v>3028</v>
      </c>
      <c r="AG2056" t="s">
        <v>2956</v>
      </c>
      <c r="AH2056" t="s">
        <v>3016</v>
      </c>
      <c r="AI2056">
        <v>1</v>
      </c>
      <c r="AJ2056" t="s">
        <v>3023</v>
      </c>
    </row>
    <row r="2057" spans="1:36" x14ac:dyDescent="0.3">
      <c r="A2057" t="s">
        <v>1185</v>
      </c>
      <c r="B2057" s="9">
        <v>43</v>
      </c>
      <c r="C2057" t="s">
        <v>39</v>
      </c>
      <c r="D2057" s="29" t="s">
        <v>33</v>
      </c>
      <c r="E2057">
        <v>80573</v>
      </c>
      <c r="F2057" s="13" t="s">
        <v>716</v>
      </c>
      <c r="G2057" s="4">
        <v>41196</v>
      </c>
      <c r="H2057">
        <v>85</v>
      </c>
      <c r="I2057">
        <v>829</v>
      </c>
      <c r="J2057">
        <v>138</v>
      </c>
      <c r="K2057">
        <v>430</v>
      </c>
      <c r="L2057">
        <v>60</v>
      </c>
      <c r="M2057">
        <v>92</v>
      </c>
      <c r="N2057">
        <v>15</v>
      </c>
      <c r="O2057">
        <v>1549</v>
      </c>
      <c r="P2057">
        <v>1564</v>
      </c>
      <c r="Q2057">
        <v>1</v>
      </c>
      <c r="R2057">
        <v>4</v>
      </c>
      <c r="S2057">
        <v>6</v>
      </c>
      <c r="T2057">
        <v>13</v>
      </c>
      <c r="U2057">
        <v>24</v>
      </c>
      <c r="V2057">
        <v>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716</v>
      </c>
      <c r="AD2057" t="s">
        <v>716</v>
      </c>
      <c r="AE2057">
        <v>3</v>
      </c>
      <c r="AF2057" t="s">
        <v>3028</v>
      </c>
      <c r="AG2057" t="s">
        <v>2958</v>
      </c>
      <c r="AH2057" t="s">
        <v>3018</v>
      </c>
      <c r="AI2057">
        <v>10</v>
      </c>
      <c r="AJ2057" t="s">
        <v>3020</v>
      </c>
    </row>
    <row r="2058" spans="1:36" x14ac:dyDescent="0.3">
      <c r="A2058" t="s">
        <v>2216</v>
      </c>
      <c r="B2058" s="9">
        <v>52</v>
      </c>
      <c r="C2058" t="s">
        <v>39</v>
      </c>
      <c r="D2058" s="29" t="s">
        <v>37</v>
      </c>
      <c r="E2058">
        <v>72828</v>
      </c>
      <c r="F2058" s="13" t="s">
        <v>715</v>
      </c>
      <c r="G2058" s="4">
        <v>41319</v>
      </c>
      <c r="H2058">
        <v>17</v>
      </c>
      <c r="I2058">
        <v>1205</v>
      </c>
      <c r="J2058">
        <v>0</v>
      </c>
      <c r="K2058">
        <v>235</v>
      </c>
      <c r="L2058">
        <v>19</v>
      </c>
      <c r="M2058">
        <v>14</v>
      </c>
      <c r="N2058">
        <v>205</v>
      </c>
      <c r="O2058">
        <v>1473</v>
      </c>
      <c r="P2058">
        <v>1678</v>
      </c>
      <c r="Q2058">
        <v>6</v>
      </c>
      <c r="R2058">
        <v>6</v>
      </c>
      <c r="S2058">
        <v>3</v>
      </c>
      <c r="T2058">
        <v>13</v>
      </c>
      <c r="U2058">
        <v>28</v>
      </c>
      <c r="V2058">
        <v>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716</v>
      </c>
      <c r="AD2058" t="s">
        <v>716</v>
      </c>
      <c r="AE2058">
        <v>2</v>
      </c>
      <c r="AF2058" t="s">
        <v>3030</v>
      </c>
      <c r="AG2058" t="s">
        <v>2957</v>
      </c>
      <c r="AH2058" t="s">
        <v>3016</v>
      </c>
      <c r="AI2058">
        <v>2</v>
      </c>
      <c r="AJ2058" t="s">
        <v>3022</v>
      </c>
    </row>
    <row r="2059" spans="1:36" x14ac:dyDescent="0.3">
      <c r="A2059" t="s">
        <v>849</v>
      </c>
      <c r="B2059" s="9">
        <v>44</v>
      </c>
      <c r="C2059" t="s">
        <v>29</v>
      </c>
      <c r="D2059" s="29" t="s">
        <v>71</v>
      </c>
      <c r="E2059">
        <v>31880</v>
      </c>
      <c r="F2059" s="13" t="s">
        <v>715</v>
      </c>
      <c r="G2059" s="4">
        <v>41213</v>
      </c>
      <c r="H2059">
        <v>13</v>
      </c>
      <c r="I2059">
        <v>4</v>
      </c>
      <c r="J2059">
        <v>1</v>
      </c>
      <c r="K2059">
        <v>5</v>
      </c>
      <c r="L2059">
        <v>2</v>
      </c>
      <c r="M2059">
        <v>0</v>
      </c>
      <c r="N2059">
        <v>3</v>
      </c>
      <c r="O2059">
        <v>12</v>
      </c>
      <c r="P2059">
        <v>15</v>
      </c>
      <c r="Q2059">
        <v>1</v>
      </c>
      <c r="R2059">
        <v>1</v>
      </c>
      <c r="S2059">
        <v>0</v>
      </c>
      <c r="T2059">
        <v>2</v>
      </c>
      <c r="U2059">
        <v>4</v>
      </c>
      <c r="V2059">
        <v>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716</v>
      </c>
      <c r="AD2059" t="s">
        <v>716</v>
      </c>
      <c r="AE2059">
        <v>3</v>
      </c>
      <c r="AF2059" t="s">
        <v>3028</v>
      </c>
      <c r="AG2059" t="s">
        <v>2958</v>
      </c>
      <c r="AH2059" t="s">
        <v>3018</v>
      </c>
      <c r="AI2059">
        <v>10</v>
      </c>
      <c r="AJ2059" t="s">
        <v>3020</v>
      </c>
    </row>
    <row r="2060" spans="1:36" x14ac:dyDescent="0.3">
      <c r="A2060" t="s">
        <v>1705</v>
      </c>
      <c r="B2060" s="9">
        <v>23</v>
      </c>
      <c r="C2060" t="s">
        <v>29</v>
      </c>
      <c r="D2060" s="29" t="s">
        <v>37</v>
      </c>
      <c r="E2060">
        <v>42691</v>
      </c>
      <c r="F2060" s="13" t="s">
        <v>716</v>
      </c>
      <c r="G2060" s="4">
        <v>41502</v>
      </c>
      <c r="H2060">
        <v>48</v>
      </c>
      <c r="I2060">
        <v>179</v>
      </c>
      <c r="J2060">
        <v>2</v>
      </c>
      <c r="K2060">
        <v>64</v>
      </c>
      <c r="L2060">
        <v>38</v>
      </c>
      <c r="M2060">
        <v>17</v>
      </c>
      <c r="N2060">
        <v>58</v>
      </c>
      <c r="O2060">
        <v>300</v>
      </c>
      <c r="P2060">
        <v>358</v>
      </c>
      <c r="Q2060">
        <v>1</v>
      </c>
      <c r="R2060">
        <v>5</v>
      </c>
      <c r="S2060">
        <v>1</v>
      </c>
      <c r="T2060">
        <v>6</v>
      </c>
      <c r="U2060">
        <v>13</v>
      </c>
      <c r="V2060">
        <v>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716</v>
      </c>
      <c r="AD2060" t="s">
        <v>716</v>
      </c>
      <c r="AE2060">
        <v>2</v>
      </c>
      <c r="AF2060" t="s">
        <v>3032</v>
      </c>
      <c r="AG2060" t="s">
        <v>2957</v>
      </c>
      <c r="AH2060" t="s">
        <v>3014</v>
      </c>
      <c r="AI2060">
        <v>8</v>
      </c>
      <c r="AJ2060" t="s">
        <v>3026</v>
      </c>
    </row>
    <row r="2061" spans="1:36" x14ac:dyDescent="0.3">
      <c r="A2061" t="s">
        <v>2885</v>
      </c>
      <c r="B2061" s="9">
        <v>34</v>
      </c>
      <c r="C2061" t="s">
        <v>36</v>
      </c>
      <c r="D2061" s="29" t="s">
        <v>37</v>
      </c>
      <c r="E2061">
        <v>43974</v>
      </c>
      <c r="F2061" s="13" t="s">
        <v>715</v>
      </c>
      <c r="G2061" s="4">
        <v>41255</v>
      </c>
      <c r="H2061">
        <v>19</v>
      </c>
      <c r="I2061">
        <v>378</v>
      </c>
      <c r="J2061">
        <v>0</v>
      </c>
      <c r="K2061">
        <v>101</v>
      </c>
      <c r="L2061">
        <v>0</v>
      </c>
      <c r="M2061">
        <v>0</v>
      </c>
      <c r="N2061">
        <v>72</v>
      </c>
      <c r="O2061">
        <v>479</v>
      </c>
      <c r="P2061">
        <v>551</v>
      </c>
      <c r="Q2061">
        <v>5</v>
      </c>
      <c r="R2061">
        <v>6</v>
      </c>
      <c r="S2061">
        <v>4</v>
      </c>
      <c r="T2061">
        <v>6</v>
      </c>
      <c r="U2061">
        <v>21</v>
      </c>
      <c r="V2061">
        <v>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716</v>
      </c>
      <c r="AD2061" t="s">
        <v>716</v>
      </c>
      <c r="AE2061">
        <v>3</v>
      </c>
      <c r="AF2061" t="s">
        <v>3031</v>
      </c>
      <c r="AG2061" t="s">
        <v>2958</v>
      </c>
      <c r="AH2061" t="s">
        <v>3018</v>
      </c>
      <c r="AI2061">
        <v>12</v>
      </c>
      <c r="AJ2061" t="s">
        <v>3019</v>
      </c>
    </row>
    <row r="2062" spans="1:36" x14ac:dyDescent="0.3">
      <c r="A2062" t="s">
        <v>2614</v>
      </c>
      <c r="B2062" s="9">
        <v>43</v>
      </c>
      <c r="C2062" t="s">
        <v>29</v>
      </c>
      <c r="D2062" s="29" t="s">
        <v>37</v>
      </c>
      <c r="E2062">
        <v>35788</v>
      </c>
      <c r="F2062" s="13" t="s">
        <v>2963</v>
      </c>
      <c r="G2062" s="4">
        <v>41662</v>
      </c>
      <c r="H2062">
        <v>34</v>
      </c>
      <c r="I2062">
        <v>23</v>
      </c>
      <c r="J2062">
        <v>2</v>
      </c>
      <c r="K2062">
        <v>11</v>
      </c>
      <c r="L2062">
        <v>3</v>
      </c>
      <c r="M2062">
        <v>1</v>
      </c>
      <c r="N2062">
        <v>4</v>
      </c>
      <c r="O2062">
        <v>40</v>
      </c>
      <c r="P2062">
        <v>44</v>
      </c>
      <c r="Q2062">
        <v>2</v>
      </c>
      <c r="R2062">
        <v>2</v>
      </c>
      <c r="S2062">
        <v>0</v>
      </c>
      <c r="T2062">
        <v>3</v>
      </c>
      <c r="U2062">
        <v>7</v>
      </c>
      <c r="V2062">
        <v>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716</v>
      </c>
      <c r="AD2062" t="s">
        <v>716</v>
      </c>
      <c r="AE2062">
        <v>1</v>
      </c>
      <c r="AF2062" t="s">
        <v>3028</v>
      </c>
      <c r="AG2062" t="s">
        <v>2956</v>
      </c>
      <c r="AH2062" t="s">
        <v>3016</v>
      </c>
      <c r="AI2062">
        <v>1</v>
      </c>
      <c r="AJ2062" t="s">
        <v>3023</v>
      </c>
    </row>
    <row r="2063" spans="1:36" x14ac:dyDescent="0.3">
      <c r="A2063" t="s">
        <v>2823</v>
      </c>
      <c r="B2063" s="9">
        <v>35</v>
      </c>
      <c r="C2063" t="s">
        <v>47</v>
      </c>
      <c r="D2063" s="29" t="s">
        <v>37</v>
      </c>
      <c r="E2063">
        <v>31086</v>
      </c>
      <c r="F2063" s="13" t="s">
        <v>2963</v>
      </c>
      <c r="G2063" s="4">
        <v>41398</v>
      </c>
      <c r="H2063">
        <v>79</v>
      </c>
      <c r="I2063">
        <v>16</v>
      </c>
      <c r="J2063">
        <v>2</v>
      </c>
      <c r="K2063">
        <v>11</v>
      </c>
      <c r="L2063">
        <v>3</v>
      </c>
      <c r="M2063">
        <v>0</v>
      </c>
      <c r="N2063">
        <v>16</v>
      </c>
      <c r="O2063">
        <v>32</v>
      </c>
      <c r="P2063">
        <v>48</v>
      </c>
      <c r="Q2063">
        <v>2</v>
      </c>
      <c r="R2063">
        <v>1</v>
      </c>
      <c r="S2063">
        <v>1</v>
      </c>
      <c r="T2063">
        <v>2</v>
      </c>
      <c r="U2063">
        <v>6</v>
      </c>
      <c r="V2063">
        <v>8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 t="s">
        <v>715</v>
      </c>
      <c r="AD2063" t="s">
        <v>716</v>
      </c>
      <c r="AE2063">
        <v>2</v>
      </c>
      <c r="AF2063" t="s">
        <v>3031</v>
      </c>
      <c r="AG2063" t="s">
        <v>2957</v>
      </c>
      <c r="AH2063" t="s">
        <v>3011</v>
      </c>
      <c r="AI2063">
        <v>5</v>
      </c>
      <c r="AJ2063" t="s">
        <v>3012</v>
      </c>
    </row>
    <row r="2064" spans="1:36" x14ac:dyDescent="0.3">
      <c r="A2064" t="s">
        <v>1558</v>
      </c>
      <c r="B2064" s="9">
        <v>43</v>
      </c>
      <c r="C2064" t="s">
        <v>29</v>
      </c>
      <c r="D2064" s="29" t="s">
        <v>30</v>
      </c>
      <c r="E2064">
        <v>91700</v>
      </c>
      <c r="F2064" s="13" t="s">
        <v>716</v>
      </c>
      <c r="G2064" s="4">
        <v>41291</v>
      </c>
      <c r="H2064">
        <v>58</v>
      </c>
      <c r="I2064">
        <v>576</v>
      </c>
      <c r="J2064">
        <v>172</v>
      </c>
      <c r="K2064">
        <v>961</v>
      </c>
      <c r="L2064">
        <v>125</v>
      </c>
      <c r="M2064">
        <v>115</v>
      </c>
      <c r="N2064">
        <v>19</v>
      </c>
      <c r="O2064">
        <v>1949</v>
      </c>
      <c r="P2064">
        <v>1968</v>
      </c>
      <c r="Q2064">
        <v>1</v>
      </c>
      <c r="R2064">
        <v>8</v>
      </c>
      <c r="S2064">
        <v>6</v>
      </c>
      <c r="T2064">
        <v>5</v>
      </c>
      <c r="U2064">
        <v>20</v>
      </c>
      <c r="V2064">
        <v>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716</v>
      </c>
      <c r="AD2064" t="s">
        <v>715</v>
      </c>
      <c r="AE2064">
        <v>2</v>
      </c>
      <c r="AF2064" t="s">
        <v>3028</v>
      </c>
      <c r="AG2064" t="s">
        <v>2957</v>
      </c>
      <c r="AH2064" t="s">
        <v>3016</v>
      </c>
      <c r="AI2064">
        <v>1</v>
      </c>
      <c r="AJ2064" t="s">
        <v>3023</v>
      </c>
    </row>
    <row r="2065" spans="1:36" x14ac:dyDescent="0.3">
      <c r="A2065" t="s">
        <v>2796</v>
      </c>
      <c r="B2065" s="9">
        <v>42</v>
      </c>
      <c r="C2065" t="s">
        <v>36</v>
      </c>
      <c r="D2065" s="29" t="s">
        <v>30</v>
      </c>
      <c r="E2065">
        <v>55260</v>
      </c>
      <c r="F2065" s="13" t="s">
        <v>715</v>
      </c>
      <c r="G2065" s="4">
        <v>41255</v>
      </c>
      <c r="H2065">
        <v>81</v>
      </c>
      <c r="I2065">
        <v>825</v>
      </c>
      <c r="J2065">
        <v>8</v>
      </c>
      <c r="K2065">
        <v>53</v>
      </c>
      <c r="L2065">
        <v>11</v>
      </c>
      <c r="M2065">
        <v>0</v>
      </c>
      <c r="N2065">
        <v>242</v>
      </c>
      <c r="O2065">
        <v>897</v>
      </c>
      <c r="P2065">
        <v>1139</v>
      </c>
      <c r="Q2065">
        <v>2</v>
      </c>
      <c r="R2065">
        <v>8</v>
      </c>
      <c r="S2065">
        <v>10</v>
      </c>
      <c r="T2065">
        <v>5</v>
      </c>
      <c r="U2065">
        <v>25</v>
      </c>
      <c r="V2065">
        <v>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716</v>
      </c>
      <c r="AD2065" t="s">
        <v>716</v>
      </c>
      <c r="AE2065">
        <v>3</v>
      </c>
      <c r="AF2065" t="s">
        <v>3028</v>
      </c>
      <c r="AG2065" t="s">
        <v>2958</v>
      </c>
      <c r="AH2065" t="s">
        <v>3018</v>
      </c>
      <c r="AI2065">
        <v>12</v>
      </c>
      <c r="AJ2065" t="s">
        <v>3019</v>
      </c>
    </row>
    <row r="2066" spans="1:36" x14ac:dyDescent="0.3">
      <c r="A2066" t="s">
        <v>828</v>
      </c>
      <c r="B2066" s="9">
        <v>57</v>
      </c>
      <c r="C2066" t="s">
        <v>29</v>
      </c>
      <c r="D2066" s="29" t="s">
        <v>30</v>
      </c>
      <c r="E2066">
        <v>52247</v>
      </c>
      <c r="F2066" s="13" t="s">
        <v>2963</v>
      </c>
      <c r="G2066" s="4">
        <v>41786</v>
      </c>
      <c r="H2066">
        <v>45</v>
      </c>
      <c r="I2066">
        <v>7</v>
      </c>
      <c r="J2066">
        <v>0</v>
      </c>
      <c r="K2066">
        <v>8</v>
      </c>
      <c r="L2066">
        <v>2</v>
      </c>
      <c r="M2066">
        <v>0</v>
      </c>
      <c r="N2066">
        <v>1</v>
      </c>
      <c r="O2066">
        <v>17</v>
      </c>
      <c r="P2066">
        <v>18</v>
      </c>
      <c r="Q2066">
        <v>1</v>
      </c>
      <c r="R2066">
        <v>1</v>
      </c>
      <c r="S2066">
        <v>0</v>
      </c>
      <c r="T2066">
        <v>2</v>
      </c>
      <c r="U2066">
        <v>4</v>
      </c>
      <c r="V2066">
        <v>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716</v>
      </c>
      <c r="AD2066" t="s">
        <v>716</v>
      </c>
      <c r="AE2066">
        <v>1</v>
      </c>
      <c r="AF2066" t="s">
        <v>3030</v>
      </c>
      <c r="AG2066" t="s">
        <v>2956</v>
      </c>
      <c r="AH2066" t="s">
        <v>3011</v>
      </c>
      <c r="AI2066">
        <v>5</v>
      </c>
      <c r="AJ2066" t="s">
        <v>3012</v>
      </c>
    </row>
    <row r="2067" spans="1:36" x14ac:dyDescent="0.3">
      <c r="A2067" t="s">
        <v>930</v>
      </c>
      <c r="B2067" s="9">
        <v>53</v>
      </c>
      <c r="C2067" t="s">
        <v>39</v>
      </c>
      <c r="D2067" s="29" t="s">
        <v>37</v>
      </c>
      <c r="E2067">
        <v>61923</v>
      </c>
      <c r="F2067" s="13" t="s">
        <v>2963</v>
      </c>
      <c r="G2067" s="4">
        <v>41481</v>
      </c>
      <c r="H2067">
        <v>94</v>
      </c>
      <c r="I2067">
        <v>92</v>
      </c>
      <c r="J2067">
        <v>4</v>
      </c>
      <c r="K2067">
        <v>18</v>
      </c>
      <c r="L2067">
        <v>3</v>
      </c>
      <c r="M2067">
        <v>3</v>
      </c>
      <c r="N2067">
        <v>6</v>
      </c>
      <c r="O2067">
        <v>120</v>
      </c>
      <c r="P2067">
        <v>126</v>
      </c>
      <c r="Q2067">
        <v>1</v>
      </c>
      <c r="R2067">
        <v>2</v>
      </c>
      <c r="S2067">
        <v>1</v>
      </c>
      <c r="T2067">
        <v>4</v>
      </c>
      <c r="U2067">
        <v>8</v>
      </c>
      <c r="V2067">
        <v>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716</v>
      </c>
      <c r="AD2067" t="s">
        <v>716</v>
      </c>
      <c r="AE2067">
        <v>2</v>
      </c>
      <c r="AF2067" t="s">
        <v>3030</v>
      </c>
      <c r="AG2067" t="s">
        <v>2957</v>
      </c>
      <c r="AH2067" t="s">
        <v>3014</v>
      </c>
      <c r="AI2067">
        <v>7</v>
      </c>
      <c r="AJ2067" t="s">
        <v>3015</v>
      </c>
    </row>
    <row r="2068" spans="1:36" x14ac:dyDescent="0.3">
      <c r="A2068" t="s">
        <v>1822</v>
      </c>
      <c r="B2068" s="9">
        <v>43</v>
      </c>
      <c r="C2068" t="s">
        <v>36</v>
      </c>
      <c r="D2068" s="29" t="s">
        <v>30</v>
      </c>
      <c r="E2068">
        <v>60504</v>
      </c>
      <c r="F2068" s="13" t="s">
        <v>715</v>
      </c>
      <c r="G2068" s="4">
        <v>41677</v>
      </c>
      <c r="H2068">
        <v>73</v>
      </c>
      <c r="I2068">
        <v>458</v>
      </c>
      <c r="J2068">
        <v>0</v>
      </c>
      <c r="K2068">
        <v>24</v>
      </c>
      <c r="L2068">
        <v>6</v>
      </c>
      <c r="M2068">
        <v>4</v>
      </c>
      <c r="N2068">
        <v>34</v>
      </c>
      <c r="O2068">
        <v>492</v>
      </c>
      <c r="P2068">
        <v>526</v>
      </c>
      <c r="Q2068">
        <v>2</v>
      </c>
      <c r="R2068">
        <v>6</v>
      </c>
      <c r="S2068">
        <v>2</v>
      </c>
      <c r="T2068">
        <v>8</v>
      </c>
      <c r="U2068">
        <v>18</v>
      </c>
      <c r="V2068">
        <v>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716</v>
      </c>
      <c r="AD2068" t="s">
        <v>716</v>
      </c>
      <c r="AE2068">
        <v>1</v>
      </c>
      <c r="AF2068" t="s">
        <v>3028</v>
      </c>
      <c r="AG2068" t="s">
        <v>2956</v>
      </c>
      <c r="AH2068" t="s">
        <v>3016</v>
      </c>
      <c r="AI2068">
        <v>2</v>
      </c>
      <c r="AJ2068" t="s">
        <v>3022</v>
      </c>
    </row>
    <row r="2069" spans="1:36" x14ac:dyDescent="0.3">
      <c r="A2069" t="s">
        <v>1502</v>
      </c>
      <c r="B2069" s="9">
        <v>24</v>
      </c>
      <c r="C2069" t="s">
        <v>29</v>
      </c>
      <c r="D2069" s="29" t="s">
        <v>30</v>
      </c>
      <c r="E2069">
        <v>64509</v>
      </c>
      <c r="F2069" s="13" t="s">
        <v>716</v>
      </c>
      <c r="G2069" s="4">
        <v>41503</v>
      </c>
      <c r="H2069">
        <v>19</v>
      </c>
      <c r="I2069">
        <v>836</v>
      </c>
      <c r="J2069">
        <v>185</v>
      </c>
      <c r="K2069">
        <v>575</v>
      </c>
      <c r="L2069">
        <v>24</v>
      </c>
      <c r="M2069">
        <v>25</v>
      </c>
      <c r="N2069">
        <v>77</v>
      </c>
      <c r="O2069">
        <v>1645</v>
      </c>
      <c r="P2069">
        <v>1722</v>
      </c>
      <c r="Q2069">
        <v>1</v>
      </c>
      <c r="R2069">
        <v>6</v>
      </c>
      <c r="S2069">
        <v>3</v>
      </c>
      <c r="T2069">
        <v>9</v>
      </c>
      <c r="U2069">
        <v>19</v>
      </c>
      <c r="V2069">
        <v>4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 t="s">
        <v>715</v>
      </c>
      <c r="AD2069" t="s">
        <v>715</v>
      </c>
      <c r="AE2069">
        <v>2</v>
      </c>
      <c r="AF2069" t="s">
        <v>3032</v>
      </c>
      <c r="AG2069" t="s">
        <v>2957</v>
      </c>
      <c r="AH2069" t="s">
        <v>3014</v>
      </c>
      <c r="AI2069">
        <v>8</v>
      </c>
      <c r="AJ2069" t="s">
        <v>3026</v>
      </c>
    </row>
    <row r="2070" spans="1:36" x14ac:dyDescent="0.3">
      <c r="A2070" t="s">
        <v>2141</v>
      </c>
      <c r="B2070" s="9">
        <v>29</v>
      </c>
      <c r="C2070" t="s">
        <v>39</v>
      </c>
      <c r="D2070" s="29" t="s">
        <v>33</v>
      </c>
      <c r="E2070">
        <v>40101</v>
      </c>
      <c r="F2070" s="13" t="s">
        <v>715</v>
      </c>
      <c r="G2070" s="4">
        <v>41196</v>
      </c>
      <c r="H2070">
        <v>73</v>
      </c>
      <c r="I2070">
        <v>171</v>
      </c>
      <c r="J2070">
        <v>3</v>
      </c>
      <c r="K2070">
        <v>129</v>
      </c>
      <c r="L2070">
        <v>26</v>
      </c>
      <c r="M2070">
        <v>24</v>
      </c>
      <c r="N2070">
        <v>62</v>
      </c>
      <c r="O2070">
        <v>353</v>
      </c>
      <c r="P2070">
        <v>415</v>
      </c>
      <c r="Q2070">
        <v>4</v>
      </c>
      <c r="R2070">
        <v>6</v>
      </c>
      <c r="S2070">
        <v>1</v>
      </c>
      <c r="T2070">
        <v>6</v>
      </c>
      <c r="U2070">
        <v>17</v>
      </c>
      <c r="V2070">
        <v>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716</v>
      </c>
      <c r="AD2070" t="s">
        <v>716</v>
      </c>
      <c r="AE2070">
        <v>3</v>
      </c>
      <c r="AF2070" t="s">
        <v>3032</v>
      </c>
      <c r="AG2070" t="s">
        <v>2958</v>
      </c>
      <c r="AH2070" t="s">
        <v>3018</v>
      </c>
      <c r="AI2070">
        <v>10</v>
      </c>
      <c r="AJ2070" t="s">
        <v>3020</v>
      </c>
    </row>
    <row r="2071" spans="1:36" x14ac:dyDescent="0.3">
      <c r="A2071" t="s">
        <v>2437</v>
      </c>
      <c r="B2071" s="9">
        <v>43</v>
      </c>
      <c r="C2071" t="s">
        <v>29</v>
      </c>
      <c r="D2071" s="29" t="s">
        <v>30</v>
      </c>
      <c r="E2071">
        <v>58350</v>
      </c>
      <c r="F2071" s="13" t="s">
        <v>715</v>
      </c>
      <c r="G2071" s="4">
        <v>41278</v>
      </c>
      <c r="H2071">
        <v>5</v>
      </c>
      <c r="I2071">
        <v>493</v>
      </c>
      <c r="J2071">
        <v>26</v>
      </c>
      <c r="K2071">
        <v>206</v>
      </c>
      <c r="L2071">
        <v>116</v>
      </c>
      <c r="M2071">
        <v>80</v>
      </c>
      <c r="N2071">
        <v>80</v>
      </c>
      <c r="O2071">
        <v>921</v>
      </c>
      <c r="P2071">
        <v>1001</v>
      </c>
      <c r="Q2071">
        <v>4</v>
      </c>
      <c r="R2071">
        <v>8</v>
      </c>
      <c r="S2071">
        <v>3</v>
      </c>
      <c r="T2071">
        <v>12</v>
      </c>
      <c r="U2071">
        <v>27</v>
      </c>
      <c r="V2071">
        <v>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716</v>
      </c>
      <c r="AD2071" t="s">
        <v>716</v>
      </c>
      <c r="AE2071">
        <v>2</v>
      </c>
      <c r="AF2071" t="s">
        <v>3028</v>
      </c>
      <c r="AG2071" t="s">
        <v>2957</v>
      </c>
      <c r="AH2071" t="s">
        <v>3016</v>
      </c>
      <c r="AI2071">
        <v>1</v>
      </c>
      <c r="AJ2071" t="s">
        <v>3023</v>
      </c>
    </row>
    <row r="2072" spans="1:36" x14ac:dyDescent="0.3">
      <c r="A2072" t="s">
        <v>1915</v>
      </c>
      <c r="B2072" s="9">
        <v>69</v>
      </c>
      <c r="C2072" t="s">
        <v>36</v>
      </c>
      <c r="D2072" s="29" t="s">
        <v>37</v>
      </c>
      <c r="E2072">
        <v>70356</v>
      </c>
      <c r="F2072" s="13" t="s">
        <v>716</v>
      </c>
      <c r="G2072" s="4">
        <v>41218</v>
      </c>
      <c r="H2072">
        <v>20</v>
      </c>
      <c r="I2072">
        <v>1349</v>
      </c>
      <c r="J2072">
        <v>16</v>
      </c>
      <c r="K2072">
        <v>249</v>
      </c>
      <c r="L2072">
        <v>43</v>
      </c>
      <c r="M2072">
        <v>16</v>
      </c>
      <c r="N2072">
        <v>33</v>
      </c>
      <c r="O2072">
        <v>1673</v>
      </c>
      <c r="P2072">
        <v>1706</v>
      </c>
      <c r="Q2072">
        <v>2</v>
      </c>
      <c r="R2072">
        <v>10</v>
      </c>
      <c r="S2072">
        <v>6</v>
      </c>
      <c r="T2072">
        <v>9</v>
      </c>
      <c r="U2072">
        <v>27</v>
      </c>
      <c r="V2072">
        <v>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716</v>
      </c>
      <c r="AD2072" t="s">
        <v>716</v>
      </c>
      <c r="AE2072">
        <v>3</v>
      </c>
      <c r="AF2072" t="s">
        <v>3029</v>
      </c>
      <c r="AG2072" t="s">
        <v>2958</v>
      </c>
      <c r="AH2072" t="s">
        <v>3018</v>
      </c>
      <c r="AI2072">
        <v>11</v>
      </c>
      <c r="AJ2072" t="s">
        <v>3024</v>
      </c>
    </row>
    <row r="2073" spans="1:36" x14ac:dyDescent="0.3">
      <c r="A2073" t="s">
        <v>1076</v>
      </c>
      <c r="B2073" s="9">
        <v>30</v>
      </c>
      <c r="C2073" t="s">
        <v>47</v>
      </c>
      <c r="D2073" s="29" t="s">
        <v>33</v>
      </c>
      <c r="E2073">
        <v>32414</v>
      </c>
      <c r="F2073" s="13" t="s">
        <v>716</v>
      </c>
      <c r="G2073" s="4">
        <v>41459</v>
      </c>
      <c r="H2073">
        <v>11</v>
      </c>
      <c r="I2073">
        <v>20</v>
      </c>
      <c r="J2073">
        <v>6</v>
      </c>
      <c r="K2073">
        <v>5</v>
      </c>
      <c r="L2073">
        <v>0</v>
      </c>
      <c r="M2073">
        <v>9</v>
      </c>
      <c r="N2073">
        <v>12</v>
      </c>
      <c r="O2073">
        <v>40</v>
      </c>
      <c r="P2073">
        <v>52</v>
      </c>
      <c r="Q2073">
        <v>1</v>
      </c>
      <c r="R2073">
        <v>1</v>
      </c>
      <c r="S2073">
        <v>0</v>
      </c>
      <c r="T2073">
        <v>3</v>
      </c>
      <c r="U2073">
        <v>5</v>
      </c>
      <c r="V2073">
        <v>7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 t="s">
        <v>715</v>
      </c>
      <c r="AD2073" t="s">
        <v>716</v>
      </c>
      <c r="AE2073">
        <v>2</v>
      </c>
      <c r="AF2073" t="s">
        <v>3032</v>
      </c>
      <c r="AG2073" t="s">
        <v>2957</v>
      </c>
      <c r="AH2073" t="s">
        <v>3014</v>
      </c>
      <c r="AI2073">
        <v>7</v>
      </c>
      <c r="AJ2073" t="s">
        <v>3015</v>
      </c>
    </row>
    <row r="2074" spans="1:36" x14ac:dyDescent="0.3">
      <c r="A2074" t="s">
        <v>1746</v>
      </c>
      <c r="B2074" s="9">
        <v>28</v>
      </c>
      <c r="C2074" t="s">
        <v>29</v>
      </c>
      <c r="D2074" s="29" t="s">
        <v>37</v>
      </c>
      <c r="E2074">
        <v>79529</v>
      </c>
      <c r="F2074" s="13" t="s">
        <v>716</v>
      </c>
      <c r="G2074" s="4">
        <v>41756</v>
      </c>
      <c r="H2074">
        <v>1</v>
      </c>
      <c r="I2074">
        <v>423</v>
      </c>
      <c r="J2074">
        <v>42</v>
      </c>
      <c r="K2074">
        <v>706</v>
      </c>
      <c r="L2074">
        <v>73</v>
      </c>
      <c r="M2074">
        <v>197</v>
      </c>
      <c r="N2074">
        <v>197</v>
      </c>
      <c r="O2074">
        <v>1441</v>
      </c>
      <c r="P2074">
        <v>1638</v>
      </c>
      <c r="Q2074">
        <v>1</v>
      </c>
      <c r="R2074">
        <v>4</v>
      </c>
      <c r="S2074">
        <v>8</v>
      </c>
      <c r="T2074">
        <v>9</v>
      </c>
      <c r="U2074">
        <v>22</v>
      </c>
      <c r="V2074">
        <v>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716</v>
      </c>
      <c r="AD2074" t="s">
        <v>716</v>
      </c>
      <c r="AE2074">
        <v>1</v>
      </c>
      <c r="AF2074" t="s">
        <v>3032</v>
      </c>
      <c r="AG2074" t="s">
        <v>2956</v>
      </c>
      <c r="AH2074" t="s">
        <v>3011</v>
      </c>
      <c r="AI2074">
        <v>4</v>
      </c>
      <c r="AJ2074" t="s">
        <v>3021</v>
      </c>
    </row>
    <row r="2075" spans="1:36" x14ac:dyDescent="0.3">
      <c r="A2075" t="s">
        <v>2659</v>
      </c>
      <c r="B2075" s="9">
        <v>61</v>
      </c>
      <c r="C2075" t="s">
        <v>29</v>
      </c>
      <c r="D2075" s="29" t="s">
        <v>37</v>
      </c>
      <c r="E2075">
        <v>75027</v>
      </c>
      <c r="F2075" s="13" t="s">
        <v>715</v>
      </c>
      <c r="G2075" s="4">
        <v>41283</v>
      </c>
      <c r="H2075">
        <v>74</v>
      </c>
      <c r="I2075">
        <v>925</v>
      </c>
      <c r="J2075">
        <v>64</v>
      </c>
      <c r="K2075">
        <v>179</v>
      </c>
      <c r="L2075">
        <v>133</v>
      </c>
      <c r="M2075">
        <v>12</v>
      </c>
      <c r="N2075">
        <v>77</v>
      </c>
      <c r="O2075">
        <v>1313</v>
      </c>
      <c r="P2075">
        <v>1390</v>
      </c>
      <c r="Q2075">
        <v>2</v>
      </c>
      <c r="R2075">
        <v>9</v>
      </c>
      <c r="S2075">
        <v>4</v>
      </c>
      <c r="T2075">
        <v>6</v>
      </c>
      <c r="U2075">
        <v>21</v>
      </c>
      <c r="V2075">
        <v>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716</v>
      </c>
      <c r="AD2075" t="s">
        <v>716</v>
      </c>
      <c r="AE2075">
        <v>2</v>
      </c>
      <c r="AF2075" t="s">
        <v>3029</v>
      </c>
      <c r="AG2075" t="s">
        <v>2957</v>
      </c>
      <c r="AH2075" t="s">
        <v>3016</v>
      </c>
      <c r="AI2075">
        <v>1</v>
      </c>
      <c r="AJ2075" t="s">
        <v>3023</v>
      </c>
    </row>
    <row r="2076" spans="1:36" x14ac:dyDescent="0.3">
      <c r="A2076" t="s">
        <v>1159</v>
      </c>
      <c r="B2076" s="9">
        <v>53</v>
      </c>
      <c r="C2076" t="s">
        <v>39</v>
      </c>
      <c r="D2076" s="29" t="s">
        <v>37</v>
      </c>
      <c r="E2076">
        <v>80950</v>
      </c>
      <c r="F2076" s="13" t="s">
        <v>716</v>
      </c>
      <c r="G2076" s="4">
        <v>41361</v>
      </c>
      <c r="H2076">
        <v>44</v>
      </c>
      <c r="I2076">
        <v>525</v>
      </c>
      <c r="J2076">
        <v>147</v>
      </c>
      <c r="K2076">
        <v>112</v>
      </c>
      <c r="L2076">
        <v>219</v>
      </c>
      <c r="M2076">
        <v>147</v>
      </c>
      <c r="N2076">
        <v>63</v>
      </c>
      <c r="O2076">
        <v>1150</v>
      </c>
      <c r="P2076">
        <v>1213</v>
      </c>
      <c r="Q2076">
        <v>1</v>
      </c>
      <c r="R2076">
        <v>6</v>
      </c>
      <c r="S2076">
        <v>7</v>
      </c>
      <c r="T2076">
        <v>9</v>
      </c>
      <c r="U2076">
        <v>23</v>
      </c>
      <c r="V2076">
        <v>2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 t="s">
        <v>715</v>
      </c>
      <c r="AD2076" t="s">
        <v>716</v>
      </c>
      <c r="AE2076">
        <v>2</v>
      </c>
      <c r="AF2076" t="s">
        <v>3030</v>
      </c>
      <c r="AG2076" t="s">
        <v>2957</v>
      </c>
      <c r="AH2076" t="s">
        <v>3016</v>
      </c>
      <c r="AI2076">
        <v>3</v>
      </c>
      <c r="AJ2076" t="s">
        <v>3017</v>
      </c>
    </row>
    <row r="2077" spans="1:36" x14ac:dyDescent="0.3">
      <c r="A2077" t="s">
        <v>832</v>
      </c>
      <c r="B2077" s="9">
        <v>36</v>
      </c>
      <c r="C2077" t="s">
        <v>29</v>
      </c>
      <c r="D2077" s="29" t="s">
        <v>30</v>
      </c>
      <c r="E2077">
        <v>60199</v>
      </c>
      <c r="F2077" s="13" t="s">
        <v>2964</v>
      </c>
      <c r="G2077" s="4">
        <v>41529</v>
      </c>
      <c r="H2077">
        <v>49</v>
      </c>
      <c r="I2077">
        <v>8</v>
      </c>
      <c r="J2077">
        <v>1</v>
      </c>
      <c r="K2077">
        <v>7</v>
      </c>
      <c r="L2077">
        <v>2</v>
      </c>
      <c r="M2077">
        <v>0</v>
      </c>
      <c r="N2077">
        <v>0</v>
      </c>
      <c r="O2077">
        <v>18</v>
      </c>
      <c r="P2077">
        <v>18</v>
      </c>
      <c r="Q2077">
        <v>1</v>
      </c>
      <c r="R2077">
        <v>0</v>
      </c>
      <c r="S2077">
        <v>0</v>
      </c>
      <c r="T2077">
        <v>3</v>
      </c>
      <c r="U2077">
        <v>4</v>
      </c>
      <c r="V2077">
        <v>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716</v>
      </c>
      <c r="AD2077" t="s">
        <v>716</v>
      </c>
      <c r="AE2077">
        <v>2</v>
      </c>
      <c r="AF2077" t="s">
        <v>3031</v>
      </c>
      <c r="AG2077" t="s">
        <v>2957</v>
      </c>
      <c r="AH2077" t="s">
        <v>3014</v>
      </c>
      <c r="AI2077">
        <v>9</v>
      </c>
      <c r="AJ2077" t="s">
        <v>3025</v>
      </c>
    </row>
    <row r="2078" spans="1:36" x14ac:dyDescent="0.3">
      <c r="A2078" t="s">
        <v>2348</v>
      </c>
      <c r="B2078" s="9">
        <v>56</v>
      </c>
      <c r="C2078" t="s">
        <v>29</v>
      </c>
      <c r="D2078" s="29" t="s">
        <v>33</v>
      </c>
      <c r="E2078">
        <v>53977</v>
      </c>
      <c r="F2078" s="13" t="s">
        <v>715</v>
      </c>
      <c r="G2078" s="4">
        <v>41433</v>
      </c>
      <c r="H2078">
        <v>21</v>
      </c>
      <c r="I2078">
        <v>620</v>
      </c>
      <c r="J2078">
        <v>16</v>
      </c>
      <c r="K2078">
        <v>165</v>
      </c>
      <c r="L2078">
        <v>0</v>
      </c>
      <c r="M2078">
        <v>24</v>
      </c>
      <c r="N2078">
        <v>82</v>
      </c>
      <c r="O2078">
        <v>825</v>
      </c>
      <c r="P2078">
        <v>907</v>
      </c>
      <c r="Q2078">
        <v>5</v>
      </c>
      <c r="R2078">
        <v>5</v>
      </c>
      <c r="S2078">
        <v>5</v>
      </c>
      <c r="T2078">
        <v>12</v>
      </c>
      <c r="U2078">
        <v>27</v>
      </c>
      <c r="V2078">
        <v>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716</v>
      </c>
      <c r="AD2078" t="s">
        <v>716</v>
      </c>
      <c r="AE2078">
        <v>2</v>
      </c>
      <c r="AF2078" t="s">
        <v>3030</v>
      </c>
      <c r="AG2078" t="s">
        <v>2957</v>
      </c>
      <c r="AH2078" t="s">
        <v>3011</v>
      </c>
      <c r="AI2078">
        <v>6</v>
      </c>
      <c r="AJ2078" t="s">
        <v>3013</v>
      </c>
    </row>
    <row r="2079" spans="1:36" x14ac:dyDescent="0.3">
      <c r="A2079" t="s">
        <v>1164</v>
      </c>
      <c r="B2079" s="9">
        <v>54</v>
      </c>
      <c r="C2079" t="s">
        <v>39</v>
      </c>
      <c r="D2079" s="29" t="s">
        <v>33</v>
      </c>
      <c r="E2079">
        <v>83151</v>
      </c>
      <c r="F2079" s="13" t="s">
        <v>716</v>
      </c>
      <c r="G2079" s="4">
        <v>41192</v>
      </c>
      <c r="H2079">
        <v>93</v>
      </c>
      <c r="I2079">
        <v>407</v>
      </c>
      <c r="J2079">
        <v>28</v>
      </c>
      <c r="K2079">
        <v>100</v>
      </c>
      <c r="L2079">
        <v>120</v>
      </c>
      <c r="M2079">
        <v>74</v>
      </c>
      <c r="N2079">
        <v>18</v>
      </c>
      <c r="O2079">
        <v>729</v>
      </c>
      <c r="P2079">
        <v>747</v>
      </c>
      <c r="Q2079">
        <v>1</v>
      </c>
      <c r="R2079">
        <v>5</v>
      </c>
      <c r="S2079">
        <v>9</v>
      </c>
      <c r="T2079">
        <v>4</v>
      </c>
      <c r="U2079">
        <v>19</v>
      </c>
      <c r="V2079">
        <v>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716</v>
      </c>
      <c r="AD2079" t="s">
        <v>716</v>
      </c>
      <c r="AE2079">
        <v>3</v>
      </c>
      <c r="AF2079" t="s">
        <v>3030</v>
      </c>
      <c r="AG2079" t="s">
        <v>2958</v>
      </c>
      <c r="AH2079" t="s">
        <v>3018</v>
      </c>
      <c r="AI2079">
        <v>10</v>
      </c>
      <c r="AJ2079" t="s">
        <v>3020</v>
      </c>
    </row>
    <row r="2080" spans="1:36" x14ac:dyDescent="0.3">
      <c r="A2080" t="s">
        <v>1392</v>
      </c>
      <c r="B2080" s="9">
        <v>35</v>
      </c>
      <c r="C2080" t="s">
        <v>29</v>
      </c>
      <c r="D2080" s="29" t="s">
        <v>37</v>
      </c>
      <c r="E2080">
        <v>36781</v>
      </c>
      <c r="F2080" s="13" t="s">
        <v>715</v>
      </c>
      <c r="G2080" s="4">
        <v>41739</v>
      </c>
      <c r="H2080">
        <v>16</v>
      </c>
      <c r="I2080">
        <v>29</v>
      </c>
      <c r="J2080">
        <v>1</v>
      </c>
      <c r="K2080">
        <v>17</v>
      </c>
      <c r="L2080">
        <v>0</v>
      </c>
      <c r="M2080">
        <v>3</v>
      </c>
      <c r="N2080">
        <v>13</v>
      </c>
      <c r="O2080">
        <v>50</v>
      </c>
      <c r="P2080">
        <v>63</v>
      </c>
      <c r="Q2080">
        <v>1</v>
      </c>
      <c r="R2080">
        <v>2</v>
      </c>
      <c r="S2080">
        <v>1</v>
      </c>
      <c r="T2080">
        <v>2</v>
      </c>
      <c r="U2080">
        <v>6</v>
      </c>
      <c r="V2080">
        <v>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716</v>
      </c>
      <c r="AD2080" t="s">
        <v>715</v>
      </c>
      <c r="AE2080">
        <v>1</v>
      </c>
      <c r="AF2080" t="s">
        <v>3031</v>
      </c>
      <c r="AG2080" t="s">
        <v>2956</v>
      </c>
      <c r="AH2080" t="s">
        <v>3011</v>
      </c>
      <c r="AI2080">
        <v>4</v>
      </c>
      <c r="AJ2080" t="s">
        <v>3021</v>
      </c>
    </row>
    <row r="2081" spans="1:36" x14ac:dyDescent="0.3">
      <c r="A2081" t="s">
        <v>819</v>
      </c>
      <c r="B2081" s="9">
        <v>55</v>
      </c>
      <c r="C2081" t="s">
        <v>39</v>
      </c>
      <c r="D2081" s="29" t="s">
        <v>37</v>
      </c>
      <c r="E2081">
        <v>34242</v>
      </c>
      <c r="F2081" s="13" t="s">
        <v>715</v>
      </c>
      <c r="G2081" s="4">
        <v>41721</v>
      </c>
      <c r="H2081">
        <v>25</v>
      </c>
      <c r="I2081">
        <v>8</v>
      </c>
      <c r="J2081">
        <v>2</v>
      </c>
      <c r="K2081">
        <v>4</v>
      </c>
      <c r="L2081">
        <v>0</v>
      </c>
      <c r="M2081">
        <v>0</v>
      </c>
      <c r="N2081">
        <v>1</v>
      </c>
      <c r="O2081">
        <v>14</v>
      </c>
      <c r="P2081">
        <v>15</v>
      </c>
      <c r="Q2081">
        <v>1</v>
      </c>
      <c r="R2081">
        <v>0</v>
      </c>
      <c r="S2081">
        <v>0</v>
      </c>
      <c r="T2081">
        <v>3</v>
      </c>
      <c r="U2081">
        <v>4</v>
      </c>
      <c r="V2081">
        <v>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716</v>
      </c>
      <c r="AD2081" t="s">
        <v>716</v>
      </c>
      <c r="AE2081">
        <v>1</v>
      </c>
      <c r="AF2081" t="s">
        <v>3030</v>
      </c>
      <c r="AG2081" t="s">
        <v>2956</v>
      </c>
      <c r="AH2081" t="s">
        <v>3016</v>
      </c>
      <c r="AI2081">
        <v>3</v>
      </c>
      <c r="AJ2081" t="s">
        <v>3017</v>
      </c>
    </row>
    <row r="2082" spans="1:36" x14ac:dyDescent="0.3">
      <c r="A2082" t="s">
        <v>1757</v>
      </c>
      <c r="B2082" s="9">
        <v>62</v>
      </c>
      <c r="C2082" t="s">
        <v>29</v>
      </c>
      <c r="D2082" s="29" t="s">
        <v>37</v>
      </c>
      <c r="E2082">
        <v>81795</v>
      </c>
      <c r="F2082" s="13" t="s">
        <v>716</v>
      </c>
      <c r="G2082" s="4">
        <v>41208</v>
      </c>
      <c r="H2082">
        <v>74</v>
      </c>
      <c r="I2082">
        <v>324</v>
      </c>
      <c r="J2082">
        <v>132</v>
      </c>
      <c r="K2082">
        <v>693</v>
      </c>
      <c r="L2082">
        <v>27</v>
      </c>
      <c r="M2082">
        <v>118</v>
      </c>
      <c r="N2082">
        <v>88</v>
      </c>
      <c r="O2082">
        <v>1294</v>
      </c>
      <c r="P2082">
        <v>1382</v>
      </c>
      <c r="Q2082">
        <v>1</v>
      </c>
      <c r="R2082">
        <v>4</v>
      </c>
      <c r="S2082">
        <v>11</v>
      </c>
      <c r="T2082">
        <v>7</v>
      </c>
      <c r="U2082">
        <v>23</v>
      </c>
      <c r="V2082">
        <v>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716</v>
      </c>
      <c r="AD2082" t="s">
        <v>716</v>
      </c>
      <c r="AE2082">
        <v>3</v>
      </c>
      <c r="AF2082" t="s">
        <v>3029</v>
      </c>
      <c r="AG2082" t="s">
        <v>2958</v>
      </c>
      <c r="AH2082" t="s">
        <v>3018</v>
      </c>
      <c r="AI2082">
        <v>10</v>
      </c>
      <c r="AJ2082" t="s">
        <v>3020</v>
      </c>
    </row>
    <row r="2083" spans="1:36" x14ac:dyDescent="0.3">
      <c r="A2083" t="s">
        <v>1306</v>
      </c>
      <c r="B2083" s="9">
        <v>67</v>
      </c>
      <c r="C2083" t="s">
        <v>36</v>
      </c>
      <c r="D2083" s="29" t="s">
        <v>33</v>
      </c>
      <c r="E2083">
        <v>81574</v>
      </c>
      <c r="F2083" s="13" t="s">
        <v>716</v>
      </c>
      <c r="G2083" s="4">
        <v>41757</v>
      </c>
      <c r="H2083">
        <v>89</v>
      </c>
      <c r="I2083">
        <v>1252</v>
      </c>
      <c r="J2083">
        <v>0</v>
      </c>
      <c r="K2083">
        <v>465</v>
      </c>
      <c r="L2083">
        <v>46</v>
      </c>
      <c r="M2083">
        <v>35</v>
      </c>
      <c r="N2083">
        <v>0</v>
      </c>
      <c r="O2083">
        <v>1798</v>
      </c>
      <c r="P2083">
        <v>1798</v>
      </c>
      <c r="Q2083">
        <v>1</v>
      </c>
      <c r="R2083">
        <v>4</v>
      </c>
      <c r="S2083">
        <v>5</v>
      </c>
      <c r="T2083">
        <v>8</v>
      </c>
      <c r="U2083">
        <v>18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1</v>
      </c>
      <c r="AC2083" t="s">
        <v>2963</v>
      </c>
      <c r="AD2083" t="s">
        <v>716</v>
      </c>
      <c r="AE2083">
        <v>1</v>
      </c>
      <c r="AF2083" t="s">
        <v>3029</v>
      </c>
      <c r="AG2083" t="s">
        <v>2956</v>
      </c>
      <c r="AH2083" t="s">
        <v>3011</v>
      </c>
      <c r="AI2083">
        <v>4</v>
      </c>
      <c r="AJ2083" t="s">
        <v>3021</v>
      </c>
    </row>
    <row r="2084" spans="1:36" x14ac:dyDescent="0.3">
      <c r="A2084" t="s">
        <v>2367</v>
      </c>
      <c r="B2084" s="9">
        <v>38</v>
      </c>
      <c r="C2084" t="s">
        <v>29</v>
      </c>
      <c r="D2084" s="29" t="s">
        <v>37</v>
      </c>
      <c r="E2084">
        <v>5305</v>
      </c>
      <c r="F2084" s="13" t="s">
        <v>715</v>
      </c>
      <c r="G2084" s="4">
        <v>41485</v>
      </c>
      <c r="H2084">
        <v>12</v>
      </c>
      <c r="I2084">
        <v>12</v>
      </c>
      <c r="J2084">
        <v>4</v>
      </c>
      <c r="K2084">
        <v>7</v>
      </c>
      <c r="L2084">
        <v>1</v>
      </c>
      <c r="M2084">
        <v>3</v>
      </c>
      <c r="N2084">
        <v>5</v>
      </c>
      <c r="O2084">
        <v>27</v>
      </c>
      <c r="P2084">
        <v>32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13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716</v>
      </c>
      <c r="AD2084" t="s">
        <v>716</v>
      </c>
      <c r="AE2084">
        <v>2</v>
      </c>
      <c r="AF2084" t="s">
        <v>3031</v>
      </c>
      <c r="AG2084" t="s">
        <v>2957</v>
      </c>
      <c r="AH2084" t="s">
        <v>3014</v>
      </c>
      <c r="AI2084">
        <v>7</v>
      </c>
      <c r="AJ2084" t="s">
        <v>3015</v>
      </c>
    </row>
    <row r="2085" spans="1:36" x14ac:dyDescent="0.3">
      <c r="A2085" t="s">
        <v>1096</v>
      </c>
      <c r="B2085" s="9">
        <v>38</v>
      </c>
      <c r="C2085" t="s">
        <v>47</v>
      </c>
      <c r="D2085" s="29" t="s">
        <v>30</v>
      </c>
      <c r="E2085">
        <v>79689</v>
      </c>
      <c r="F2085" s="13" t="s">
        <v>716</v>
      </c>
      <c r="G2085" s="4">
        <v>41406</v>
      </c>
      <c r="H2085">
        <v>65</v>
      </c>
      <c r="I2085">
        <v>311</v>
      </c>
      <c r="J2085">
        <v>26</v>
      </c>
      <c r="K2085">
        <v>640</v>
      </c>
      <c r="L2085">
        <v>180</v>
      </c>
      <c r="M2085">
        <v>37</v>
      </c>
      <c r="N2085">
        <v>121</v>
      </c>
      <c r="O2085">
        <v>1194</v>
      </c>
      <c r="P2085">
        <v>1315</v>
      </c>
      <c r="Q2085">
        <v>1</v>
      </c>
      <c r="R2085">
        <v>4</v>
      </c>
      <c r="S2085">
        <v>9</v>
      </c>
      <c r="T2085">
        <v>13</v>
      </c>
      <c r="U2085">
        <v>27</v>
      </c>
      <c r="V2085">
        <v>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716</v>
      </c>
      <c r="AD2085" t="s">
        <v>716</v>
      </c>
      <c r="AE2085">
        <v>2</v>
      </c>
      <c r="AF2085" t="s">
        <v>3031</v>
      </c>
      <c r="AG2085" t="s">
        <v>2957</v>
      </c>
      <c r="AH2085" t="s">
        <v>3011</v>
      </c>
      <c r="AI2085">
        <v>5</v>
      </c>
      <c r="AJ2085" t="s">
        <v>3012</v>
      </c>
    </row>
    <row r="2086" spans="1:36" x14ac:dyDescent="0.3">
      <c r="A2086" t="s">
        <v>1718</v>
      </c>
      <c r="B2086" s="9">
        <v>60</v>
      </c>
      <c r="C2086" t="s">
        <v>29</v>
      </c>
      <c r="D2086" s="29" t="s">
        <v>37</v>
      </c>
      <c r="E2086">
        <v>62820</v>
      </c>
      <c r="F2086" s="13" t="s">
        <v>716</v>
      </c>
      <c r="G2086" s="4">
        <v>41405</v>
      </c>
      <c r="H2086">
        <v>51</v>
      </c>
      <c r="I2086">
        <v>398</v>
      </c>
      <c r="J2086">
        <v>61</v>
      </c>
      <c r="K2086">
        <v>265</v>
      </c>
      <c r="L2086">
        <v>138</v>
      </c>
      <c r="M2086">
        <v>61</v>
      </c>
      <c r="N2086">
        <v>53</v>
      </c>
      <c r="O2086">
        <v>923</v>
      </c>
      <c r="P2086">
        <v>976</v>
      </c>
      <c r="Q2086">
        <v>1</v>
      </c>
      <c r="R2086">
        <v>3</v>
      </c>
      <c r="S2086">
        <v>4</v>
      </c>
      <c r="T2086">
        <v>6</v>
      </c>
      <c r="U2086">
        <v>14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716</v>
      </c>
      <c r="AD2086" t="s">
        <v>716</v>
      </c>
      <c r="AE2086">
        <v>2</v>
      </c>
      <c r="AF2086" t="s">
        <v>3030</v>
      </c>
      <c r="AG2086" t="s">
        <v>2957</v>
      </c>
      <c r="AH2086" t="s">
        <v>3011</v>
      </c>
      <c r="AI2086">
        <v>5</v>
      </c>
      <c r="AJ2086" t="s">
        <v>3012</v>
      </c>
    </row>
    <row r="2087" spans="1:36" x14ac:dyDescent="0.3">
      <c r="A2087" t="s">
        <v>1085</v>
      </c>
      <c r="B2087" s="9">
        <v>62</v>
      </c>
      <c r="C2087" t="s">
        <v>47</v>
      </c>
      <c r="D2087" s="29" t="s">
        <v>33</v>
      </c>
      <c r="E2087">
        <v>13084</v>
      </c>
      <c r="F2087" s="13" t="s">
        <v>716</v>
      </c>
      <c r="G2087" s="4">
        <v>41580</v>
      </c>
      <c r="H2087">
        <v>29</v>
      </c>
      <c r="I2087">
        <v>2</v>
      </c>
      <c r="J2087">
        <v>0</v>
      </c>
      <c r="K2087">
        <v>7</v>
      </c>
      <c r="L2087">
        <v>3</v>
      </c>
      <c r="M2087">
        <v>7</v>
      </c>
      <c r="N2087">
        <v>10</v>
      </c>
      <c r="O2087">
        <v>19</v>
      </c>
      <c r="P2087">
        <v>29</v>
      </c>
      <c r="Q2087">
        <v>1</v>
      </c>
      <c r="R2087">
        <v>1</v>
      </c>
      <c r="S2087">
        <v>0</v>
      </c>
      <c r="T2087">
        <v>3</v>
      </c>
      <c r="U2087">
        <v>5</v>
      </c>
      <c r="V2087">
        <v>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716</v>
      </c>
      <c r="AD2087" t="s">
        <v>716</v>
      </c>
      <c r="AE2087">
        <v>2</v>
      </c>
      <c r="AF2087" t="s">
        <v>3029</v>
      </c>
      <c r="AG2087" t="s">
        <v>2957</v>
      </c>
      <c r="AH2087" t="s">
        <v>3018</v>
      </c>
      <c r="AI2087">
        <v>11</v>
      </c>
      <c r="AJ2087" t="s">
        <v>3024</v>
      </c>
    </row>
    <row r="2088" spans="1:36" x14ac:dyDescent="0.3">
      <c r="A2088" t="s">
        <v>2133</v>
      </c>
      <c r="B2088" s="9">
        <v>65</v>
      </c>
      <c r="C2088" t="s">
        <v>39</v>
      </c>
      <c r="D2088" s="29" t="s">
        <v>33</v>
      </c>
      <c r="E2088">
        <v>49912</v>
      </c>
      <c r="F2088" s="13" t="s">
        <v>715</v>
      </c>
      <c r="G2088" s="4">
        <v>41159</v>
      </c>
      <c r="H2088">
        <v>5</v>
      </c>
      <c r="I2088">
        <v>520</v>
      </c>
      <c r="J2088">
        <v>8</v>
      </c>
      <c r="K2088">
        <v>223</v>
      </c>
      <c r="L2088">
        <v>32</v>
      </c>
      <c r="M2088">
        <v>49</v>
      </c>
      <c r="N2088">
        <v>42</v>
      </c>
      <c r="O2088">
        <v>832</v>
      </c>
      <c r="P2088">
        <v>874</v>
      </c>
      <c r="Q2088">
        <v>4</v>
      </c>
      <c r="R2088">
        <v>10</v>
      </c>
      <c r="S2088">
        <v>5</v>
      </c>
      <c r="T2088">
        <v>7</v>
      </c>
      <c r="U2088">
        <v>26</v>
      </c>
      <c r="V2088">
        <v>8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 t="s">
        <v>715</v>
      </c>
      <c r="AD2088" t="s">
        <v>715</v>
      </c>
      <c r="AE2088">
        <v>3</v>
      </c>
      <c r="AF2088" t="s">
        <v>3029</v>
      </c>
      <c r="AG2088" t="s">
        <v>2958</v>
      </c>
      <c r="AH2088" t="s">
        <v>3014</v>
      </c>
      <c r="AI2088">
        <v>9</v>
      </c>
      <c r="AJ2088" t="s">
        <v>3025</v>
      </c>
    </row>
    <row r="2089" spans="1:36" x14ac:dyDescent="0.3">
      <c r="A2089" t="s">
        <v>1014</v>
      </c>
      <c r="B2089" s="9">
        <v>36</v>
      </c>
      <c r="C2089" t="s">
        <v>36</v>
      </c>
      <c r="D2089" s="29" t="s">
        <v>37</v>
      </c>
      <c r="E2089">
        <v>37717</v>
      </c>
      <c r="F2089" s="13" t="s">
        <v>715</v>
      </c>
      <c r="G2089" s="4">
        <v>41236</v>
      </c>
      <c r="H2089">
        <v>31</v>
      </c>
      <c r="I2089">
        <v>9</v>
      </c>
      <c r="J2089">
        <v>0</v>
      </c>
      <c r="K2089">
        <v>6</v>
      </c>
      <c r="L2089">
        <v>4</v>
      </c>
      <c r="M2089">
        <v>1</v>
      </c>
      <c r="N2089">
        <v>5</v>
      </c>
      <c r="O2089">
        <v>20</v>
      </c>
      <c r="P2089">
        <v>25</v>
      </c>
      <c r="Q2089">
        <v>1</v>
      </c>
      <c r="R2089">
        <v>1</v>
      </c>
      <c r="S2089">
        <v>0</v>
      </c>
      <c r="T2089">
        <v>2</v>
      </c>
      <c r="U2089">
        <v>4</v>
      </c>
      <c r="V2089">
        <v>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716</v>
      </c>
      <c r="AD2089" t="s">
        <v>716</v>
      </c>
      <c r="AE2089">
        <v>3</v>
      </c>
      <c r="AF2089" t="s">
        <v>3031</v>
      </c>
      <c r="AG2089" t="s">
        <v>2958</v>
      </c>
      <c r="AH2089" t="s">
        <v>3018</v>
      </c>
      <c r="AI2089">
        <v>11</v>
      </c>
      <c r="AJ2089" t="s">
        <v>3024</v>
      </c>
    </row>
    <row r="2090" spans="1:36" x14ac:dyDescent="0.3">
      <c r="A2090" t="s">
        <v>2898</v>
      </c>
      <c r="B2090" s="9">
        <v>45</v>
      </c>
      <c r="C2090" t="s">
        <v>36</v>
      </c>
      <c r="D2090" s="29" t="s">
        <v>71</v>
      </c>
      <c r="E2090">
        <v>62187</v>
      </c>
      <c r="F2090" s="13" t="s">
        <v>715</v>
      </c>
      <c r="G2090" s="4">
        <v>41720</v>
      </c>
      <c r="H2090">
        <v>38</v>
      </c>
      <c r="I2090">
        <v>512</v>
      </c>
      <c r="J2090">
        <v>0</v>
      </c>
      <c r="K2090">
        <v>83</v>
      </c>
      <c r="L2090">
        <v>0</v>
      </c>
      <c r="M2090">
        <v>0</v>
      </c>
      <c r="N2090">
        <v>41</v>
      </c>
      <c r="O2090">
        <v>595</v>
      </c>
      <c r="P2090">
        <v>636</v>
      </c>
      <c r="Q2090">
        <v>3</v>
      </c>
      <c r="R2090">
        <v>6</v>
      </c>
      <c r="S2090">
        <v>2</v>
      </c>
      <c r="T2090">
        <v>10</v>
      </c>
      <c r="U2090">
        <v>21</v>
      </c>
      <c r="V2090">
        <v>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716</v>
      </c>
      <c r="AD2090" t="s">
        <v>716</v>
      </c>
      <c r="AE2090">
        <v>1</v>
      </c>
      <c r="AF2090" t="s">
        <v>3028</v>
      </c>
      <c r="AG2090" t="s">
        <v>2956</v>
      </c>
      <c r="AH2090" t="s">
        <v>3016</v>
      </c>
      <c r="AI2090">
        <v>3</v>
      </c>
      <c r="AJ2090" t="s">
        <v>3017</v>
      </c>
    </row>
    <row r="2091" spans="1:36" x14ac:dyDescent="0.3">
      <c r="A2091" t="s">
        <v>847</v>
      </c>
      <c r="B2091" s="9">
        <v>58</v>
      </c>
      <c r="C2091" t="s">
        <v>39</v>
      </c>
      <c r="D2091" s="29" t="s">
        <v>33</v>
      </c>
      <c r="E2091">
        <v>50943</v>
      </c>
      <c r="F2091" s="13" t="s">
        <v>715</v>
      </c>
      <c r="G2091" s="4">
        <v>41446</v>
      </c>
      <c r="H2091">
        <v>49</v>
      </c>
      <c r="I2091">
        <v>31</v>
      </c>
      <c r="J2091">
        <v>0</v>
      </c>
      <c r="K2091">
        <v>7</v>
      </c>
      <c r="L2091">
        <v>2</v>
      </c>
      <c r="M2091">
        <v>0</v>
      </c>
      <c r="N2091">
        <v>6</v>
      </c>
      <c r="O2091">
        <v>40</v>
      </c>
      <c r="P2091">
        <v>46</v>
      </c>
      <c r="Q2091">
        <v>1</v>
      </c>
      <c r="R2091">
        <v>1</v>
      </c>
      <c r="S2091">
        <v>0</v>
      </c>
      <c r="T2091">
        <v>3</v>
      </c>
      <c r="U2091">
        <v>5</v>
      </c>
      <c r="V2091">
        <v>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716</v>
      </c>
      <c r="AD2091" t="s">
        <v>716</v>
      </c>
      <c r="AE2091">
        <v>2</v>
      </c>
      <c r="AF2091" t="s">
        <v>3030</v>
      </c>
      <c r="AG2091" t="s">
        <v>2957</v>
      </c>
      <c r="AH2091" t="s">
        <v>3011</v>
      </c>
      <c r="AI2091">
        <v>6</v>
      </c>
      <c r="AJ2091" t="s">
        <v>3013</v>
      </c>
    </row>
    <row r="2092" spans="1:36" x14ac:dyDescent="0.3">
      <c r="A2092" t="s">
        <v>1738</v>
      </c>
      <c r="B2092" s="9">
        <v>29</v>
      </c>
      <c r="C2092" t="s">
        <v>29</v>
      </c>
      <c r="D2092" s="29" t="s">
        <v>37</v>
      </c>
      <c r="E2092">
        <v>92533</v>
      </c>
      <c r="F2092" s="13" t="s">
        <v>716</v>
      </c>
      <c r="G2092" s="4">
        <v>41627</v>
      </c>
      <c r="H2092">
        <v>84</v>
      </c>
      <c r="I2092">
        <v>693</v>
      </c>
      <c r="J2092">
        <v>21</v>
      </c>
      <c r="K2092">
        <v>118</v>
      </c>
      <c r="L2092">
        <v>110</v>
      </c>
      <c r="M2092">
        <v>147</v>
      </c>
      <c r="N2092">
        <v>42</v>
      </c>
      <c r="O2092">
        <v>1089</v>
      </c>
      <c r="P2092">
        <v>1131</v>
      </c>
      <c r="Q2092">
        <v>1</v>
      </c>
      <c r="R2092">
        <v>6</v>
      </c>
      <c r="S2092">
        <v>5</v>
      </c>
      <c r="T2092">
        <v>11</v>
      </c>
      <c r="U2092">
        <v>23</v>
      </c>
      <c r="V2092">
        <v>2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 t="s">
        <v>2963</v>
      </c>
      <c r="AD2092" t="s">
        <v>716</v>
      </c>
      <c r="AE2092">
        <v>2</v>
      </c>
      <c r="AF2092" t="s">
        <v>3032</v>
      </c>
      <c r="AG2092" t="s">
        <v>2957</v>
      </c>
      <c r="AH2092" t="s">
        <v>3018</v>
      </c>
      <c r="AI2092">
        <v>12</v>
      </c>
      <c r="AJ2092" t="s">
        <v>3019</v>
      </c>
    </row>
    <row r="2093" spans="1:36" x14ac:dyDescent="0.3">
      <c r="A2093" t="s">
        <v>2620</v>
      </c>
      <c r="B2093" s="9">
        <v>55</v>
      </c>
      <c r="C2093" t="s">
        <v>29</v>
      </c>
      <c r="D2093" s="29" t="s">
        <v>30</v>
      </c>
      <c r="E2093">
        <v>62450</v>
      </c>
      <c r="F2093" s="13" t="s">
        <v>715</v>
      </c>
      <c r="G2093" s="4">
        <v>41645</v>
      </c>
      <c r="H2093">
        <v>61</v>
      </c>
      <c r="I2093">
        <v>515</v>
      </c>
      <c r="J2093">
        <v>47</v>
      </c>
      <c r="K2093">
        <v>267</v>
      </c>
      <c r="L2093">
        <v>62</v>
      </c>
      <c r="M2093">
        <v>66</v>
      </c>
      <c r="N2093">
        <v>38</v>
      </c>
      <c r="O2093">
        <v>957</v>
      </c>
      <c r="P2093">
        <v>995</v>
      </c>
      <c r="Q2093">
        <v>2</v>
      </c>
      <c r="R2093">
        <v>5</v>
      </c>
      <c r="S2093">
        <v>5</v>
      </c>
      <c r="T2093">
        <v>4</v>
      </c>
      <c r="U2093">
        <v>16</v>
      </c>
      <c r="V2093">
        <v>3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 t="s">
        <v>715</v>
      </c>
      <c r="AD2093" t="s">
        <v>716</v>
      </c>
      <c r="AE2093">
        <v>1</v>
      </c>
      <c r="AF2093" t="s">
        <v>3030</v>
      </c>
      <c r="AG2093" t="s">
        <v>2956</v>
      </c>
      <c r="AH2093" t="s">
        <v>3016</v>
      </c>
      <c r="AI2093">
        <v>1</v>
      </c>
      <c r="AJ2093" t="s">
        <v>3023</v>
      </c>
    </row>
    <row r="2094" spans="1:36" x14ac:dyDescent="0.3">
      <c r="A2094" t="s">
        <v>1687</v>
      </c>
      <c r="B2094" s="9">
        <v>32</v>
      </c>
      <c r="C2094" t="s">
        <v>29</v>
      </c>
      <c r="D2094" s="29" t="s">
        <v>37</v>
      </c>
      <c r="E2094">
        <v>37040</v>
      </c>
      <c r="F2094" s="13" t="s">
        <v>716</v>
      </c>
      <c r="G2094" s="4">
        <v>41129</v>
      </c>
      <c r="H2094">
        <v>41</v>
      </c>
      <c r="I2094">
        <v>86</v>
      </c>
      <c r="J2094">
        <v>2</v>
      </c>
      <c r="K2094">
        <v>73</v>
      </c>
      <c r="L2094">
        <v>69</v>
      </c>
      <c r="M2094">
        <v>38</v>
      </c>
      <c r="N2094">
        <v>48</v>
      </c>
      <c r="O2094">
        <v>268</v>
      </c>
      <c r="P2094">
        <v>316</v>
      </c>
      <c r="Q2094">
        <v>1</v>
      </c>
      <c r="R2094">
        <v>4</v>
      </c>
      <c r="S2094">
        <v>2</v>
      </c>
      <c r="T2094">
        <v>5</v>
      </c>
      <c r="U2094">
        <v>12</v>
      </c>
      <c r="V2094">
        <v>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716</v>
      </c>
      <c r="AD2094" t="s">
        <v>716</v>
      </c>
      <c r="AE2094">
        <v>3</v>
      </c>
      <c r="AF2094" t="s">
        <v>3031</v>
      </c>
      <c r="AG2094" t="s">
        <v>2958</v>
      </c>
      <c r="AH2094" t="s">
        <v>3014</v>
      </c>
      <c r="AI2094">
        <v>8</v>
      </c>
      <c r="AJ2094" t="s">
        <v>3026</v>
      </c>
    </row>
    <row r="2095" spans="1:36" x14ac:dyDescent="0.3">
      <c r="A2095" t="s">
        <v>1408</v>
      </c>
      <c r="B2095" s="9">
        <v>49</v>
      </c>
      <c r="C2095" t="s">
        <v>29</v>
      </c>
      <c r="D2095" s="29" t="s">
        <v>30</v>
      </c>
      <c r="E2095">
        <v>69263</v>
      </c>
      <c r="F2095" s="13" t="s">
        <v>715</v>
      </c>
      <c r="G2095" s="4">
        <v>41703</v>
      </c>
      <c r="H2095">
        <v>14</v>
      </c>
      <c r="I2095">
        <v>492</v>
      </c>
      <c r="J2095">
        <v>5</v>
      </c>
      <c r="K2095">
        <v>32</v>
      </c>
      <c r="L2095">
        <v>13</v>
      </c>
      <c r="M2095">
        <v>5</v>
      </c>
      <c r="N2095">
        <v>21</v>
      </c>
      <c r="O2095">
        <v>547</v>
      </c>
      <c r="P2095">
        <v>568</v>
      </c>
      <c r="Q2095">
        <v>1</v>
      </c>
      <c r="R2095">
        <v>9</v>
      </c>
      <c r="S2095">
        <v>1</v>
      </c>
      <c r="T2095">
        <v>7</v>
      </c>
      <c r="U2095">
        <v>18</v>
      </c>
      <c r="V2095">
        <v>6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 t="s">
        <v>715</v>
      </c>
      <c r="AD2095" t="s">
        <v>716</v>
      </c>
      <c r="AE2095">
        <v>1</v>
      </c>
      <c r="AF2095" t="s">
        <v>3028</v>
      </c>
      <c r="AG2095" t="s">
        <v>2956</v>
      </c>
      <c r="AH2095" t="s">
        <v>3016</v>
      </c>
      <c r="AI2095">
        <v>3</v>
      </c>
      <c r="AJ2095" t="s">
        <v>3017</v>
      </c>
    </row>
    <row r="2096" spans="1:36" x14ac:dyDescent="0.3">
      <c r="A2096" t="s">
        <v>2897</v>
      </c>
      <c r="B2096" s="9">
        <v>38</v>
      </c>
      <c r="C2096" t="s">
        <v>36</v>
      </c>
      <c r="D2096" s="29" t="s">
        <v>30</v>
      </c>
      <c r="E2096">
        <v>60000</v>
      </c>
      <c r="F2096" s="13" t="s">
        <v>715</v>
      </c>
      <c r="G2096" s="4">
        <v>41265</v>
      </c>
      <c r="H2096">
        <v>57</v>
      </c>
      <c r="I2096">
        <v>1048</v>
      </c>
      <c r="J2096">
        <v>0</v>
      </c>
      <c r="K2096">
        <v>217</v>
      </c>
      <c r="L2096">
        <v>0</v>
      </c>
      <c r="M2096">
        <v>0</v>
      </c>
      <c r="N2096">
        <v>12</v>
      </c>
      <c r="O2096">
        <v>1265</v>
      </c>
      <c r="P2096">
        <v>1277</v>
      </c>
      <c r="Q2096">
        <v>5</v>
      </c>
      <c r="R2096">
        <v>11</v>
      </c>
      <c r="S2096">
        <v>3</v>
      </c>
      <c r="T2096">
        <v>5</v>
      </c>
      <c r="U2096">
        <v>24</v>
      </c>
      <c r="V2096">
        <v>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716</v>
      </c>
      <c r="AD2096" t="s">
        <v>716</v>
      </c>
      <c r="AE2096">
        <v>3</v>
      </c>
      <c r="AF2096" t="s">
        <v>3031</v>
      </c>
      <c r="AG2096" t="s">
        <v>2958</v>
      </c>
      <c r="AH2096" t="s">
        <v>3018</v>
      </c>
      <c r="AI2096">
        <v>12</v>
      </c>
      <c r="AJ2096" t="s">
        <v>3019</v>
      </c>
    </row>
    <row r="2097" spans="1:36" x14ac:dyDescent="0.3">
      <c r="A2097" t="s">
        <v>935</v>
      </c>
      <c r="B2097" s="9">
        <v>35</v>
      </c>
      <c r="C2097" t="s">
        <v>47</v>
      </c>
      <c r="D2097" s="29" t="s">
        <v>30</v>
      </c>
      <c r="E2097">
        <v>88194</v>
      </c>
      <c r="F2097" s="13" t="s">
        <v>715</v>
      </c>
      <c r="G2097" s="4">
        <v>41717</v>
      </c>
      <c r="H2097">
        <v>19</v>
      </c>
      <c r="I2097">
        <v>688</v>
      </c>
      <c r="J2097">
        <v>14</v>
      </c>
      <c r="K2097">
        <v>309</v>
      </c>
      <c r="L2097">
        <v>201</v>
      </c>
      <c r="M2097">
        <v>24</v>
      </c>
      <c r="N2097">
        <v>38</v>
      </c>
      <c r="O2097">
        <v>1236</v>
      </c>
      <c r="P2097">
        <v>1274</v>
      </c>
      <c r="Q2097">
        <v>1</v>
      </c>
      <c r="R2097">
        <v>11</v>
      </c>
      <c r="S2097">
        <v>10</v>
      </c>
      <c r="T2097">
        <v>10</v>
      </c>
      <c r="U2097">
        <v>32</v>
      </c>
      <c r="V2097">
        <v>5</v>
      </c>
      <c r="W2097">
        <v>0</v>
      </c>
      <c r="X2097">
        <v>1</v>
      </c>
      <c r="Y2097">
        <v>0</v>
      </c>
      <c r="Z2097">
        <v>1</v>
      </c>
      <c r="AA2097">
        <v>0</v>
      </c>
      <c r="AB2097">
        <v>0</v>
      </c>
      <c r="AC2097" t="s">
        <v>2963</v>
      </c>
      <c r="AD2097" t="s">
        <v>715</v>
      </c>
      <c r="AE2097">
        <v>1</v>
      </c>
      <c r="AF2097" t="s">
        <v>3031</v>
      </c>
      <c r="AG2097" t="s">
        <v>2956</v>
      </c>
      <c r="AH2097" t="s">
        <v>3016</v>
      </c>
      <c r="AI2097">
        <v>3</v>
      </c>
      <c r="AJ2097" t="s">
        <v>3017</v>
      </c>
    </row>
    <row r="2098" spans="1:36" x14ac:dyDescent="0.3">
      <c r="A2098" t="s">
        <v>1234</v>
      </c>
      <c r="B2098" s="9">
        <v>69</v>
      </c>
      <c r="C2098" t="s">
        <v>36</v>
      </c>
      <c r="D2098" s="29" t="s">
        <v>37</v>
      </c>
      <c r="E2098">
        <v>65846</v>
      </c>
      <c r="F2098" s="13" t="s">
        <v>716</v>
      </c>
      <c r="G2098" s="4">
        <v>41411</v>
      </c>
      <c r="H2098">
        <v>68</v>
      </c>
      <c r="I2098">
        <v>562</v>
      </c>
      <c r="J2098">
        <v>81</v>
      </c>
      <c r="K2098">
        <v>276</v>
      </c>
      <c r="L2098">
        <v>80</v>
      </c>
      <c r="M2098">
        <v>40</v>
      </c>
      <c r="N2098">
        <v>81</v>
      </c>
      <c r="O2098">
        <v>1039</v>
      </c>
      <c r="P2098">
        <v>1120</v>
      </c>
      <c r="Q2098">
        <v>1</v>
      </c>
      <c r="R2098">
        <v>6</v>
      </c>
      <c r="S2098">
        <v>3</v>
      </c>
      <c r="T2098">
        <v>6</v>
      </c>
      <c r="U2098">
        <v>16</v>
      </c>
      <c r="V2098">
        <v>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716</v>
      </c>
      <c r="AD2098" t="s">
        <v>716</v>
      </c>
      <c r="AE2098">
        <v>2</v>
      </c>
      <c r="AF2098" t="s">
        <v>3029</v>
      </c>
      <c r="AG2098" t="s">
        <v>2957</v>
      </c>
      <c r="AH2098" t="s">
        <v>3011</v>
      </c>
      <c r="AI2098">
        <v>5</v>
      </c>
      <c r="AJ2098" t="s">
        <v>3012</v>
      </c>
    </row>
    <row r="2099" spans="1:36" x14ac:dyDescent="0.3">
      <c r="A2099" t="s">
        <v>1636</v>
      </c>
      <c r="B2099" s="9">
        <v>33</v>
      </c>
      <c r="C2099" t="s">
        <v>29</v>
      </c>
      <c r="D2099" s="29" t="s">
        <v>37</v>
      </c>
      <c r="E2099">
        <v>40211</v>
      </c>
      <c r="F2099" s="13" t="s">
        <v>2963</v>
      </c>
      <c r="G2099" s="4">
        <v>41485</v>
      </c>
      <c r="H2099">
        <v>30</v>
      </c>
      <c r="I2099">
        <v>51</v>
      </c>
      <c r="J2099">
        <v>1</v>
      </c>
      <c r="K2099">
        <v>7</v>
      </c>
      <c r="L2099">
        <v>2</v>
      </c>
      <c r="M2099">
        <v>1</v>
      </c>
      <c r="N2099">
        <v>25</v>
      </c>
      <c r="O2099">
        <v>62</v>
      </c>
      <c r="P2099">
        <v>87</v>
      </c>
      <c r="Q2099">
        <v>2</v>
      </c>
      <c r="R2099">
        <v>2</v>
      </c>
      <c r="S2099">
        <v>1</v>
      </c>
      <c r="T2099">
        <v>2</v>
      </c>
      <c r="U2099">
        <v>7</v>
      </c>
      <c r="V2099">
        <v>8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 t="s">
        <v>715</v>
      </c>
      <c r="AD2099" t="s">
        <v>716</v>
      </c>
      <c r="AE2099">
        <v>2</v>
      </c>
      <c r="AF2099" t="s">
        <v>3031</v>
      </c>
      <c r="AG2099" t="s">
        <v>2957</v>
      </c>
      <c r="AH2099" t="s">
        <v>3014</v>
      </c>
      <c r="AI2099">
        <v>7</v>
      </c>
      <c r="AJ2099" t="s">
        <v>3015</v>
      </c>
    </row>
    <row r="2100" spans="1:36" x14ac:dyDescent="0.3">
      <c r="A2100" t="s">
        <v>2252</v>
      </c>
      <c r="B2100" s="9">
        <v>36</v>
      </c>
      <c r="C2100" t="s">
        <v>29</v>
      </c>
      <c r="D2100" s="29" t="s">
        <v>37</v>
      </c>
      <c r="E2100">
        <v>66373</v>
      </c>
      <c r="F2100" s="13" t="s">
        <v>2963</v>
      </c>
      <c r="G2100" s="4">
        <v>41437</v>
      </c>
      <c r="H2100">
        <v>57</v>
      </c>
      <c r="I2100">
        <v>328</v>
      </c>
      <c r="J2100">
        <v>9</v>
      </c>
      <c r="K2100">
        <v>124</v>
      </c>
      <c r="L2100">
        <v>12</v>
      </c>
      <c r="M2100">
        <v>24</v>
      </c>
      <c r="N2100">
        <v>109</v>
      </c>
      <c r="O2100">
        <v>497</v>
      </c>
      <c r="P2100">
        <v>606</v>
      </c>
      <c r="Q2100">
        <v>7</v>
      </c>
      <c r="R2100">
        <v>4</v>
      </c>
      <c r="S2100">
        <v>2</v>
      </c>
      <c r="T2100">
        <v>10</v>
      </c>
      <c r="U2100">
        <v>23</v>
      </c>
      <c r="V2100">
        <v>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716</v>
      </c>
      <c r="AD2100" t="s">
        <v>716</v>
      </c>
      <c r="AE2100">
        <v>2</v>
      </c>
      <c r="AF2100" t="s">
        <v>3031</v>
      </c>
      <c r="AG2100" t="s">
        <v>2957</v>
      </c>
      <c r="AH2100" t="s">
        <v>3011</v>
      </c>
      <c r="AI2100">
        <v>6</v>
      </c>
      <c r="AJ2100" t="s">
        <v>3013</v>
      </c>
    </row>
    <row r="2101" spans="1:36" x14ac:dyDescent="0.3">
      <c r="A2101" t="s">
        <v>2287</v>
      </c>
      <c r="B2101" s="9">
        <v>36</v>
      </c>
      <c r="C2101" t="s">
        <v>29</v>
      </c>
      <c r="D2101" s="29" t="s">
        <v>37</v>
      </c>
      <c r="E2101">
        <v>66373</v>
      </c>
      <c r="F2101" s="13" t="s">
        <v>2963</v>
      </c>
      <c r="G2101" s="4">
        <v>41437</v>
      </c>
      <c r="H2101">
        <v>57</v>
      </c>
      <c r="I2101">
        <v>328</v>
      </c>
      <c r="J2101">
        <v>9</v>
      </c>
      <c r="K2101">
        <v>124</v>
      </c>
      <c r="L2101">
        <v>12</v>
      </c>
      <c r="M2101">
        <v>24</v>
      </c>
      <c r="N2101">
        <v>109</v>
      </c>
      <c r="O2101">
        <v>497</v>
      </c>
      <c r="P2101">
        <v>606</v>
      </c>
      <c r="Q2101">
        <v>7</v>
      </c>
      <c r="R2101">
        <v>4</v>
      </c>
      <c r="S2101">
        <v>2</v>
      </c>
      <c r="T2101">
        <v>10</v>
      </c>
      <c r="U2101">
        <v>23</v>
      </c>
      <c r="V2101">
        <v>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716</v>
      </c>
      <c r="AD2101" t="s">
        <v>716</v>
      </c>
      <c r="AE2101">
        <v>2</v>
      </c>
      <c r="AF2101" t="s">
        <v>3031</v>
      </c>
      <c r="AG2101" t="s">
        <v>2957</v>
      </c>
      <c r="AH2101" t="s">
        <v>3011</v>
      </c>
      <c r="AI2101">
        <v>6</v>
      </c>
      <c r="AJ2101" t="s">
        <v>3013</v>
      </c>
    </row>
    <row r="2102" spans="1:36" x14ac:dyDescent="0.3">
      <c r="A2102" t="s">
        <v>1373</v>
      </c>
      <c r="B2102" s="9">
        <v>52</v>
      </c>
      <c r="C2102" t="s">
        <v>29</v>
      </c>
      <c r="D2102" s="29" t="s">
        <v>33</v>
      </c>
      <c r="E2102">
        <v>50127</v>
      </c>
      <c r="F2102" s="13" t="s">
        <v>715</v>
      </c>
      <c r="G2102" s="4">
        <v>41788</v>
      </c>
      <c r="H2102">
        <v>88</v>
      </c>
      <c r="I2102">
        <v>274</v>
      </c>
      <c r="J2102">
        <v>0</v>
      </c>
      <c r="K2102">
        <v>21</v>
      </c>
      <c r="L2102">
        <v>4</v>
      </c>
      <c r="M2102">
        <v>6</v>
      </c>
      <c r="N2102">
        <v>15</v>
      </c>
      <c r="O2102">
        <v>305</v>
      </c>
      <c r="P2102">
        <v>320</v>
      </c>
      <c r="Q2102">
        <v>1</v>
      </c>
      <c r="R2102">
        <v>5</v>
      </c>
      <c r="S2102">
        <v>1</v>
      </c>
      <c r="T2102">
        <v>6</v>
      </c>
      <c r="U2102">
        <v>13</v>
      </c>
      <c r="V2102">
        <v>6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 t="s">
        <v>715</v>
      </c>
      <c r="AD2102" t="s">
        <v>716</v>
      </c>
      <c r="AE2102">
        <v>1</v>
      </c>
      <c r="AF2102" t="s">
        <v>3030</v>
      </c>
      <c r="AG2102" t="s">
        <v>2956</v>
      </c>
      <c r="AH2102" t="s">
        <v>3011</v>
      </c>
      <c r="AI2102">
        <v>5</v>
      </c>
      <c r="AJ2102" t="s">
        <v>3012</v>
      </c>
    </row>
    <row r="2103" spans="1:36" x14ac:dyDescent="0.3">
      <c r="A2103" t="s">
        <v>807</v>
      </c>
      <c r="B2103" s="9">
        <v>43</v>
      </c>
      <c r="C2103" t="s">
        <v>29</v>
      </c>
      <c r="D2103" s="29" t="s">
        <v>30</v>
      </c>
      <c r="E2103">
        <v>26954</v>
      </c>
      <c r="F2103" s="13" t="s">
        <v>715</v>
      </c>
      <c r="G2103" s="4">
        <v>41767</v>
      </c>
      <c r="H2103">
        <v>17</v>
      </c>
      <c r="I2103">
        <v>4</v>
      </c>
      <c r="J2103">
        <v>1</v>
      </c>
      <c r="K2103">
        <v>11</v>
      </c>
      <c r="L2103">
        <v>0</v>
      </c>
      <c r="M2103">
        <v>0</v>
      </c>
      <c r="N2103">
        <v>1</v>
      </c>
      <c r="O2103">
        <v>16</v>
      </c>
      <c r="P2103">
        <v>17</v>
      </c>
      <c r="Q2103">
        <v>1</v>
      </c>
      <c r="R2103">
        <v>1</v>
      </c>
      <c r="S2103">
        <v>0</v>
      </c>
      <c r="T2103">
        <v>2</v>
      </c>
      <c r="U2103">
        <v>4</v>
      </c>
      <c r="V2103">
        <v>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716</v>
      </c>
      <c r="AD2103" t="s">
        <v>716</v>
      </c>
      <c r="AE2103">
        <v>1</v>
      </c>
      <c r="AF2103" t="s">
        <v>3028</v>
      </c>
      <c r="AG2103" t="s">
        <v>2956</v>
      </c>
      <c r="AH2103" t="s">
        <v>3011</v>
      </c>
      <c r="AI2103">
        <v>5</v>
      </c>
      <c r="AJ2103" t="s">
        <v>3012</v>
      </c>
    </row>
    <row r="2104" spans="1:36" x14ac:dyDescent="0.3">
      <c r="A2104" t="s">
        <v>1010</v>
      </c>
      <c r="B2104" s="9">
        <v>36</v>
      </c>
      <c r="C2104" t="s">
        <v>36</v>
      </c>
      <c r="D2104" s="29" t="s">
        <v>37</v>
      </c>
      <c r="E2104">
        <v>37717</v>
      </c>
      <c r="F2104" s="13" t="s">
        <v>715</v>
      </c>
      <c r="G2104" s="4">
        <v>41236</v>
      </c>
      <c r="H2104">
        <v>31</v>
      </c>
      <c r="I2104">
        <v>9</v>
      </c>
      <c r="J2104">
        <v>0</v>
      </c>
      <c r="K2104">
        <v>6</v>
      </c>
      <c r="L2104">
        <v>4</v>
      </c>
      <c r="M2104">
        <v>1</v>
      </c>
      <c r="N2104">
        <v>5</v>
      </c>
      <c r="O2104">
        <v>20</v>
      </c>
      <c r="P2104">
        <v>25</v>
      </c>
      <c r="Q2104">
        <v>1</v>
      </c>
      <c r="R2104">
        <v>1</v>
      </c>
      <c r="S2104">
        <v>0</v>
      </c>
      <c r="T2104">
        <v>2</v>
      </c>
      <c r="U2104">
        <v>4</v>
      </c>
      <c r="V2104">
        <v>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716</v>
      </c>
      <c r="AD2104" t="s">
        <v>716</v>
      </c>
      <c r="AE2104">
        <v>3</v>
      </c>
      <c r="AF2104" t="s">
        <v>3031</v>
      </c>
      <c r="AG2104" t="s">
        <v>2958</v>
      </c>
      <c r="AH2104" t="s">
        <v>3018</v>
      </c>
      <c r="AI2104">
        <v>11</v>
      </c>
      <c r="AJ2104" t="s">
        <v>3024</v>
      </c>
    </row>
    <row r="2105" spans="1:36" x14ac:dyDescent="0.3">
      <c r="A2105" t="s">
        <v>1529</v>
      </c>
      <c r="B2105" s="9">
        <v>27</v>
      </c>
      <c r="C2105" t="s">
        <v>29</v>
      </c>
      <c r="D2105" s="29" t="s">
        <v>30</v>
      </c>
      <c r="E2105">
        <v>57100</v>
      </c>
      <c r="F2105" s="13" t="s">
        <v>715</v>
      </c>
      <c r="G2105" s="4">
        <v>41777</v>
      </c>
      <c r="H2105">
        <v>9</v>
      </c>
      <c r="I2105">
        <v>158</v>
      </c>
      <c r="J2105">
        <v>11</v>
      </c>
      <c r="K2105">
        <v>99</v>
      </c>
      <c r="L2105">
        <v>15</v>
      </c>
      <c r="M2105">
        <v>11</v>
      </c>
      <c r="N2105">
        <v>17</v>
      </c>
      <c r="O2105">
        <v>294</v>
      </c>
      <c r="P2105">
        <v>311</v>
      </c>
      <c r="Q2105">
        <v>2</v>
      </c>
      <c r="R2105">
        <v>3</v>
      </c>
      <c r="S2105">
        <v>2</v>
      </c>
      <c r="T2105">
        <v>7</v>
      </c>
      <c r="U2105">
        <v>14</v>
      </c>
      <c r="V2105">
        <v>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716</v>
      </c>
      <c r="AD2105" t="s">
        <v>716</v>
      </c>
      <c r="AE2105">
        <v>1</v>
      </c>
      <c r="AF2105" t="s">
        <v>3032</v>
      </c>
      <c r="AG2105" t="s">
        <v>2956</v>
      </c>
      <c r="AH2105" t="s">
        <v>3011</v>
      </c>
      <c r="AI2105">
        <v>5</v>
      </c>
      <c r="AJ2105" t="s">
        <v>3012</v>
      </c>
    </row>
    <row r="2106" spans="1:36" x14ac:dyDescent="0.3">
      <c r="A2106" t="s">
        <v>1108</v>
      </c>
      <c r="B2106" s="9">
        <v>56</v>
      </c>
      <c r="C2106" t="s">
        <v>47</v>
      </c>
      <c r="D2106" s="29" t="s">
        <v>30</v>
      </c>
      <c r="E2106">
        <v>85485</v>
      </c>
      <c r="F2106" s="13" t="s">
        <v>716</v>
      </c>
      <c r="G2106" s="4">
        <v>41811</v>
      </c>
      <c r="H2106">
        <v>73</v>
      </c>
      <c r="I2106">
        <v>630</v>
      </c>
      <c r="J2106">
        <v>26</v>
      </c>
      <c r="K2106">
        <v>611</v>
      </c>
      <c r="L2106">
        <v>44</v>
      </c>
      <c r="M2106">
        <v>18</v>
      </c>
      <c r="N2106">
        <v>54</v>
      </c>
      <c r="O2106">
        <v>1329</v>
      </c>
      <c r="P2106">
        <v>1383</v>
      </c>
      <c r="Q2106">
        <v>1</v>
      </c>
      <c r="R2106">
        <v>6</v>
      </c>
      <c r="S2106">
        <v>6</v>
      </c>
      <c r="T2106">
        <v>6</v>
      </c>
      <c r="U2106">
        <v>19</v>
      </c>
      <c r="V2106">
        <v>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716</v>
      </c>
      <c r="AD2106" t="s">
        <v>716</v>
      </c>
      <c r="AE2106">
        <v>1</v>
      </c>
      <c r="AF2106" t="s">
        <v>3030</v>
      </c>
      <c r="AG2106" t="s">
        <v>2956</v>
      </c>
      <c r="AH2106" t="s">
        <v>3011</v>
      </c>
      <c r="AI2106">
        <v>6</v>
      </c>
      <c r="AJ2106" t="s">
        <v>3013</v>
      </c>
    </row>
    <row r="2107" spans="1:36" x14ac:dyDescent="0.3">
      <c r="A2107" t="s">
        <v>2076</v>
      </c>
      <c r="B2107" s="9">
        <v>60</v>
      </c>
      <c r="C2107" t="s">
        <v>36</v>
      </c>
      <c r="D2107" s="29" t="s">
        <v>37</v>
      </c>
      <c r="E2107">
        <v>52869</v>
      </c>
      <c r="F2107" s="13" t="s">
        <v>2963</v>
      </c>
      <c r="G2107" s="4">
        <v>41197</v>
      </c>
      <c r="H2107">
        <v>40</v>
      </c>
      <c r="I2107">
        <v>84</v>
      </c>
      <c r="J2107">
        <v>3</v>
      </c>
      <c r="K2107">
        <v>61</v>
      </c>
      <c r="L2107">
        <v>2</v>
      </c>
      <c r="M2107">
        <v>1</v>
      </c>
      <c r="N2107">
        <v>21</v>
      </c>
      <c r="O2107">
        <v>151</v>
      </c>
      <c r="P2107">
        <v>172</v>
      </c>
      <c r="Q2107">
        <v>3</v>
      </c>
      <c r="R2107">
        <v>3</v>
      </c>
      <c r="S2107">
        <v>1</v>
      </c>
      <c r="T2107">
        <v>4</v>
      </c>
      <c r="U2107">
        <v>11</v>
      </c>
      <c r="V2107">
        <v>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716</v>
      </c>
      <c r="AD2107" t="s">
        <v>715</v>
      </c>
      <c r="AE2107">
        <v>3</v>
      </c>
      <c r="AF2107" t="s">
        <v>3030</v>
      </c>
      <c r="AG2107" t="s">
        <v>2958</v>
      </c>
      <c r="AH2107" t="s">
        <v>3018</v>
      </c>
      <c r="AI2107">
        <v>10</v>
      </c>
      <c r="AJ2107" t="s">
        <v>3020</v>
      </c>
    </row>
    <row r="2108" spans="1:36" x14ac:dyDescent="0.3">
      <c r="A2108" t="s">
        <v>880</v>
      </c>
      <c r="B2108" s="9">
        <v>32</v>
      </c>
      <c r="C2108" t="s">
        <v>29</v>
      </c>
      <c r="D2108" s="29" t="s">
        <v>30</v>
      </c>
      <c r="E2108">
        <v>39660</v>
      </c>
      <c r="F2108" s="13" t="s">
        <v>715</v>
      </c>
      <c r="G2108" s="4">
        <v>41129</v>
      </c>
      <c r="H2108">
        <v>36</v>
      </c>
      <c r="I2108">
        <v>139</v>
      </c>
      <c r="J2108">
        <v>13</v>
      </c>
      <c r="K2108">
        <v>78</v>
      </c>
      <c r="L2108">
        <v>20</v>
      </c>
      <c r="M2108">
        <v>13</v>
      </c>
      <c r="N2108">
        <v>36</v>
      </c>
      <c r="O2108">
        <v>263</v>
      </c>
      <c r="P2108">
        <v>299</v>
      </c>
      <c r="Q2108">
        <v>3</v>
      </c>
      <c r="R2108">
        <v>7</v>
      </c>
      <c r="S2108">
        <v>1</v>
      </c>
      <c r="T2108">
        <v>3</v>
      </c>
      <c r="U2108">
        <v>14</v>
      </c>
      <c r="V2108">
        <v>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716</v>
      </c>
      <c r="AD2108" t="s">
        <v>715</v>
      </c>
      <c r="AE2108">
        <v>3</v>
      </c>
      <c r="AF2108" t="s">
        <v>3031</v>
      </c>
      <c r="AG2108" t="s">
        <v>2958</v>
      </c>
      <c r="AH2108" t="s">
        <v>3014</v>
      </c>
      <c r="AI2108">
        <v>8</v>
      </c>
      <c r="AJ2108" t="s">
        <v>3026</v>
      </c>
    </row>
    <row r="2109" spans="1:36" x14ac:dyDescent="0.3">
      <c r="A2109" t="s">
        <v>2648</v>
      </c>
      <c r="B2109" s="9">
        <v>25</v>
      </c>
      <c r="C2109" t="s">
        <v>29</v>
      </c>
      <c r="D2109" s="29" t="s">
        <v>37</v>
      </c>
      <c r="E2109">
        <v>38360</v>
      </c>
      <c r="F2109" s="13" t="s">
        <v>715</v>
      </c>
      <c r="G2109" s="4">
        <v>41425</v>
      </c>
      <c r="H2109">
        <v>26</v>
      </c>
      <c r="I2109">
        <v>36</v>
      </c>
      <c r="J2109">
        <v>2</v>
      </c>
      <c r="K2109">
        <v>42</v>
      </c>
      <c r="L2109">
        <v>20</v>
      </c>
      <c r="M2109">
        <v>21</v>
      </c>
      <c r="N2109">
        <v>10</v>
      </c>
      <c r="O2109">
        <v>121</v>
      </c>
      <c r="P2109">
        <v>131</v>
      </c>
      <c r="Q2109">
        <v>2</v>
      </c>
      <c r="R2109">
        <v>2</v>
      </c>
      <c r="S2109">
        <v>1</v>
      </c>
      <c r="T2109">
        <v>4</v>
      </c>
      <c r="U2109">
        <v>9</v>
      </c>
      <c r="V2109">
        <v>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716</v>
      </c>
      <c r="AD2109" t="s">
        <v>716</v>
      </c>
      <c r="AE2109">
        <v>2</v>
      </c>
      <c r="AF2109" t="s">
        <v>3032</v>
      </c>
      <c r="AG2109" t="s">
        <v>2957</v>
      </c>
      <c r="AH2109" t="s">
        <v>3011</v>
      </c>
      <c r="AI2109">
        <v>5</v>
      </c>
      <c r="AJ2109" t="s">
        <v>3012</v>
      </c>
    </row>
    <row r="2110" spans="1:36" x14ac:dyDescent="0.3">
      <c r="A2110" t="s">
        <v>1895</v>
      </c>
      <c r="B2110" s="9">
        <v>35</v>
      </c>
      <c r="C2110" t="s">
        <v>39</v>
      </c>
      <c r="D2110" s="29" t="s">
        <v>37</v>
      </c>
      <c r="E2110">
        <v>32765</v>
      </c>
      <c r="F2110" s="13" t="s">
        <v>715</v>
      </c>
      <c r="G2110" s="4">
        <v>41693</v>
      </c>
      <c r="H2110">
        <v>49</v>
      </c>
      <c r="I2110">
        <v>13</v>
      </c>
      <c r="J2110">
        <v>3</v>
      </c>
      <c r="K2110">
        <v>17</v>
      </c>
      <c r="L2110">
        <v>7</v>
      </c>
      <c r="M2110">
        <v>3</v>
      </c>
      <c r="N2110">
        <v>3</v>
      </c>
      <c r="O2110">
        <v>43</v>
      </c>
      <c r="P2110">
        <v>46</v>
      </c>
      <c r="Q2110">
        <v>2</v>
      </c>
      <c r="R2110">
        <v>2</v>
      </c>
      <c r="S2110">
        <v>0</v>
      </c>
      <c r="T2110">
        <v>4</v>
      </c>
      <c r="U2110">
        <v>8</v>
      </c>
      <c r="V2110">
        <v>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716</v>
      </c>
      <c r="AD2110" t="s">
        <v>716</v>
      </c>
      <c r="AE2110">
        <v>1</v>
      </c>
      <c r="AF2110" t="s">
        <v>3031</v>
      </c>
      <c r="AG2110" t="s">
        <v>2956</v>
      </c>
      <c r="AH2110" t="s">
        <v>3016</v>
      </c>
      <c r="AI2110">
        <v>2</v>
      </c>
      <c r="AJ2110" t="s">
        <v>3022</v>
      </c>
    </row>
    <row r="2111" spans="1:36" x14ac:dyDescent="0.3">
      <c r="A2111" t="s">
        <v>2776</v>
      </c>
      <c r="B2111" s="9">
        <v>50</v>
      </c>
      <c r="C2111" t="s">
        <v>39</v>
      </c>
      <c r="D2111" s="29" t="s">
        <v>30</v>
      </c>
      <c r="E2111">
        <v>58308</v>
      </c>
      <c r="F2111" s="13" t="s">
        <v>715</v>
      </c>
      <c r="G2111" s="4">
        <v>41286</v>
      </c>
      <c r="H2111">
        <v>77</v>
      </c>
      <c r="I2111">
        <v>691</v>
      </c>
      <c r="J2111">
        <v>0</v>
      </c>
      <c r="K2111">
        <v>69</v>
      </c>
      <c r="L2111">
        <v>10</v>
      </c>
      <c r="M2111">
        <v>0</v>
      </c>
      <c r="N2111">
        <v>130</v>
      </c>
      <c r="O2111">
        <v>770</v>
      </c>
      <c r="P2111">
        <v>900</v>
      </c>
      <c r="Q2111">
        <v>4</v>
      </c>
      <c r="R2111">
        <v>2</v>
      </c>
      <c r="S2111">
        <v>6</v>
      </c>
      <c r="T2111">
        <v>3</v>
      </c>
      <c r="U2111">
        <v>15</v>
      </c>
      <c r="V2111">
        <v>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716</v>
      </c>
      <c r="AD2111" t="s">
        <v>716</v>
      </c>
      <c r="AE2111">
        <v>2</v>
      </c>
      <c r="AF2111" t="s">
        <v>3028</v>
      </c>
      <c r="AG2111" t="s">
        <v>2957</v>
      </c>
      <c r="AH2111" t="s">
        <v>3016</v>
      </c>
      <c r="AI2111">
        <v>1</v>
      </c>
      <c r="AJ2111" t="s">
        <v>3023</v>
      </c>
    </row>
    <row r="2112" spans="1:36" x14ac:dyDescent="0.3">
      <c r="A2112" t="s">
        <v>2453</v>
      </c>
      <c r="B2112" s="9">
        <v>37</v>
      </c>
      <c r="C2112" t="s">
        <v>29</v>
      </c>
      <c r="D2112" s="29" t="s">
        <v>33</v>
      </c>
      <c r="E2112">
        <v>666666</v>
      </c>
      <c r="F2112" s="13" t="s">
        <v>715</v>
      </c>
      <c r="G2112" s="4">
        <v>41427</v>
      </c>
      <c r="H2112">
        <v>23</v>
      </c>
      <c r="I2112">
        <v>9</v>
      </c>
      <c r="J2112">
        <v>14</v>
      </c>
      <c r="K2112">
        <v>18</v>
      </c>
      <c r="L2112">
        <v>8</v>
      </c>
      <c r="M2112">
        <v>1</v>
      </c>
      <c r="N2112">
        <v>12</v>
      </c>
      <c r="O2112">
        <v>50</v>
      </c>
      <c r="P2112">
        <v>62</v>
      </c>
      <c r="Q2112">
        <v>4</v>
      </c>
      <c r="R2112">
        <v>3</v>
      </c>
      <c r="S2112">
        <v>1</v>
      </c>
      <c r="T2112">
        <v>3</v>
      </c>
      <c r="U2112">
        <v>11</v>
      </c>
      <c r="V2112">
        <v>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716</v>
      </c>
      <c r="AD2112" t="s">
        <v>716</v>
      </c>
      <c r="AE2112">
        <v>2</v>
      </c>
      <c r="AF2112" t="s">
        <v>3031</v>
      </c>
      <c r="AG2112" t="s">
        <v>2957</v>
      </c>
      <c r="AH2112" t="s">
        <v>3011</v>
      </c>
      <c r="AI2112">
        <v>6</v>
      </c>
      <c r="AJ2112" t="s">
        <v>3013</v>
      </c>
    </row>
    <row r="2113" spans="1:36" x14ac:dyDescent="0.3">
      <c r="A2113" t="s">
        <v>1352</v>
      </c>
      <c r="B2113" s="9">
        <v>52</v>
      </c>
      <c r="C2113" t="s">
        <v>29</v>
      </c>
      <c r="D2113" s="29" t="s">
        <v>37</v>
      </c>
      <c r="E2113">
        <v>56181</v>
      </c>
      <c r="F2113" s="13" t="s">
        <v>715</v>
      </c>
      <c r="G2113" s="4">
        <v>41282</v>
      </c>
      <c r="H2113">
        <v>6</v>
      </c>
      <c r="I2113">
        <v>121</v>
      </c>
      <c r="J2113">
        <v>103</v>
      </c>
      <c r="K2113">
        <v>69</v>
      </c>
      <c r="L2113">
        <v>8</v>
      </c>
      <c r="M2113">
        <v>44</v>
      </c>
      <c r="N2113">
        <v>48</v>
      </c>
      <c r="O2113">
        <v>345</v>
      </c>
      <c r="P2113">
        <v>393</v>
      </c>
      <c r="Q2113">
        <v>1</v>
      </c>
      <c r="R2113">
        <v>4</v>
      </c>
      <c r="S2113">
        <v>2</v>
      </c>
      <c r="T2113">
        <v>7</v>
      </c>
      <c r="U2113">
        <v>14</v>
      </c>
      <c r="V2113">
        <v>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716</v>
      </c>
      <c r="AD2113" t="s">
        <v>716</v>
      </c>
      <c r="AE2113">
        <v>2</v>
      </c>
      <c r="AF2113" t="s">
        <v>3030</v>
      </c>
      <c r="AG2113" t="s">
        <v>2957</v>
      </c>
      <c r="AH2113" t="s">
        <v>3016</v>
      </c>
      <c r="AI2113">
        <v>1</v>
      </c>
      <c r="AJ2113" t="s">
        <v>3023</v>
      </c>
    </row>
    <row r="2114" spans="1:36" x14ac:dyDescent="0.3">
      <c r="A2114" t="s">
        <v>942</v>
      </c>
      <c r="B2114" s="9">
        <v>56</v>
      </c>
      <c r="C2114" t="s">
        <v>36</v>
      </c>
      <c r="D2114" s="29" t="s">
        <v>30</v>
      </c>
      <c r="E2114">
        <v>79761</v>
      </c>
      <c r="F2114" s="13" t="s">
        <v>715</v>
      </c>
      <c r="G2114" s="4">
        <v>41551</v>
      </c>
      <c r="H2114">
        <v>32</v>
      </c>
      <c r="I2114">
        <v>415</v>
      </c>
      <c r="J2114">
        <v>5</v>
      </c>
      <c r="K2114">
        <v>124</v>
      </c>
      <c r="L2114">
        <v>15</v>
      </c>
      <c r="M2114">
        <v>35</v>
      </c>
      <c r="N2114">
        <v>11</v>
      </c>
      <c r="O2114">
        <v>594</v>
      </c>
      <c r="P2114">
        <v>605</v>
      </c>
      <c r="Q2114">
        <v>1</v>
      </c>
      <c r="R2114">
        <v>5</v>
      </c>
      <c r="S2114">
        <v>2</v>
      </c>
      <c r="T2114">
        <v>11</v>
      </c>
      <c r="U2114">
        <v>19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716</v>
      </c>
      <c r="AD2114" t="s">
        <v>716</v>
      </c>
      <c r="AE2114">
        <v>2</v>
      </c>
      <c r="AF2114" t="s">
        <v>3030</v>
      </c>
      <c r="AG2114" t="s">
        <v>2957</v>
      </c>
      <c r="AH2114" t="s">
        <v>3018</v>
      </c>
      <c r="AI2114">
        <v>10</v>
      </c>
      <c r="AJ2114" t="s">
        <v>3020</v>
      </c>
    </row>
    <row r="2115" spans="1:36" x14ac:dyDescent="0.3">
      <c r="A2115" t="s">
        <v>1347</v>
      </c>
      <c r="B2115" s="9">
        <v>49</v>
      </c>
      <c r="C2115" t="s">
        <v>29</v>
      </c>
      <c r="D2115" s="29" t="s">
        <v>33</v>
      </c>
      <c r="E2115">
        <v>36317</v>
      </c>
      <c r="F2115" s="13" t="s">
        <v>715</v>
      </c>
      <c r="G2115" s="4">
        <v>41416</v>
      </c>
      <c r="H2115">
        <v>53</v>
      </c>
      <c r="I2115">
        <v>87</v>
      </c>
      <c r="J2115">
        <v>3</v>
      </c>
      <c r="K2115">
        <v>25</v>
      </c>
      <c r="L2115">
        <v>3</v>
      </c>
      <c r="M2115">
        <v>2</v>
      </c>
      <c r="N2115">
        <v>13</v>
      </c>
      <c r="O2115">
        <v>120</v>
      </c>
      <c r="P2115">
        <v>133</v>
      </c>
      <c r="Q2115">
        <v>2</v>
      </c>
      <c r="R2115">
        <v>3</v>
      </c>
      <c r="S2115">
        <v>0</v>
      </c>
      <c r="T2115">
        <v>4</v>
      </c>
      <c r="U2115">
        <v>9</v>
      </c>
      <c r="V2115">
        <v>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716</v>
      </c>
      <c r="AD2115" t="s">
        <v>716</v>
      </c>
      <c r="AE2115">
        <v>2</v>
      </c>
      <c r="AF2115" t="s">
        <v>3028</v>
      </c>
      <c r="AG2115" t="s">
        <v>2957</v>
      </c>
      <c r="AH2115" t="s">
        <v>3011</v>
      </c>
      <c r="AI2115">
        <v>5</v>
      </c>
      <c r="AJ2115" t="s">
        <v>3012</v>
      </c>
    </row>
    <row r="2116" spans="1:36" x14ac:dyDescent="0.3">
      <c r="A2116" t="s">
        <v>2539</v>
      </c>
      <c r="B2116" s="9">
        <v>49</v>
      </c>
      <c r="C2116" t="s">
        <v>29</v>
      </c>
      <c r="D2116" s="29" t="s">
        <v>37</v>
      </c>
      <c r="E2116">
        <v>73538</v>
      </c>
      <c r="F2116" s="13" t="s">
        <v>715</v>
      </c>
      <c r="G2116" s="4">
        <v>41238</v>
      </c>
      <c r="H2116">
        <v>92</v>
      </c>
      <c r="I2116">
        <v>811</v>
      </c>
      <c r="J2116">
        <v>76</v>
      </c>
      <c r="K2116">
        <v>428</v>
      </c>
      <c r="L2116">
        <v>99</v>
      </c>
      <c r="M2116">
        <v>137</v>
      </c>
      <c r="N2116">
        <v>107</v>
      </c>
      <c r="O2116">
        <v>1551</v>
      </c>
      <c r="P2116">
        <v>1658</v>
      </c>
      <c r="Q2116">
        <v>3</v>
      </c>
      <c r="R2116">
        <v>10</v>
      </c>
      <c r="S2116">
        <v>4</v>
      </c>
      <c r="T2116">
        <v>9</v>
      </c>
      <c r="U2116">
        <v>26</v>
      </c>
      <c r="V2116">
        <v>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716</v>
      </c>
      <c r="AD2116" t="s">
        <v>716</v>
      </c>
      <c r="AE2116">
        <v>3</v>
      </c>
      <c r="AF2116" t="s">
        <v>3028</v>
      </c>
      <c r="AG2116" t="s">
        <v>2958</v>
      </c>
      <c r="AH2116" t="s">
        <v>3018</v>
      </c>
      <c r="AI2116">
        <v>11</v>
      </c>
      <c r="AJ2116" t="s">
        <v>3024</v>
      </c>
    </row>
    <row r="2117" spans="1:36" x14ac:dyDescent="0.3">
      <c r="A2117" t="s">
        <v>997</v>
      </c>
      <c r="B2117" s="9">
        <v>56</v>
      </c>
      <c r="C2117" t="s">
        <v>47</v>
      </c>
      <c r="D2117" s="29" t="s">
        <v>33</v>
      </c>
      <c r="E2117">
        <v>26490</v>
      </c>
      <c r="F2117" s="13" t="s">
        <v>716</v>
      </c>
      <c r="G2117" s="4">
        <v>41174</v>
      </c>
      <c r="H2117">
        <v>92</v>
      </c>
      <c r="I2117">
        <v>45</v>
      </c>
      <c r="J2117">
        <v>47</v>
      </c>
      <c r="K2117">
        <v>52</v>
      </c>
      <c r="L2117">
        <v>21</v>
      </c>
      <c r="M2117">
        <v>20</v>
      </c>
      <c r="N2117">
        <v>25</v>
      </c>
      <c r="O2117">
        <v>185</v>
      </c>
      <c r="P2117">
        <v>210</v>
      </c>
      <c r="Q2117">
        <v>2</v>
      </c>
      <c r="R2117">
        <v>3</v>
      </c>
      <c r="S2117">
        <v>1</v>
      </c>
      <c r="T2117">
        <v>5</v>
      </c>
      <c r="U2117">
        <v>11</v>
      </c>
      <c r="V2117">
        <v>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716</v>
      </c>
      <c r="AD2117" t="s">
        <v>716</v>
      </c>
      <c r="AE2117">
        <v>3</v>
      </c>
      <c r="AF2117" t="s">
        <v>3030</v>
      </c>
      <c r="AG2117" t="s">
        <v>2958</v>
      </c>
      <c r="AH2117" t="s">
        <v>3014</v>
      </c>
      <c r="AI2117">
        <v>9</v>
      </c>
      <c r="AJ2117" t="s">
        <v>3025</v>
      </c>
    </row>
    <row r="2118" spans="1:36" x14ac:dyDescent="0.3">
      <c r="A2118" t="s">
        <v>1706</v>
      </c>
      <c r="B2118" s="9">
        <v>51</v>
      </c>
      <c r="C2118" t="s">
        <v>29</v>
      </c>
      <c r="D2118" s="29" t="s">
        <v>37</v>
      </c>
      <c r="E2118">
        <v>22419</v>
      </c>
      <c r="F2118" s="13" t="s">
        <v>716</v>
      </c>
      <c r="G2118" s="4">
        <v>41382</v>
      </c>
      <c r="H2118">
        <v>74</v>
      </c>
      <c r="I2118">
        <v>30</v>
      </c>
      <c r="J2118">
        <v>3</v>
      </c>
      <c r="K2118">
        <v>47</v>
      </c>
      <c r="L2118">
        <v>19</v>
      </c>
      <c r="M2118">
        <v>21</v>
      </c>
      <c r="N2118">
        <v>42</v>
      </c>
      <c r="O2118">
        <v>120</v>
      </c>
      <c r="P2118">
        <v>162</v>
      </c>
      <c r="Q2118">
        <v>1</v>
      </c>
      <c r="R2118">
        <v>3</v>
      </c>
      <c r="S2118">
        <v>2</v>
      </c>
      <c r="T2118">
        <v>2</v>
      </c>
      <c r="U2118">
        <v>8</v>
      </c>
      <c r="V2118">
        <v>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716</v>
      </c>
      <c r="AD2118" t="s">
        <v>716</v>
      </c>
      <c r="AE2118">
        <v>2</v>
      </c>
      <c r="AF2118" t="s">
        <v>3030</v>
      </c>
      <c r="AG2118" t="s">
        <v>2957</v>
      </c>
      <c r="AH2118" t="s">
        <v>3011</v>
      </c>
      <c r="AI2118">
        <v>4</v>
      </c>
      <c r="AJ2118" t="s">
        <v>3021</v>
      </c>
    </row>
    <row r="2119" spans="1:36" x14ac:dyDescent="0.3">
      <c r="A2119" t="s">
        <v>2429</v>
      </c>
      <c r="B2119" s="9">
        <v>55</v>
      </c>
      <c r="C2119" t="s">
        <v>29</v>
      </c>
      <c r="D2119" s="29" t="s">
        <v>33</v>
      </c>
      <c r="E2119">
        <v>71706</v>
      </c>
      <c r="F2119" s="13" t="s">
        <v>715</v>
      </c>
      <c r="G2119" s="4">
        <v>41226</v>
      </c>
      <c r="H2119">
        <v>16</v>
      </c>
      <c r="I2119">
        <v>931</v>
      </c>
      <c r="J2119">
        <v>56</v>
      </c>
      <c r="K2119">
        <v>253</v>
      </c>
      <c r="L2119">
        <v>91</v>
      </c>
      <c r="M2119">
        <v>98</v>
      </c>
      <c r="N2119">
        <v>14</v>
      </c>
      <c r="O2119">
        <v>1429</v>
      </c>
      <c r="P2119">
        <v>1443</v>
      </c>
      <c r="Q2119">
        <v>4</v>
      </c>
      <c r="R2119">
        <v>9</v>
      </c>
      <c r="S2119">
        <v>5</v>
      </c>
      <c r="T2119">
        <v>7</v>
      </c>
      <c r="U2119">
        <v>25</v>
      </c>
      <c r="V2119">
        <v>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716</v>
      </c>
      <c r="AD2119" t="s">
        <v>716</v>
      </c>
      <c r="AE2119">
        <v>3</v>
      </c>
      <c r="AF2119" t="s">
        <v>3030</v>
      </c>
      <c r="AG2119" t="s">
        <v>2958</v>
      </c>
      <c r="AH2119" t="s">
        <v>3018</v>
      </c>
      <c r="AI2119">
        <v>11</v>
      </c>
      <c r="AJ2119" t="s">
        <v>3024</v>
      </c>
    </row>
    <row r="2120" spans="1:36" x14ac:dyDescent="0.3">
      <c r="A2120" t="s">
        <v>918</v>
      </c>
      <c r="B2120" s="9">
        <v>30</v>
      </c>
      <c r="C2120" t="s">
        <v>29</v>
      </c>
      <c r="D2120" s="29" t="s">
        <v>30</v>
      </c>
      <c r="E2120">
        <v>34738</v>
      </c>
      <c r="F2120" s="13" t="s">
        <v>715</v>
      </c>
      <c r="G2120" s="4">
        <v>41770</v>
      </c>
      <c r="H2120">
        <v>51</v>
      </c>
      <c r="I2120">
        <v>3</v>
      </c>
      <c r="J2120">
        <v>2</v>
      </c>
      <c r="K2120">
        <v>10</v>
      </c>
      <c r="L2120">
        <v>3</v>
      </c>
      <c r="M2120">
        <v>0</v>
      </c>
      <c r="N2120">
        <v>2</v>
      </c>
      <c r="O2120">
        <v>18</v>
      </c>
      <c r="P2120">
        <v>20</v>
      </c>
      <c r="Q2120">
        <v>1</v>
      </c>
      <c r="R2120">
        <v>1</v>
      </c>
      <c r="S2120">
        <v>0</v>
      </c>
      <c r="T2120">
        <v>3</v>
      </c>
      <c r="U2120">
        <v>5</v>
      </c>
      <c r="V2120">
        <v>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716</v>
      </c>
      <c r="AD2120" t="s">
        <v>716</v>
      </c>
      <c r="AE2120">
        <v>1</v>
      </c>
      <c r="AF2120" t="s">
        <v>3032</v>
      </c>
      <c r="AG2120" t="s">
        <v>2956</v>
      </c>
      <c r="AH2120" t="s">
        <v>3011</v>
      </c>
      <c r="AI2120">
        <v>5</v>
      </c>
      <c r="AJ2120" t="s">
        <v>3012</v>
      </c>
    </row>
    <row r="2121" spans="1:36" x14ac:dyDescent="0.3">
      <c r="A2121" t="s">
        <v>2017</v>
      </c>
      <c r="B2121" s="9">
        <v>60</v>
      </c>
      <c r="C2121" t="s">
        <v>36</v>
      </c>
      <c r="D2121" s="29" t="s">
        <v>37</v>
      </c>
      <c r="E2121">
        <v>65324</v>
      </c>
      <c r="F2121" s="13" t="s">
        <v>715</v>
      </c>
      <c r="G2121" s="4">
        <v>41650</v>
      </c>
      <c r="H2121">
        <v>1</v>
      </c>
      <c r="I2121">
        <v>384</v>
      </c>
      <c r="J2121">
        <v>0</v>
      </c>
      <c r="K2121">
        <v>102</v>
      </c>
      <c r="L2121">
        <v>21</v>
      </c>
      <c r="M2121">
        <v>32</v>
      </c>
      <c r="N2121">
        <v>5</v>
      </c>
      <c r="O2121">
        <v>539</v>
      </c>
      <c r="P2121">
        <v>544</v>
      </c>
      <c r="Q2121">
        <v>3</v>
      </c>
      <c r="R2121">
        <v>6</v>
      </c>
      <c r="S2121">
        <v>2</v>
      </c>
      <c r="T2121">
        <v>9</v>
      </c>
      <c r="U2121">
        <v>20</v>
      </c>
      <c r="V2121">
        <v>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716</v>
      </c>
      <c r="AD2121" t="s">
        <v>716</v>
      </c>
      <c r="AE2121">
        <v>1</v>
      </c>
      <c r="AF2121" t="s">
        <v>3030</v>
      </c>
      <c r="AG2121" t="s">
        <v>2956</v>
      </c>
      <c r="AH2121" t="s">
        <v>3016</v>
      </c>
      <c r="AI2121">
        <v>1</v>
      </c>
      <c r="AJ2121" t="s">
        <v>3023</v>
      </c>
    </row>
    <row r="2122" spans="1:36" x14ac:dyDescent="0.3">
      <c r="A2122" t="s">
        <v>2663</v>
      </c>
      <c r="B2122" s="9">
        <v>29</v>
      </c>
      <c r="C2122" t="s">
        <v>29</v>
      </c>
      <c r="D2122" s="29" t="s">
        <v>30</v>
      </c>
      <c r="E2122">
        <v>66503</v>
      </c>
      <c r="F2122" s="13" t="s">
        <v>715</v>
      </c>
      <c r="G2122" s="4">
        <v>41135</v>
      </c>
      <c r="H2122">
        <v>30</v>
      </c>
      <c r="I2122">
        <v>91</v>
      </c>
      <c r="J2122">
        <v>64</v>
      </c>
      <c r="K2122">
        <v>128</v>
      </c>
      <c r="L2122">
        <v>65</v>
      </c>
      <c r="M2122">
        <v>3</v>
      </c>
      <c r="N2122">
        <v>50</v>
      </c>
      <c r="O2122">
        <v>351</v>
      </c>
      <c r="P2122">
        <v>401</v>
      </c>
      <c r="Q2122">
        <v>2</v>
      </c>
      <c r="R2122">
        <v>4</v>
      </c>
      <c r="S2122">
        <v>3</v>
      </c>
      <c r="T2122">
        <v>6</v>
      </c>
      <c r="U2122">
        <v>15</v>
      </c>
      <c r="V2122">
        <v>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716</v>
      </c>
      <c r="AD2122" t="s">
        <v>716</v>
      </c>
      <c r="AE2122">
        <v>3</v>
      </c>
      <c r="AF2122" t="s">
        <v>3032</v>
      </c>
      <c r="AG2122" t="s">
        <v>2958</v>
      </c>
      <c r="AH2122" t="s">
        <v>3014</v>
      </c>
      <c r="AI2122">
        <v>8</v>
      </c>
      <c r="AJ2122" t="s">
        <v>3026</v>
      </c>
    </row>
    <row r="2123" spans="1:36" x14ac:dyDescent="0.3">
      <c r="A2123" t="s">
        <v>1850</v>
      </c>
      <c r="B2123" s="9">
        <v>43</v>
      </c>
      <c r="C2123" t="s">
        <v>29</v>
      </c>
      <c r="D2123" s="29" t="s">
        <v>30</v>
      </c>
      <c r="E2123">
        <v>10245</v>
      </c>
      <c r="F2123" s="13" t="s">
        <v>715</v>
      </c>
      <c r="G2123" s="4">
        <v>41409</v>
      </c>
      <c r="H2123">
        <v>32</v>
      </c>
      <c r="I2123">
        <v>4</v>
      </c>
      <c r="J2123">
        <v>7</v>
      </c>
      <c r="K2123">
        <v>7</v>
      </c>
      <c r="L2123">
        <v>6</v>
      </c>
      <c r="M2123">
        <v>4</v>
      </c>
      <c r="N2123">
        <v>13</v>
      </c>
      <c r="O2123">
        <v>28</v>
      </c>
      <c r="P2123">
        <v>41</v>
      </c>
      <c r="Q2123">
        <v>3</v>
      </c>
      <c r="R2123">
        <v>1</v>
      </c>
      <c r="S2123">
        <v>2</v>
      </c>
      <c r="T2123">
        <v>2</v>
      </c>
      <c r="U2123">
        <v>8</v>
      </c>
      <c r="V2123">
        <v>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716</v>
      </c>
      <c r="AD2123" t="s">
        <v>716</v>
      </c>
      <c r="AE2123">
        <v>2</v>
      </c>
      <c r="AF2123" t="s">
        <v>3028</v>
      </c>
      <c r="AG2123" t="s">
        <v>2957</v>
      </c>
      <c r="AH2123" t="s">
        <v>3011</v>
      </c>
      <c r="AI2123">
        <v>5</v>
      </c>
      <c r="AJ2123" t="s">
        <v>3012</v>
      </c>
    </row>
    <row r="2124" spans="1:36" x14ac:dyDescent="0.3">
      <c r="A2124" t="s">
        <v>2449</v>
      </c>
      <c r="B2124" s="9">
        <v>38</v>
      </c>
      <c r="C2124" t="s">
        <v>29</v>
      </c>
      <c r="D2124" s="29" t="s">
        <v>37</v>
      </c>
      <c r="E2124">
        <v>17148</v>
      </c>
      <c r="F2124" s="13" t="s">
        <v>715</v>
      </c>
      <c r="G2124" s="4">
        <v>41667</v>
      </c>
      <c r="H2124">
        <v>80</v>
      </c>
      <c r="I2124">
        <v>9</v>
      </c>
      <c r="J2124">
        <v>9</v>
      </c>
      <c r="K2124">
        <v>11</v>
      </c>
      <c r="L2124">
        <v>13</v>
      </c>
      <c r="M2124">
        <v>10</v>
      </c>
      <c r="N2124">
        <v>16</v>
      </c>
      <c r="O2124">
        <v>52</v>
      </c>
      <c r="P2124">
        <v>68</v>
      </c>
      <c r="Q2124">
        <v>4</v>
      </c>
      <c r="R2124">
        <v>3</v>
      </c>
      <c r="S2124">
        <v>1</v>
      </c>
      <c r="T2124">
        <v>3</v>
      </c>
      <c r="U2124">
        <v>11</v>
      </c>
      <c r="V2124">
        <v>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716</v>
      </c>
      <c r="AD2124" t="s">
        <v>716</v>
      </c>
      <c r="AE2124">
        <v>1</v>
      </c>
      <c r="AF2124" t="s">
        <v>3031</v>
      </c>
      <c r="AG2124" t="s">
        <v>2956</v>
      </c>
      <c r="AH2124" t="s">
        <v>3016</v>
      </c>
      <c r="AI2124">
        <v>1</v>
      </c>
      <c r="AJ2124" t="s">
        <v>3023</v>
      </c>
    </row>
    <row r="2125" spans="1:36" x14ac:dyDescent="0.3">
      <c r="A2125" t="s">
        <v>2326</v>
      </c>
      <c r="B2125" s="9">
        <v>55</v>
      </c>
      <c r="C2125" t="s">
        <v>29</v>
      </c>
      <c r="D2125" s="29" t="s">
        <v>33</v>
      </c>
      <c r="E2125">
        <v>57957</v>
      </c>
      <c r="F2125" s="13" t="s">
        <v>715</v>
      </c>
      <c r="G2125" s="4">
        <v>41505</v>
      </c>
      <c r="H2125">
        <v>24</v>
      </c>
      <c r="I2125">
        <v>290</v>
      </c>
      <c r="J2125">
        <v>59</v>
      </c>
      <c r="K2125">
        <v>177</v>
      </c>
      <c r="L2125">
        <v>77</v>
      </c>
      <c r="M2125">
        <v>5</v>
      </c>
      <c r="N2125">
        <v>29</v>
      </c>
      <c r="O2125">
        <v>608</v>
      </c>
      <c r="P2125">
        <v>637</v>
      </c>
      <c r="Q2125">
        <v>7</v>
      </c>
      <c r="R2125">
        <v>4</v>
      </c>
      <c r="S2125">
        <v>6</v>
      </c>
      <c r="T2125">
        <v>8</v>
      </c>
      <c r="U2125">
        <v>25</v>
      </c>
      <c r="V2125">
        <v>3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716</v>
      </c>
      <c r="AD2125" t="s">
        <v>716</v>
      </c>
      <c r="AE2125">
        <v>2</v>
      </c>
      <c r="AF2125" t="s">
        <v>3030</v>
      </c>
      <c r="AG2125" t="s">
        <v>2957</v>
      </c>
      <c r="AH2125" t="s">
        <v>3014</v>
      </c>
      <c r="AI2125">
        <v>8</v>
      </c>
      <c r="AJ2125" t="s">
        <v>3026</v>
      </c>
    </row>
    <row r="2126" spans="1:36" x14ac:dyDescent="0.3">
      <c r="A2126" t="s">
        <v>1274</v>
      </c>
      <c r="B2126" s="9">
        <v>28</v>
      </c>
      <c r="C2126" t="s">
        <v>36</v>
      </c>
      <c r="D2126" s="29" t="s">
        <v>37</v>
      </c>
      <c r="E2126">
        <v>45921</v>
      </c>
      <c r="F2126" s="13" t="s">
        <v>716</v>
      </c>
      <c r="G2126" s="4">
        <v>41708</v>
      </c>
      <c r="H2126">
        <v>23</v>
      </c>
      <c r="I2126">
        <v>102</v>
      </c>
      <c r="J2126">
        <v>9</v>
      </c>
      <c r="K2126">
        <v>49</v>
      </c>
      <c r="L2126">
        <v>24</v>
      </c>
      <c r="M2126">
        <v>3</v>
      </c>
      <c r="N2126">
        <v>12</v>
      </c>
      <c r="O2126">
        <v>187</v>
      </c>
      <c r="P2126">
        <v>199</v>
      </c>
      <c r="Q2126">
        <v>1</v>
      </c>
      <c r="R2126">
        <v>2</v>
      </c>
      <c r="S2126">
        <v>1</v>
      </c>
      <c r="T2126">
        <v>6</v>
      </c>
      <c r="U2126">
        <v>10</v>
      </c>
      <c r="V2126">
        <v>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716</v>
      </c>
      <c r="AD2126" t="s">
        <v>716</v>
      </c>
      <c r="AE2126">
        <v>1</v>
      </c>
      <c r="AF2126" t="s">
        <v>3032</v>
      </c>
      <c r="AG2126" t="s">
        <v>2956</v>
      </c>
      <c r="AH2126" t="s">
        <v>3016</v>
      </c>
      <c r="AI2126">
        <v>3</v>
      </c>
      <c r="AJ2126" t="s">
        <v>3017</v>
      </c>
    </row>
    <row r="2127" spans="1:36" x14ac:dyDescent="0.3">
      <c r="A2127" t="s">
        <v>2501</v>
      </c>
      <c r="B2127" s="9">
        <v>30</v>
      </c>
      <c r="C2127" t="s">
        <v>29</v>
      </c>
      <c r="D2127" s="29" t="s">
        <v>33</v>
      </c>
      <c r="E2127">
        <v>23976</v>
      </c>
      <c r="F2127" s="13" t="s">
        <v>715</v>
      </c>
      <c r="G2127" s="4">
        <v>41635</v>
      </c>
      <c r="H2127">
        <v>68</v>
      </c>
      <c r="I2127">
        <v>14</v>
      </c>
      <c r="J2127">
        <v>1</v>
      </c>
      <c r="K2127">
        <v>21</v>
      </c>
      <c r="L2127">
        <v>2</v>
      </c>
      <c r="M2127">
        <v>3</v>
      </c>
      <c r="N2127">
        <v>25</v>
      </c>
      <c r="O2127">
        <v>41</v>
      </c>
      <c r="P2127">
        <v>66</v>
      </c>
      <c r="Q2127">
        <v>3</v>
      </c>
      <c r="R2127">
        <v>3</v>
      </c>
      <c r="S2127">
        <v>1</v>
      </c>
      <c r="T2127">
        <v>3</v>
      </c>
      <c r="U2127">
        <v>10</v>
      </c>
      <c r="V2127">
        <v>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716</v>
      </c>
      <c r="AD2127" t="s">
        <v>716</v>
      </c>
      <c r="AE2127">
        <v>2</v>
      </c>
      <c r="AF2127" t="s">
        <v>3032</v>
      </c>
      <c r="AG2127" t="s">
        <v>2957</v>
      </c>
      <c r="AH2127" t="s">
        <v>3018</v>
      </c>
      <c r="AI2127">
        <v>12</v>
      </c>
      <c r="AJ2127" t="s">
        <v>3019</v>
      </c>
    </row>
    <row r="2128" spans="1:36" x14ac:dyDescent="0.3">
      <c r="A2128" t="s">
        <v>1271</v>
      </c>
      <c r="B2128" s="9">
        <v>34</v>
      </c>
      <c r="C2128" t="s">
        <v>36</v>
      </c>
      <c r="D2128" s="29" t="s">
        <v>30</v>
      </c>
      <c r="E2128">
        <v>76412</v>
      </c>
      <c r="F2128" s="13" t="s">
        <v>716</v>
      </c>
      <c r="G2128" s="4">
        <v>41399</v>
      </c>
      <c r="H2128">
        <v>15</v>
      </c>
      <c r="I2128">
        <v>840</v>
      </c>
      <c r="J2128">
        <v>53</v>
      </c>
      <c r="K2128">
        <v>804</v>
      </c>
      <c r="L2128">
        <v>23</v>
      </c>
      <c r="M2128">
        <v>71</v>
      </c>
      <c r="N2128">
        <v>17</v>
      </c>
      <c r="O2128">
        <v>1791</v>
      </c>
      <c r="P2128">
        <v>1808</v>
      </c>
      <c r="Q2128">
        <v>1</v>
      </c>
      <c r="R2128">
        <v>5</v>
      </c>
      <c r="S2128">
        <v>4</v>
      </c>
      <c r="T2128">
        <v>8</v>
      </c>
      <c r="U2128">
        <v>18</v>
      </c>
      <c r="V2128">
        <v>3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1</v>
      </c>
      <c r="AC2128" t="s">
        <v>2963</v>
      </c>
      <c r="AD2128" t="s">
        <v>715</v>
      </c>
      <c r="AE2128">
        <v>2</v>
      </c>
      <c r="AF2128" t="s">
        <v>3031</v>
      </c>
      <c r="AG2128" t="s">
        <v>2957</v>
      </c>
      <c r="AH2128" t="s">
        <v>3011</v>
      </c>
      <c r="AI2128">
        <v>5</v>
      </c>
      <c r="AJ2128" t="s">
        <v>3012</v>
      </c>
    </row>
    <row r="2129" spans="1:36" x14ac:dyDescent="0.3">
      <c r="A2129" t="s">
        <v>1648</v>
      </c>
      <c r="B2129" s="9">
        <v>32</v>
      </c>
      <c r="C2129" t="s">
        <v>29</v>
      </c>
      <c r="D2129" s="29" t="s">
        <v>33</v>
      </c>
      <c r="E2129">
        <v>71853</v>
      </c>
      <c r="F2129" s="13" t="s">
        <v>716</v>
      </c>
      <c r="G2129" s="4">
        <v>41402</v>
      </c>
      <c r="H2129">
        <v>29</v>
      </c>
      <c r="I2129">
        <v>358</v>
      </c>
      <c r="J2129">
        <v>108</v>
      </c>
      <c r="K2129">
        <v>413</v>
      </c>
      <c r="L2129">
        <v>141</v>
      </c>
      <c r="M2129">
        <v>97</v>
      </c>
      <c r="N2129">
        <v>32</v>
      </c>
      <c r="O2129">
        <v>1117</v>
      </c>
      <c r="P2129">
        <v>1149</v>
      </c>
      <c r="Q2129">
        <v>1</v>
      </c>
      <c r="R2129">
        <v>2</v>
      </c>
      <c r="S2129">
        <v>8</v>
      </c>
      <c r="T2129">
        <v>6</v>
      </c>
      <c r="U2129">
        <v>17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716</v>
      </c>
      <c r="AD2129" t="s">
        <v>716</v>
      </c>
      <c r="AE2129">
        <v>2</v>
      </c>
      <c r="AF2129" t="s">
        <v>3031</v>
      </c>
      <c r="AG2129" t="s">
        <v>2957</v>
      </c>
      <c r="AH2129" t="s">
        <v>3011</v>
      </c>
      <c r="AI2129">
        <v>5</v>
      </c>
      <c r="AJ2129" t="s">
        <v>3012</v>
      </c>
    </row>
    <row r="2130" spans="1:36" x14ac:dyDescent="0.3">
      <c r="A2130" t="s">
        <v>2794</v>
      </c>
      <c r="B2130" s="9">
        <v>60</v>
      </c>
      <c r="C2130" t="s">
        <v>29</v>
      </c>
      <c r="D2130" s="29" t="s">
        <v>37</v>
      </c>
      <c r="E2130">
        <v>93404</v>
      </c>
      <c r="F2130" s="13" t="s">
        <v>2964</v>
      </c>
      <c r="G2130" s="4">
        <v>41401</v>
      </c>
      <c r="H2130">
        <v>97</v>
      </c>
      <c r="I2130">
        <v>1279</v>
      </c>
      <c r="J2130">
        <v>15</v>
      </c>
      <c r="K2130">
        <v>287</v>
      </c>
      <c r="L2130">
        <v>20</v>
      </c>
      <c r="M2130">
        <v>0</v>
      </c>
      <c r="N2130">
        <v>15</v>
      </c>
      <c r="O2130">
        <v>1601</v>
      </c>
      <c r="P2130">
        <v>1616</v>
      </c>
      <c r="Q2130">
        <v>3</v>
      </c>
      <c r="R2130">
        <v>3</v>
      </c>
      <c r="S2130">
        <v>4</v>
      </c>
      <c r="T2130">
        <v>7</v>
      </c>
      <c r="U2130">
        <v>17</v>
      </c>
      <c r="V2130">
        <v>5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 t="s">
        <v>2963</v>
      </c>
      <c r="AD2130" t="s">
        <v>716</v>
      </c>
      <c r="AE2130">
        <v>2</v>
      </c>
      <c r="AF2130" t="s">
        <v>3030</v>
      </c>
      <c r="AG2130" t="s">
        <v>2957</v>
      </c>
      <c r="AH2130" t="s">
        <v>3011</v>
      </c>
      <c r="AI2130">
        <v>5</v>
      </c>
      <c r="AJ2130" t="s">
        <v>3012</v>
      </c>
    </row>
    <row r="2131" spans="1:36" x14ac:dyDescent="0.3">
      <c r="A2131" t="s">
        <v>2492</v>
      </c>
      <c r="B2131" s="9">
        <v>55</v>
      </c>
      <c r="C2131" t="s">
        <v>29</v>
      </c>
      <c r="D2131" s="29" t="s">
        <v>37</v>
      </c>
      <c r="E2131">
        <v>58113</v>
      </c>
      <c r="F2131" s="13" t="s">
        <v>715</v>
      </c>
      <c r="G2131" s="4">
        <v>41299</v>
      </c>
      <c r="H2131">
        <v>66</v>
      </c>
      <c r="I2131">
        <v>221</v>
      </c>
      <c r="J2131">
        <v>104</v>
      </c>
      <c r="K2131">
        <v>169</v>
      </c>
      <c r="L2131">
        <v>102</v>
      </c>
      <c r="M2131">
        <v>78</v>
      </c>
      <c r="N2131">
        <v>84</v>
      </c>
      <c r="O2131">
        <v>674</v>
      </c>
      <c r="P2131">
        <v>758</v>
      </c>
      <c r="Q2131">
        <v>3</v>
      </c>
      <c r="R2131">
        <v>9</v>
      </c>
      <c r="S2131">
        <v>2</v>
      </c>
      <c r="T2131">
        <v>8</v>
      </c>
      <c r="U2131">
        <v>22</v>
      </c>
      <c r="V2131">
        <v>7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716</v>
      </c>
      <c r="AD2131" t="s">
        <v>716</v>
      </c>
      <c r="AE2131">
        <v>2</v>
      </c>
      <c r="AF2131" t="s">
        <v>3030</v>
      </c>
      <c r="AG2131" t="s">
        <v>2957</v>
      </c>
      <c r="AH2131" t="s">
        <v>3016</v>
      </c>
      <c r="AI2131">
        <v>1</v>
      </c>
      <c r="AJ2131" t="s">
        <v>3023</v>
      </c>
    </row>
    <row r="2132" spans="1:36" x14ac:dyDescent="0.3">
      <c r="A2132" t="s">
        <v>2595</v>
      </c>
      <c r="B2132" s="9">
        <v>34</v>
      </c>
      <c r="C2132" t="s">
        <v>29</v>
      </c>
      <c r="D2132" s="29" t="s">
        <v>30</v>
      </c>
      <c r="E2132">
        <v>28071</v>
      </c>
      <c r="F2132" s="13" t="s">
        <v>716</v>
      </c>
      <c r="G2132" s="4">
        <v>41150</v>
      </c>
      <c r="H2132">
        <v>65</v>
      </c>
      <c r="I2132">
        <v>39</v>
      </c>
      <c r="J2132">
        <v>33</v>
      </c>
      <c r="K2132">
        <v>130</v>
      </c>
      <c r="L2132">
        <v>41</v>
      </c>
      <c r="M2132">
        <v>26</v>
      </c>
      <c r="N2132">
        <v>44</v>
      </c>
      <c r="O2132">
        <v>269</v>
      </c>
      <c r="P2132">
        <v>313</v>
      </c>
      <c r="Q2132">
        <v>2</v>
      </c>
      <c r="R2132">
        <v>5</v>
      </c>
      <c r="S2132">
        <v>1</v>
      </c>
      <c r="T2132">
        <v>5</v>
      </c>
      <c r="U2132">
        <v>13</v>
      </c>
      <c r="V2132">
        <v>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t="s">
        <v>716</v>
      </c>
      <c r="AD2132" t="s">
        <v>716</v>
      </c>
      <c r="AE2132">
        <v>3</v>
      </c>
      <c r="AF2132" t="s">
        <v>3031</v>
      </c>
      <c r="AG2132" t="s">
        <v>2958</v>
      </c>
      <c r="AH2132" t="s">
        <v>3014</v>
      </c>
      <c r="AI2132">
        <v>8</v>
      </c>
      <c r="AJ2132" t="s">
        <v>3026</v>
      </c>
    </row>
    <row r="2133" spans="1:36" x14ac:dyDescent="0.3">
      <c r="A2133" t="s">
        <v>1170</v>
      </c>
      <c r="B2133" s="9">
        <v>65</v>
      </c>
      <c r="C2133" t="s">
        <v>39</v>
      </c>
      <c r="D2133" s="29" t="s">
        <v>37</v>
      </c>
      <c r="E2133">
        <v>81698</v>
      </c>
      <c r="F2133" s="13" t="s">
        <v>716</v>
      </c>
      <c r="G2133" s="4">
        <v>41584</v>
      </c>
      <c r="H2133">
        <v>4</v>
      </c>
      <c r="I2133">
        <v>179</v>
      </c>
      <c r="J2133">
        <v>28</v>
      </c>
      <c r="K2133">
        <v>520</v>
      </c>
      <c r="L2133">
        <v>111</v>
      </c>
      <c r="M2133">
        <v>123</v>
      </c>
      <c r="N2133">
        <v>47</v>
      </c>
      <c r="O2133">
        <v>961</v>
      </c>
      <c r="P2133">
        <v>1008</v>
      </c>
      <c r="Q2133">
        <v>1</v>
      </c>
      <c r="R2133">
        <v>3</v>
      </c>
      <c r="S2133">
        <v>8</v>
      </c>
      <c r="T2133">
        <v>13</v>
      </c>
      <c r="U2133">
        <v>25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716</v>
      </c>
      <c r="AD2133" t="s">
        <v>715</v>
      </c>
      <c r="AE2133">
        <v>2</v>
      </c>
      <c r="AF2133" t="s">
        <v>3029</v>
      </c>
      <c r="AG2133" t="s">
        <v>2957</v>
      </c>
      <c r="AH2133" t="s">
        <v>3018</v>
      </c>
      <c r="AI2133">
        <v>11</v>
      </c>
      <c r="AJ2133" t="s">
        <v>3024</v>
      </c>
    </row>
    <row r="2134" spans="1:36" x14ac:dyDescent="0.3">
      <c r="A2134" t="s">
        <v>2742</v>
      </c>
      <c r="B2134" s="9">
        <v>39</v>
      </c>
      <c r="C2134" t="s">
        <v>29</v>
      </c>
      <c r="D2134" s="29" t="s">
        <v>37</v>
      </c>
      <c r="E2134">
        <v>40794</v>
      </c>
      <c r="F2134" s="13" t="s">
        <v>715</v>
      </c>
      <c r="G2134" s="4">
        <v>41371</v>
      </c>
      <c r="H2134">
        <v>18</v>
      </c>
      <c r="I2134">
        <v>261</v>
      </c>
      <c r="J2134">
        <v>23</v>
      </c>
      <c r="K2134">
        <v>73</v>
      </c>
      <c r="L2134">
        <v>4</v>
      </c>
      <c r="M2134">
        <v>23</v>
      </c>
      <c r="N2134">
        <v>50</v>
      </c>
      <c r="O2134">
        <v>384</v>
      </c>
      <c r="P2134">
        <v>434</v>
      </c>
      <c r="Q2134">
        <v>2</v>
      </c>
      <c r="R2134">
        <v>6</v>
      </c>
      <c r="S2134">
        <v>3</v>
      </c>
      <c r="T2134">
        <v>5</v>
      </c>
      <c r="U2134">
        <v>16</v>
      </c>
      <c r="V2134">
        <v>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716</v>
      </c>
      <c r="AD2134" t="s">
        <v>716</v>
      </c>
      <c r="AE2134">
        <v>2</v>
      </c>
      <c r="AF2134" t="s">
        <v>3031</v>
      </c>
      <c r="AG2134" t="s">
        <v>2957</v>
      </c>
      <c r="AH2134" t="s">
        <v>3011</v>
      </c>
      <c r="AI2134">
        <v>4</v>
      </c>
      <c r="AJ2134" t="s">
        <v>3021</v>
      </c>
    </row>
    <row r="2135" spans="1:36" x14ac:dyDescent="0.3">
      <c r="A2135" t="s">
        <v>1937</v>
      </c>
      <c r="B2135" s="9">
        <v>43</v>
      </c>
      <c r="C2135" t="s">
        <v>47</v>
      </c>
      <c r="D2135" s="29" t="s">
        <v>41</v>
      </c>
      <c r="E2135">
        <v>49118</v>
      </c>
      <c r="F2135" s="13" t="s">
        <v>716</v>
      </c>
      <c r="G2135" s="4">
        <v>41139</v>
      </c>
      <c r="H2135">
        <v>90</v>
      </c>
      <c r="I2135">
        <v>620</v>
      </c>
      <c r="J2135">
        <v>54</v>
      </c>
      <c r="K2135">
        <v>239</v>
      </c>
      <c r="L2135">
        <v>99</v>
      </c>
      <c r="M2135">
        <v>98</v>
      </c>
      <c r="N2135">
        <v>119</v>
      </c>
      <c r="O2135">
        <v>1110</v>
      </c>
      <c r="P2135">
        <v>1229</v>
      </c>
      <c r="Q2135">
        <v>2</v>
      </c>
      <c r="R2135">
        <v>9</v>
      </c>
      <c r="S2135">
        <v>7</v>
      </c>
      <c r="T2135">
        <v>10</v>
      </c>
      <c r="U2135">
        <v>28</v>
      </c>
      <c r="V2135">
        <v>7</v>
      </c>
      <c r="W2135">
        <v>0</v>
      </c>
      <c r="X2135">
        <v>0</v>
      </c>
      <c r="Y2135">
        <v>1</v>
      </c>
      <c r="Z2135">
        <v>0</v>
      </c>
      <c r="AA2135">
        <v>1</v>
      </c>
      <c r="AB2135">
        <v>0</v>
      </c>
      <c r="AC2135" t="s">
        <v>2963</v>
      </c>
      <c r="AD2135" t="s">
        <v>715</v>
      </c>
      <c r="AE2135">
        <v>3</v>
      </c>
      <c r="AF2135" t="s">
        <v>3028</v>
      </c>
      <c r="AG2135" t="s">
        <v>2958</v>
      </c>
      <c r="AH2135" t="s">
        <v>3014</v>
      </c>
      <c r="AI2135">
        <v>8</v>
      </c>
      <c r="AJ2135" t="s">
        <v>3026</v>
      </c>
    </row>
    <row r="2136" spans="1:36" x14ac:dyDescent="0.3">
      <c r="A2136" t="s">
        <v>884</v>
      </c>
      <c r="B2136" s="9">
        <v>32</v>
      </c>
      <c r="C2136" t="s">
        <v>29</v>
      </c>
      <c r="D2136" s="29" t="s">
        <v>33</v>
      </c>
      <c r="E2136">
        <v>40479</v>
      </c>
      <c r="F2136" s="13" t="s">
        <v>715</v>
      </c>
      <c r="G2136" s="4">
        <v>41503</v>
      </c>
      <c r="H2136">
        <v>95</v>
      </c>
      <c r="I2136">
        <v>5</v>
      </c>
      <c r="J2136">
        <v>0</v>
      </c>
      <c r="K2136">
        <v>8</v>
      </c>
      <c r="L2136">
        <v>2</v>
      </c>
      <c r="M2136">
        <v>0</v>
      </c>
      <c r="N2136">
        <v>0</v>
      </c>
      <c r="O2136">
        <v>15</v>
      </c>
      <c r="P2136">
        <v>15</v>
      </c>
      <c r="Q2136">
        <v>1</v>
      </c>
      <c r="R2136">
        <v>0</v>
      </c>
      <c r="S2136">
        <v>0</v>
      </c>
      <c r="T2136">
        <v>3</v>
      </c>
      <c r="U2136">
        <v>4</v>
      </c>
      <c r="V2136">
        <v>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716</v>
      </c>
      <c r="AD2136" t="s">
        <v>716</v>
      </c>
      <c r="AE2136">
        <v>2</v>
      </c>
      <c r="AF2136" t="s">
        <v>3031</v>
      </c>
      <c r="AG2136" t="s">
        <v>2957</v>
      </c>
      <c r="AH2136" t="s">
        <v>3014</v>
      </c>
      <c r="AI2136">
        <v>8</v>
      </c>
      <c r="AJ2136" t="s">
        <v>3026</v>
      </c>
    </row>
    <row r="2137" spans="1:36" x14ac:dyDescent="0.3">
      <c r="A2137" t="s">
        <v>1697</v>
      </c>
      <c r="B2137" s="9">
        <v>24</v>
      </c>
      <c r="C2137" t="s">
        <v>29</v>
      </c>
      <c r="D2137" s="29" t="s">
        <v>37</v>
      </c>
      <c r="E2137">
        <v>73687</v>
      </c>
      <c r="F2137" s="13" t="s">
        <v>716</v>
      </c>
      <c r="G2137" s="4">
        <v>41606</v>
      </c>
      <c r="H2137">
        <v>8</v>
      </c>
      <c r="I2137">
        <v>559</v>
      </c>
      <c r="J2137">
        <v>153</v>
      </c>
      <c r="K2137">
        <v>503</v>
      </c>
      <c r="L2137">
        <v>218</v>
      </c>
      <c r="M2137">
        <v>13</v>
      </c>
      <c r="N2137">
        <v>181</v>
      </c>
      <c r="O2137">
        <v>1446</v>
      </c>
      <c r="P2137">
        <v>1627</v>
      </c>
      <c r="Q2137">
        <v>1</v>
      </c>
      <c r="R2137">
        <v>3</v>
      </c>
      <c r="S2137">
        <v>9</v>
      </c>
      <c r="T2137">
        <v>9</v>
      </c>
      <c r="U2137">
        <v>22</v>
      </c>
      <c r="V2137">
        <v>2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  <c r="AC2137" t="s">
        <v>715</v>
      </c>
      <c r="AD2137" t="s">
        <v>715</v>
      </c>
      <c r="AE2137">
        <v>2</v>
      </c>
      <c r="AF2137" t="s">
        <v>3032</v>
      </c>
      <c r="AG2137" t="s">
        <v>2957</v>
      </c>
      <c r="AH2137" t="s">
        <v>3018</v>
      </c>
      <c r="AI2137">
        <v>11</v>
      </c>
      <c r="AJ2137" t="s">
        <v>3024</v>
      </c>
    </row>
    <row r="2138" spans="1:36" x14ac:dyDescent="0.3">
      <c r="A2138" t="s">
        <v>1474</v>
      </c>
      <c r="B2138" s="9">
        <v>26</v>
      </c>
      <c r="C2138" t="s">
        <v>29</v>
      </c>
      <c r="D2138" s="29" t="s">
        <v>37</v>
      </c>
      <c r="E2138">
        <v>24645</v>
      </c>
      <c r="F2138" s="13" t="s">
        <v>715</v>
      </c>
      <c r="G2138" s="4">
        <v>41214</v>
      </c>
      <c r="H2138">
        <v>16</v>
      </c>
      <c r="I2138">
        <v>5</v>
      </c>
      <c r="J2138">
        <v>3</v>
      </c>
      <c r="K2138">
        <v>4</v>
      </c>
      <c r="L2138">
        <v>4</v>
      </c>
      <c r="M2138">
        <v>1</v>
      </c>
      <c r="N2138">
        <v>0</v>
      </c>
      <c r="O2138">
        <v>17</v>
      </c>
      <c r="P2138">
        <v>17</v>
      </c>
      <c r="Q2138">
        <v>1</v>
      </c>
      <c r="R2138">
        <v>1</v>
      </c>
      <c r="S2138">
        <v>0</v>
      </c>
      <c r="T2138">
        <v>2</v>
      </c>
      <c r="U2138">
        <v>4</v>
      </c>
      <c r="V2138">
        <v>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716</v>
      </c>
      <c r="AD2138" t="s">
        <v>716</v>
      </c>
      <c r="AE2138">
        <v>3</v>
      </c>
      <c r="AF2138" t="s">
        <v>3032</v>
      </c>
      <c r="AG2138" t="s">
        <v>2958</v>
      </c>
      <c r="AH2138" t="s">
        <v>3018</v>
      </c>
      <c r="AI2138">
        <v>11</v>
      </c>
      <c r="AJ2138" t="s">
        <v>3024</v>
      </c>
    </row>
    <row r="2139" spans="1:36" x14ac:dyDescent="0.3">
      <c r="A2139" t="s">
        <v>1131</v>
      </c>
      <c r="B2139" s="9">
        <v>54</v>
      </c>
      <c r="C2139" t="s">
        <v>47</v>
      </c>
      <c r="D2139" s="29" t="s">
        <v>71</v>
      </c>
      <c r="E2139">
        <v>22123</v>
      </c>
      <c r="F2139" s="13" t="s">
        <v>716</v>
      </c>
      <c r="G2139" s="4">
        <v>41725</v>
      </c>
      <c r="H2139">
        <v>77</v>
      </c>
      <c r="I2139">
        <v>3</v>
      </c>
      <c r="J2139">
        <v>3</v>
      </c>
      <c r="K2139">
        <v>24</v>
      </c>
      <c r="L2139">
        <v>34</v>
      </c>
      <c r="M2139">
        <v>7</v>
      </c>
      <c r="N2139">
        <v>31</v>
      </c>
      <c r="O2139">
        <v>71</v>
      </c>
      <c r="P2139">
        <v>102</v>
      </c>
      <c r="Q2139">
        <v>1</v>
      </c>
      <c r="R2139">
        <v>2</v>
      </c>
      <c r="S2139">
        <v>1</v>
      </c>
      <c r="T2139">
        <v>3</v>
      </c>
      <c r="U2139">
        <v>7</v>
      </c>
      <c r="V2139">
        <v>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716</v>
      </c>
      <c r="AD2139" t="s">
        <v>716</v>
      </c>
      <c r="AE2139">
        <v>1</v>
      </c>
      <c r="AF2139" t="s">
        <v>3030</v>
      </c>
      <c r="AG2139" t="s">
        <v>2956</v>
      </c>
      <c r="AH2139" t="s">
        <v>3016</v>
      </c>
      <c r="AI2139">
        <v>3</v>
      </c>
      <c r="AJ2139" t="s">
        <v>3017</v>
      </c>
    </row>
    <row r="2140" spans="1:36" x14ac:dyDescent="0.3">
      <c r="A2140" t="s">
        <v>1441</v>
      </c>
      <c r="B2140" s="9">
        <v>29</v>
      </c>
      <c r="C2140" t="s">
        <v>29</v>
      </c>
      <c r="D2140" s="29" t="s">
        <v>37</v>
      </c>
      <c r="E2140">
        <v>19986</v>
      </c>
      <c r="F2140" s="13" t="s">
        <v>715</v>
      </c>
      <c r="G2140" s="4">
        <v>41592</v>
      </c>
      <c r="H2140">
        <v>74</v>
      </c>
      <c r="I2140">
        <v>3</v>
      </c>
      <c r="J2140">
        <v>6</v>
      </c>
      <c r="K2140">
        <v>5</v>
      </c>
      <c r="L2140">
        <v>0</v>
      </c>
      <c r="M2140">
        <v>2</v>
      </c>
      <c r="N2140">
        <v>6</v>
      </c>
      <c r="O2140">
        <v>16</v>
      </c>
      <c r="P2140">
        <v>22</v>
      </c>
      <c r="Q2140">
        <v>1</v>
      </c>
      <c r="R2140">
        <v>0</v>
      </c>
      <c r="S2140">
        <v>0</v>
      </c>
      <c r="T2140">
        <v>3</v>
      </c>
      <c r="U2140">
        <v>4</v>
      </c>
      <c r="V2140">
        <v>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716</v>
      </c>
      <c r="AD2140" t="s">
        <v>716</v>
      </c>
      <c r="AE2140">
        <v>2</v>
      </c>
      <c r="AF2140" t="s">
        <v>3032</v>
      </c>
      <c r="AG2140" t="s">
        <v>2957</v>
      </c>
      <c r="AH2140" t="s">
        <v>3018</v>
      </c>
      <c r="AI2140">
        <v>11</v>
      </c>
      <c r="AJ2140" t="s">
        <v>3024</v>
      </c>
    </row>
    <row r="2141" spans="1:36" x14ac:dyDescent="0.3">
      <c r="A2141" t="s">
        <v>2164</v>
      </c>
      <c r="B2141" s="9">
        <v>52</v>
      </c>
      <c r="C2141" t="s">
        <v>39</v>
      </c>
      <c r="D2141" s="29" t="s">
        <v>33</v>
      </c>
      <c r="E2141">
        <v>47175</v>
      </c>
      <c r="F2141" s="13" t="s">
        <v>2963</v>
      </c>
      <c r="G2141" s="4">
        <v>41210</v>
      </c>
      <c r="H2141">
        <v>81</v>
      </c>
      <c r="I2141">
        <v>167</v>
      </c>
      <c r="J2141">
        <v>2</v>
      </c>
      <c r="K2141">
        <v>44</v>
      </c>
      <c r="L2141">
        <v>6</v>
      </c>
      <c r="M2141">
        <v>2</v>
      </c>
      <c r="N2141">
        <v>19</v>
      </c>
      <c r="O2141">
        <v>221</v>
      </c>
      <c r="P2141">
        <v>240</v>
      </c>
      <c r="Q2141">
        <v>7</v>
      </c>
      <c r="R2141">
        <v>4</v>
      </c>
      <c r="S2141">
        <v>2</v>
      </c>
      <c r="T2141">
        <v>4</v>
      </c>
      <c r="U2141">
        <v>17</v>
      </c>
      <c r="V2141">
        <v>8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 t="s">
        <v>715</v>
      </c>
      <c r="AD2141" t="s">
        <v>715</v>
      </c>
      <c r="AE2141">
        <v>3</v>
      </c>
      <c r="AF2141" t="s">
        <v>3030</v>
      </c>
      <c r="AG2141" t="s">
        <v>2958</v>
      </c>
      <c r="AH2141" t="s">
        <v>3018</v>
      </c>
      <c r="AI2141">
        <v>10</v>
      </c>
      <c r="AJ2141" t="s">
        <v>3020</v>
      </c>
    </row>
    <row r="2142" spans="1:36" x14ac:dyDescent="0.3">
      <c r="A2142" t="s">
        <v>1715</v>
      </c>
      <c r="B2142" s="9">
        <v>27</v>
      </c>
      <c r="C2142" t="s">
        <v>29</v>
      </c>
      <c r="D2142" s="29" t="s">
        <v>37</v>
      </c>
      <c r="E2142">
        <v>7500</v>
      </c>
      <c r="F2142" s="13" t="s">
        <v>716</v>
      </c>
      <c r="G2142" s="4">
        <v>41283</v>
      </c>
      <c r="H2142">
        <v>94</v>
      </c>
      <c r="I2142">
        <v>0</v>
      </c>
      <c r="J2142">
        <v>2</v>
      </c>
      <c r="K2142">
        <v>3</v>
      </c>
      <c r="L2142">
        <v>4</v>
      </c>
      <c r="M2142">
        <v>1</v>
      </c>
      <c r="N2142">
        <v>5</v>
      </c>
      <c r="O2142">
        <v>10</v>
      </c>
      <c r="P2142">
        <v>15</v>
      </c>
      <c r="Q2142">
        <v>1</v>
      </c>
      <c r="R2142">
        <v>0</v>
      </c>
      <c r="S2142">
        <v>0</v>
      </c>
      <c r="T2142">
        <v>3</v>
      </c>
      <c r="U2142">
        <v>4</v>
      </c>
      <c r="V2142">
        <v>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716</v>
      </c>
      <c r="AD2142" t="s">
        <v>716</v>
      </c>
      <c r="AE2142">
        <v>2</v>
      </c>
      <c r="AF2142" t="s">
        <v>3032</v>
      </c>
      <c r="AG2142" t="s">
        <v>2957</v>
      </c>
      <c r="AH2142" t="s">
        <v>3016</v>
      </c>
      <c r="AI2142">
        <v>1</v>
      </c>
      <c r="AJ2142" t="s">
        <v>3023</v>
      </c>
    </row>
    <row r="2143" spans="1:36" x14ac:dyDescent="0.3">
      <c r="A2143" t="s">
        <v>2926</v>
      </c>
      <c r="B2143" s="9">
        <v>53</v>
      </c>
      <c r="C2143" t="s">
        <v>36</v>
      </c>
      <c r="D2143" s="29" t="s">
        <v>37</v>
      </c>
      <c r="E2143">
        <v>57072</v>
      </c>
      <c r="F2143" s="13" t="s">
        <v>715</v>
      </c>
      <c r="G2143" s="4">
        <v>41663</v>
      </c>
      <c r="H2143">
        <v>79</v>
      </c>
      <c r="I2143">
        <v>944</v>
      </c>
      <c r="J2143">
        <v>0</v>
      </c>
      <c r="K2143">
        <v>60</v>
      </c>
      <c r="L2143">
        <v>0</v>
      </c>
      <c r="M2143">
        <v>0</v>
      </c>
      <c r="N2143">
        <v>30</v>
      </c>
      <c r="O2143">
        <v>1004</v>
      </c>
      <c r="P2143">
        <v>1034</v>
      </c>
      <c r="Q2143">
        <v>2</v>
      </c>
      <c r="R2143">
        <v>7</v>
      </c>
      <c r="S2143">
        <v>5</v>
      </c>
      <c r="T2143">
        <v>13</v>
      </c>
      <c r="U2143">
        <v>27</v>
      </c>
      <c r="V2143">
        <v>5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 t="s">
        <v>715</v>
      </c>
      <c r="AD2143" t="s">
        <v>716</v>
      </c>
      <c r="AE2143">
        <v>1</v>
      </c>
      <c r="AF2143" t="s">
        <v>3030</v>
      </c>
      <c r="AG2143" t="s">
        <v>2956</v>
      </c>
      <c r="AH2143" t="s">
        <v>3016</v>
      </c>
      <c r="AI2143">
        <v>1</v>
      </c>
      <c r="AJ2143" t="s">
        <v>3023</v>
      </c>
    </row>
    <row r="2144" spans="1:36" x14ac:dyDescent="0.3">
      <c r="A2144" t="s">
        <v>1604</v>
      </c>
      <c r="B2144" s="9">
        <v>49</v>
      </c>
      <c r="C2144" t="s">
        <v>29</v>
      </c>
      <c r="D2144" s="29" t="s">
        <v>33</v>
      </c>
      <c r="E2144">
        <v>83003</v>
      </c>
      <c r="F2144" s="13" t="s">
        <v>716</v>
      </c>
      <c r="G2144" s="4">
        <v>41336</v>
      </c>
      <c r="H2144">
        <v>18</v>
      </c>
      <c r="I2144">
        <v>856</v>
      </c>
      <c r="J2144">
        <v>61</v>
      </c>
      <c r="K2144">
        <v>570</v>
      </c>
      <c r="L2144">
        <v>40</v>
      </c>
      <c r="M2144">
        <v>25</v>
      </c>
      <c r="N2144">
        <v>122</v>
      </c>
      <c r="O2144">
        <v>1552</v>
      </c>
      <c r="P2144">
        <v>1674</v>
      </c>
      <c r="Q2144">
        <v>1</v>
      </c>
      <c r="R2144">
        <v>7</v>
      </c>
      <c r="S2144">
        <v>6</v>
      </c>
      <c r="T2144">
        <v>8</v>
      </c>
      <c r="U2144">
        <v>22</v>
      </c>
      <c r="V2144">
        <v>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 t="s">
        <v>715</v>
      </c>
      <c r="AD2144" t="s">
        <v>715</v>
      </c>
      <c r="AE2144">
        <v>2</v>
      </c>
      <c r="AF2144" t="s">
        <v>3028</v>
      </c>
      <c r="AG2144" t="s">
        <v>2957</v>
      </c>
      <c r="AH2144" t="s">
        <v>3016</v>
      </c>
      <c r="AI2144">
        <v>3</v>
      </c>
      <c r="AJ2144" t="s">
        <v>3017</v>
      </c>
    </row>
    <row r="2145" spans="1:36" x14ac:dyDescent="0.3">
      <c r="A2145" t="s">
        <v>2060</v>
      </c>
      <c r="B2145" s="9">
        <v>32</v>
      </c>
      <c r="C2145" t="s">
        <v>36</v>
      </c>
      <c r="D2145" s="29" t="s">
        <v>33</v>
      </c>
      <c r="E2145">
        <v>32313</v>
      </c>
      <c r="F2145" s="13" t="s">
        <v>715</v>
      </c>
      <c r="G2145" s="4">
        <v>41316</v>
      </c>
      <c r="H2145">
        <v>60</v>
      </c>
      <c r="I2145">
        <v>86</v>
      </c>
      <c r="J2145">
        <v>4</v>
      </c>
      <c r="K2145">
        <v>56</v>
      </c>
      <c r="L2145">
        <v>2</v>
      </c>
      <c r="M2145">
        <v>4</v>
      </c>
      <c r="N2145">
        <v>7</v>
      </c>
      <c r="O2145">
        <v>152</v>
      </c>
      <c r="P2145">
        <v>159</v>
      </c>
      <c r="Q2145">
        <v>3</v>
      </c>
      <c r="R2145">
        <v>4</v>
      </c>
      <c r="S2145">
        <v>0</v>
      </c>
      <c r="T2145">
        <v>4</v>
      </c>
      <c r="U2145">
        <v>11</v>
      </c>
      <c r="V2145">
        <v>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716</v>
      </c>
      <c r="AD2145" t="s">
        <v>716</v>
      </c>
      <c r="AE2145">
        <v>2</v>
      </c>
      <c r="AF2145" t="s">
        <v>3031</v>
      </c>
      <c r="AG2145" t="s">
        <v>2957</v>
      </c>
      <c r="AH2145" t="s">
        <v>3016</v>
      </c>
      <c r="AI2145">
        <v>2</v>
      </c>
      <c r="AJ2145" t="s">
        <v>3022</v>
      </c>
    </row>
    <row r="2146" spans="1:36" x14ac:dyDescent="0.3">
      <c r="A2146" t="s">
        <v>2761</v>
      </c>
      <c r="B2146" s="9">
        <v>55</v>
      </c>
      <c r="C2146" t="s">
        <v>36</v>
      </c>
      <c r="D2146" s="29" t="s">
        <v>37</v>
      </c>
      <c r="E2146">
        <v>33762</v>
      </c>
      <c r="F2146" s="13" t="s">
        <v>2964</v>
      </c>
      <c r="G2146" s="4">
        <v>41462</v>
      </c>
      <c r="H2146">
        <v>61</v>
      </c>
      <c r="I2146">
        <v>53</v>
      </c>
      <c r="J2146">
        <v>1</v>
      </c>
      <c r="K2146">
        <v>34</v>
      </c>
      <c r="L2146">
        <v>2</v>
      </c>
      <c r="M2146">
        <v>0</v>
      </c>
      <c r="N2146">
        <v>16</v>
      </c>
      <c r="O2146">
        <v>90</v>
      </c>
      <c r="P2146">
        <v>106</v>
      </c>
      <c r="Q2146">
        <v>3</v>
      </c>
      <c r="R2146">
        <v>2</v>
      </c>
      <c r="S2146">
        <v>2</v>
      </c>
      <c r="T2146">
        <v>2</v>
      </c>
      <c r="U2146">
        <v>9</v>
      </c>
      <c r="V2146">
        <v>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716</v>
      </c>
      <c r="AD2146" t="s">
        <v>716</v>
      </c>
      <c r="AE2146">
        <v>2</v>
      </c>
      <c r="AF2146" t="s">
        <v>3030</v>
      </c>
      <c r="AG2146" t="s">
        <v>2957</v>
      </c>
      <c r="AH2146" t="s">
        <v>3014</v>
      </c>
      <c r="AI2146">
        <v>7</v>
      </c>
      <c r="AJ2146" t="s">
        <v>3015</v>
      </c>
    </row>
    <row r="2147" spans="1:36" x14ac:dyDescent="0.3">
      <c r="A2147" t="s">
        <v>2248</v>
      </c>
      <c r="B2147" s="9">
        <v>66</v>
      </c>
      <c r="C2147" t="s">
        <v>36</v>
      </c>
      <c r="D2147" s="29" t="s">
        <v>71</v>
      </c>
      <c r="E2147">
        <v>82032</v>
      </c>
      <c r="F2147" s="13" t="s">
        <v>716</v>
      </c>
      <c r="G2147" s="4">
        <v>41734</v>
      </c>
      <c r="H2147">
        <v>54</v>
      </c>
      <c r="I2147">
        <v>332</v>
      </c>
      <c r="J2147">
        <v>194</v>
      </c>
      <c r="K2147">
        <v>377</v>
      </c>
      <c r="L2147">
        <v>149</v>
      </c>
      <c r="M2147">
        <v>125</v>
      </c>
      <c r="N2147">
        <v>57</v>
      </c>
      <c r="O2147">
        <v>1177</v>
      </c>
      <c r="P2147">
        <v>1234</v>
      </c>
      <c r="Q2147">
        <v>0</v>
      </c>
      <c r="R2147">
        <v>4</v>
      </c>
      <c r="S2147">
        <v>6</v>
      </c>
      <c r="T2147">
        <v>7</v>
      </c>
      <c r="U2147">
        <v>17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716</v>
      </c>
      <c r="AD2147" t="s">
        <v>716</v>
      </c>
      <c r="AE2147">
        <v>1</v>
      </c>
      <c r="AF2147" t="s">
        <v>3029</v>
      </c>
      <c r="AG2147" t="s">
        <v>2956</v>
      </c>
      <c r="AH2147" t="s">
        <v>3011</v>
      </c>
      <c r="AI2147">
        <v>4</v>
      </c>
      <c r="AJ2147" t="s">
        <v>3021</v>
      </c>
    </row>
    <row r="2148" spans="1:36" x14ac:dyDescent="0.3">
      <c r="A2148" t="s">
        <v>2767</v>
      </c>
      <c r="B2148" s="9">
        <v>31</v>
      </c>
      <c r="C2148" t="s">
        <v>29</v>
      </c>
      <c r="D2148" s="29" t="s">
        <v>33</v>
      </c>
      <c r="E2148">
        <v>22010</v>
      </c>
      <c r="F2148" s="13" t="s">
        <v>715</v>
      </c>
      <c r="G2148" s="4">
        <v>41455</v>
      </c>
      <c r="H2148">
        <v>51</v>
      </c>
      <c r="I2148">
        <v>11</v>
      </c>
      <c r="J2148">
        <v>2</v>
      </c>
      <c r="K2148">
        <v>9</v>
      </c>
      <c r="L2148">
        <v>3</v>
      </c>
      <c r="M2148">
        <v>0</v>
      </c>
      <c r="N2148">
        <v>8</v>
      </c>
      <c r="O2148">
        <v>25</v>
      </c>
      <c r="P2148">
        <v>33</v>
      </c>
      <c r="Q2148">
        <v>2</v>
      </c>
      <c r="R2148">
        <v>2</v>
      </c>
      <c r="S2148">
        <v>0</v>
      </c>
      <c r="T2148">
        <v>3</v>
      </c>
      <c r="U2148">
        <v>7</v>
      </c>
      <c r="V2148">
        <v>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716</v>
      </c>
      <c r="AD2148" t="s">
        <v>716</v>
      </c>
      <c r="AE2148">
        <v>2</v>
      </c>
      <c r="AF2148" t="s">
        <v>3031</v>
      </c>
      <c r="AG2148" t="s">
        <v>2957</v>
      </c>
      <c r="AH2148" t="s">
        <v>3011</v>
      </c>
      <c r="AI2148">
        <v>6</v>
      </c>
      <c r="AJ2148" t="s">
        <v>3013</v>
      </c>
    </row>
    <row r="2149" spans="1:36" x14ac:dyDescent="0.3">
      <c r="A2149" t="s">
        <v>916</v>
      </c>
      <c r="B2149" s="9">
        <v>53</v>
      </c>
      <c r="C2149" t="s">
        <v>29</v>
      </c>
      <c r="D2149" s="29" t="s">
        <v>33</v>
      </c>
      <c r="E2149">
        <v>64260</v>
      </c>
      <c r="F2149" s="13" t="s">
        <v>716</v>
      </c>
      <c r="G2149" s="4">
        <v>41285</v>
      </c>
      <c r="H2149">
        <v>1</v>
      </c>
      <c r="I2149">
        <v>539</v>
      </c>
      <c r="J2149">
        <v>169</v>
      </c>
      <c r="K2149">
        <v>816</v>
      </c>
      <c r="L2149">
        <v>20</v>
      </c>
      <c r="M2149">
        <v>0</v>
      </c>
      <c r="N2149">
        <v>30</v>
      </c>
      <c r="O2149">
        <v>1544</v>
      </c>
      <c r="P2149">
        <v>1574</v>
      </c>
      <c r="Q2149">
        <v>1</v>
      </c>
      <c r="R2149">
        <v>4</v>
      </c>
      <c r="S2149">
        <v>5</v>
      </c>
      <c r="T2149">
        <v>4</v>
      </c>
      <c r="U2149">
        <v>14</v>
      </c>
      <c r="V2149">
        <v>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716</v>
      </c>
      <c r="AD2149" t="s">
        <v>715</v>
      </c>
      <c r="AE2149">
        <v>2</v>
      </c>
      <c r="AF2149" t="s">
        <v>3030</v>
      </c>
      <c r="AG2149" t="s">
        <v>2957</v>
      </c>
      <c r="AH2149" t="s">
        <v>3016</v>
      </c>
      <c r="AI2149">
        <v>1</v>
      </c>
      <c r="AJ2149" t="s">
        <v>3023</v>
      </c>
    </row>
    <row r="2150" spans="1:36" x14ac:dyDescent="0.3">
      <c r="A2150" t="s">
        <v>1260</v>
      </c>
      <c r="B2150" s="9">
        <v>34</v>
      </c>
      <c r="C2150" t="s">
        <v>36</v>
      </c>
      <c r="D2150" s="29" t="s">
        <v>30</v>
      </c>
      <c r="E2150">
        <v>65295</v>
      </c>
      <c r="F2150" s="13" t="s">
        <v>716</v>
      </c>
      <c r="G2150" s="4">
        <v>41631</v>
      </c>
      <c r="H2150">
        <v>19</v>
      </c>
      <c r="I2150">
        <v>365</v>
      </c>
      <c r="J2150">
        <v>32</v>
      </c>
      <c r="K2150">
        <v>117</v>
      </c>
      <c r="L2150">
        <v>34</v>
      </c>
      <c r="M2150">
        <v>110</v>
      </c>
      <c r="N2150">
        <v>6</v>
      </c>
      <c r="O2150">
        <v>658</v>
      </c>
      <c r="P2150">
        <v>664</v>
      </c>
      <c r="Q2150">
        <v>1</v>
      </c>
      <c r="R2150">
        <v>3</v>
      </c>
      <c r="S2150">
        <v>3</v>
      </c>
      <c r="T2150">
        <v>13</v>
      </c>
      <c r="U2150">
        <v>20</v>
      </c>
      <c r="V2150">
        <v>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t="s">
        <v>716</v>
      </c>
      <c r="AD2150" t="s">
        <v>716</v>
      </c>
      <c r="AE2150">
        <v>2</v>
      </c>
      <c r="AF2150" t="s">
        <v>3031</v>
      </c>
      <c r="AG2150" t="s">
        <v>2957</v>
      </c>
      <c r="AH2150" t="s">
        <v>3018</v>
      </c>
      <c r="AI2150">
        <v>12</v>
      </c>
      <c r="AJ2150" t="s">
        <v>3019</v>
      </c>
    </row>
    <row r="2151" spans="1:36" x14ac:dyDescent="0.3">
      <c r="A2151" t="s">
        <v>1691</v>
      </c>
      <c r="B2151" s="9">
        <v>45</v>
      </c>
      <c r="C2151" t="s">
        <v>29</v>
      </c>
      <c r="D2151" s="29" t="s">
        <v>37</v>
      </c>
      <c r="E2151">
        <v>73448</v>
      </c>
      <c r="F2151" s="13" t="s">
        <v>716</v>
      </c>
      <c r="G2151" s="4">
        <v>41680</v>
      </c>
      <c r="H2151">
        <v>10</v>
      </c>
      <c r="I2151">
        <v>236</v>
      </c>
      <c r="J2151">
        <v>106</v>
      </c>
      <c r="K2151">
        <v>189</v>
      </c>
      <c r="L2151">
        <v>23</v>
      </c>
      <c r="M2151">
        <v>41</v>
      </c>
      <c r="N2151">
        <v>130</v>
      </c>
      <c r="O2151">
        <v>595</v>
      </c>
      <c r="P2151">
        <v>725</v>
      </c>
      <c r="Q2151">
        <v>1</v>
      </c>
      <c r="R2151">
        <v>7</v>
      </c>
      <c r="S2151">
        <v>2</v>
      </c>
      <c r="T2151">
        <v>9</v>
      </c>
      <c r="U2151">
        <v>19</v>
      </c>
      <c r="V2151">
        <v>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716</v>
      </c>
      <c r="AD2151" t="s">
        <v>716</v>
      </c>
      <c r="AE2151">
        <v>1</v>
      </c>
      <c r="AF2151" t="s">
        <v>3028</v>
      </c>
      <c r="AG2151" t="s">
        <v>2956</v>
      </c>
      <c r="AH2151" t="s">
        <v>3016</v>
      </c>
      <c r="AI2151">
        <v>2</v>
      </c>
      <c r="AJ2151" t="s">
        <v>3022</v>
      </c>
    </row>
    <row r="2152" spans="1:36" x14ac:dyDescent="0.3">
      <c r="A2152" t="s">
        <v>1293</v>
      </c>
      <c r="B2152" s="9">
        <v>49</v>
      </c>
      <c r="C2152" t="s">
        <v>36</v>
      </c>
      <c r="D2152" s="29" t="s">
        <v>37</v>
      </c>
      <c r="E2152">
        <v>69969</v>
      </c>
      <c r="F2152" s="13" t="s">
        <v>716</v>
      </c>
      <c r="G2152" s="4">
        <v>41513</v>
      </c>
      <c r="H2152">
        <v>64</v>
      </c>
      <c r="I2152">
        <v>882</v>
      </c>
      <c r="J2152">
        <v>29</v>
      </c>
      <c r="K2152">
        <v>514</v>
      </c>
      <c r="L2152">
        <v>38</v>
      </c>
      <c r="M2152">
        <v>29</v>
      </c>
      <c r="N2152">
        <v>44</v>
      </c>
      <c r="O2152">
        <v>1492</v>
      </c>
      <c r="P2152">
        <v>1536</v>
      </c>
      <c r="Q2152">
        <v>1</v>
      </c>
      <c r="R2152">
        <v>4</v>
      </c>
      <c r="S2152">
        <v>2</v>
      </c>
      <c r="T2152">
        <v>6</v>
      </c>
      <c r="U2152">
        <v>13</v>
      </c>
      <c r="V2152">
        <v>3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 t="s">
        <v>2963</v>
      </c>
      <c r="AD2152" t="s">
        <v>715</v>
      </c>
      <c r="AE2152">
        <v>2</v>
      </c>
      <c r="AF2152" t="s">
        <v>3028</v>
      </c>
      <c r="AG2152" t="s">
        <v>2957</v>
      </c>
      <c r="AH2152" t="s">
        <v>3014</v>
      </c>
      <c r="AI2152">
        <v>8</v>
      </c>
      <c r="AJ2152" t="s">
        <v>3026</v>
      </c>
    </row>
    <row r="2153" spans="1:36" x14ac:dyDescent="0.3">
      <c r="A2153" t="s">
        <v>1133</v>
      </c>
      <c r="B2153" s="9">
        <v>42</v>
      </c>
      <c r="C2153" t="s">
        <v>29</v>
      </c>
      <c r="D2153" s="29" t="s">
        <v>37</v>
      </c>
      <c r="E2153">
        <v>74716</v>
      </c>
      <c r="F2153" s="13" t="s">
        <v>715</v>
      </c>
      <c r="G2153" s="4">
        <v>41529</v>
      </c>
      <c r="H2153">
        <v>92</v>
      </c>
      <c r="I2153">
        <v>133</v>
      </c>
      <c r="J2153">
        <v>27</v>
      </c>
      <c r="K2153">
        <v>421</v>
      </c>
      <c r="L2153">
        <v>13</v>
      </c>
      <c r="M2153">
        <v>195</v>
      </c>
      <c r="N2153">
        <v>71</v>
      </c>
      <c r="O2153">
        <v>789</v>
      </c>
      <c r="P2153">
        <v>860</v>
      </c>
      <c r="Q2153">
        <v>2</v>
      </c>
      <c r="R2153">
        <v>7</v>
      </c>
      <c r="S2153">
        <v>3</v>
      </c>
      <c r="T2153">
        <v>5</v>
      </c>
      <c r="U2153">
        <v>17</v>
      </c>
      <c r="V2153">
        <v>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716</v>
      </c>
      <c r="AD2153" t="s">
        <v>716</v>
      </c>
      <c r="AE2153">
        <v>2</v>
      </c>
      <c r="AF2153" t="s">
        <v>3028</v>
      </c>
      <c r="AG2153" t="s">
        <v>2957</v>
      </c>
      <c r="AH2153" t="s">
        <v>3014</v>
      </c>
      <c r="AI2153">
        <v>9</v>
      </c>
      <c r="AJ2153" t="s">
        <v>3025</v>
      </c>
    </row>
    <row r="2154" spans="1:36" x14ac:dyDescent="0.3">
      <c r="A2154" t="s">
        <v>1129</v>
      </c>
      <c r="B2154" s="9">
        <v>27</v>
      </c>
      <c r="C2154" t="s">
        <v>47</v>
      </c>
      <c r="D2154" s="29" t="s">
        <v>30</v>
      </c>
      <c r="E2154">
        <v>23830</v>
      </c>
      <c r="F2154" s="13" t="s">
        <v>716</v>
      </c>
      <c r="G2154" s="4">
        <v>41677</v>
      </c>
      <c r="H2154">
        <v>3</v>
      </c>
      <c r="I2154">
        <v>1</v>
      </c>
      <c r="J2154">
        <v>8</v>
      </c>
      <c r="K2154">
        <v>6</v>
      </c>
      <c r="L2154">
        <v>4</v>
      </c>
      <c r="M2154">
        <v>8</v>
      </c>
      <c r="N2154">
        <v>16</v>
      </c>
      <c r="O2154">
        <v>27</v>
      </c>
      <c r="P2154">
        <v>43</v>
      </c>
      <c r="Q2154">
        <v>1</v>
      </c>
      <c r="R2154">
        <v>1</v>
      </c>
      <c r="S2154">
        <v>0</v>
      </c>
      <c r="T2154">
        <v>3</v>
      </c>
      <c r="U2154">
        <v>5</v>
      </c>
      <c r="V2154">
        <v>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716</v>
      </c>
      <c r="AD2154" t="s">
        <v>716</v>
      </c>
      <c r="AE2154">
        <v>1</v>
      </c>
      <c r="AF2154" t="s">
        <v>3032</v>
      </c>
      <c r="AG2154" t="s">
        <v>2956</v>
      </c>
      <c r="AH2154" t="s">
        <v>3016</v>
      </c>
      <c r="AI2154">
        <v>2</v>
      </c>
      <c r="AJ2154" t="s">
        <v>3022</v>
      </c>
    </row>
    <row r="2155" spans="1:36" x14ac:dyDescent="0.3">
      <c r="A2155" t="s">
        <v>839</v>
      </c>
      <c r="B2155" s="9">
        <v>63</v>
      </c>
      <c r="C2155" t="s">
        <v>29</v>
      </c>
      <c r="D2155" s="29" t="s">
        <v>30</v>
      </c>
      <c r="E2155">
        <v>15033</v>
      </c>
      <c r="F2155" s="13" t="s">
        <v>716</v>
      </c>
      <c r="G2155" s="4">
        <v>41745</v>
      </c>
      <c r="H2155">
        <v>37</v>
      </c>
      <c r="I2155">
        <v>0</v>
      </c>
      <c r="J2155">
        <v>4</v>
      </c>
      <c r="K2155">
        <v>5</v>
      </c>
      <c r="L2155">
        <v>6</v>
      </c>
      <c r="M2155">
        <v>0</v>
      </c>
      <c r="N2155">
        <v>4</v>
      </c>
      <c r="O2155">
        <v>15</v>
      </c>
      <c r="P2155">
        <v>19</v>
      </c>
      <c r="Q2155">
        <v>1</v>
      </c>
      <c r="R2155">
        <v>1</v>
      </c>
      <c r="S2155">
        <v>0</v>
      </c>
      <c r="T2155">
        <v>3</v>
      </c>
      <c r="U2155">
        <v>5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716</v>
      </c>
      <c r="AD2155" t="s">
        <v>716</v>
      </c>
      <c r="AE2155">
        <v>1</v>
      </c>
      <c r="AF2155" t="s">
        <v>3029</v>
      </c>
      <c r="AG2155" t="s">
        <v>2956</v>
      </c>
      <c r="AH2155" t="s">
        <v>3011</v>
      </c>
      <c r="AI2155">
        <v>4</v>
      </c>
      <c r="AJ2155" t="s">
        <v>3021</v>
      </c>
    </row>
    <row r="2156" spans="1:36" x14ac:dyDescent="0.3">
      <c r="A2156" t="s">
        <v>1259</v>
      </c>
      <c r="B2156" s="9">
        <v>56</v>
      </c>
      <c r="C2156" t="s">
        <v>36</v>
      </c>
      <c r="D2156" s="29" t="s">
        <v>33</v>
      </c>
      <c r="E2156">
        <v>65488</v>
      </c>
      <c r="F2156" s="13" t="s">
        <v>716</v>
      </c>
      <c r="G2156" s="4">
        <v>41803</v>
      </c>
      <c r="H2156">
        <v>46</v>
      </c>
      <c r="I2156">
        <v>603</v>
      </c>
      <c r="J2156">
        <v>45</v>
      </c>
      <c r="K2156">
        <v>207</v>
      </c>
      <c r="L2156">
        <v>36</v>
      </c>
      <c r="M2156">
        <v>18</v>
      </c>
      <c r="N2156">
        <v>54</v>
      </c>
      <c r="O2156">
        <v>909</v>
      </c>
      <c r="P2156">
        <v>963</v>
      </c>
      <c r="Q2156">
        <v>1</v>
      </c>
      <c r="R2156">
        <v>3</v>
      </c>
      <c r="S2156">
        <v>4</v>
      </c>
      <c r="T2156">
        <v>6</v>
      </c>
      <c r="U2156">
        <v>14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716</v>
      </c>
      <c r="AD2156" t="s">
        <v>716</v>
      </c>
      <c r="AE2156">
        <v>1</v>
      </c>
      <c r="AF2156" t="s">
        <v>3030</v>
      </c>
      <c r="AG2156" t="s">
        <v>2956</v>
      </c>
      <c r="AH2156" t="s">
        <v>3011</v>
      </c>
      <c r="AI2156">
        <v>6</v>
      </c>
      <c r="AJ2156" t="s">
        <v>3013</v>
      </c>
    </row>
    <row r="2157" spans="1:36" x14ac:dyDescent="0.3">
      <c r="A2157" t="s">
        <v>1198</v>
      </c>
      <c r="B2157" s="9">
        <v>31</v>
      </c>
      <c r="C2157" t="s">
        <v>39</v>
      </c>
      <c r="D2157" s="29" t="s">
        <v>37</v>
      </c>
      <c r="E2157">
        <v>35876</v>
      </c>
      <c r="F2157" s="13" t="s">
        <v>716</v>
      </c>
      <c r="G2157" s="4">
        <v>41749</v>
      </c>
      <c r="H2157">
        <v>13</v>
      </c>
      <c r="I2157">
        <v>66</v>
      </c>
      <c r="J2157">
        <v>2</v>
      </c>
      <c r="K2157">
        <v>40</v>
      </c>
      <c r="L2157">
        <v>4</v>
      </c>
      <c r="M2157">
        <v>3</v>
      </c>
      <c r="N2157">
        <v>14</v>
      </c>
      <c r="O2157">
        <v>115</v>
      </c>
      <c r="P2157">
        <v>129</v>
      </c>
      <c r="Q2157">
        <v>1</v>
      </c>
      <c r="R2157">
        <v>3</v>
      </c>
      <c r="S2157">
        <v>1</v>
      </c>
      <c r="T2157">
        <v>3</v>
      </c>
      <c r="U2157">
        <v>8</v>
      </c>
      <c r="V2157">
        <v>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716</v>
      </c>
      <c r="AD2157" t="s">
        <v>716</v>
      </c>
      <c r="AE2157">
        <v>1</v>
      </c>
      <c r="AF2157" t="s">
        <v>3031</v>
      </c>
      <c r="AG2157" t="s">
        <v>2956</v>
      </c>
      <c r="AH2157" t="s">
        <v>3011</v>
      </c>
      <c r="AI2157">
        <v>4</v>
      </c>
      <c r="AJ2157" t="s">
        <v>3021</v>
      </c>
    </row>
    <row r="2158" spans="1:36" x14ac:dyDescent="0.3">
      <c r="A2158" t="s">
        <v>1758</v>
      </c>
      <c r="B2158" s="9">
        <v>46</v>
      </c>
      <c r="C2158" t="s">
        <v>29</v>
      </c>
      <c r="D2158" s="29" t="s">
        <v>37</v>
      </c>
      <c r="E2158">
        <v>64590</v>
      </c>
      <c r="F2158" s="13" t="s">
        <v>716</v>
      </c>
      <c r="G2158" s="4">
        <v>41196</v>
      </c>
      <c r="H2158">
        <v>98</v>
      </c>
      <c r="I2158">
        <v>920</v>
      </c>
      <c r="J2158">
        <v>138</v>
      </c>
      <c r="K2158">
        <v>168</v>
      </c>
      <c r="L2158">
        <v>36</v>
      </c>
      <c r="M2158">
        <v>46</v>
      </c>
      <c r="N2158">
        <v>30</v>
      </c>
      <c r="O2158">
        <v>1308</v>
      </c>
      <c r="P2158">
        <v>1338</v>
      </c>
      <c r="Q2158">
        <v>1</v>
      </c>
      <c r="R2158">
        <v>9</v>
      </c>
      <c r="S2158">
        <v>4</v>
      </c>
      <c r="T2158">
        <v>10</v>
      </c>
      <c r="U2158">
        <v>24</v>
      </c>
      <c r="V2158">
        <v>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716</v>
      </c>
      <c r="AD2158" t="s">
        <v>716</v>
      </c>
      <c r="AE2158">
        <v>3</v>
      </c>
      <c r="AF2158" t="s">
        <v>3028</v>
      </c>
      <c r="AG2158" t="s">
        <v>2958</v>
      </c>
      <c r="AH2158" t="s">
        <v>3018</v>
      </c>
      <c r="AI2158">
        <v>10</v>
      </c>
      <c r="AJ2158" t="s">
        <v>3020</v>
      </c>
    </row>
    <row r="2159" spans="1:36" x14ac:dyDescent="0.3">
      <c r="A2159" t="s">
        <v>2441</v>
      </c>
      <c r="B2159" s="9">
        <v>47</v>
      </c>
      <c r="C2159" t="s">
        <v>29</v>
      </c>
      <c r="D2159" s="29" t="s">
        <v>30</v>
      </c>
      <c r="E2159">
        <v>46904</v>
      </c>
      <c r="F2159" s="13" t="s">
        <v>2963</v>
      </c>
      <c r="G2159" s="4">
        <v>41216</v>
      </c>
      <c r="H2159">
        <v>20</v>
      </c>
      <c r="I2159">
        <v>153</v>
      </c>
      <c r="J2159">
        <v>4</v>
      </c>
      <c r="K2159">
        <v>56</v>
      </c>
      <c r="L2159">
        <v>0</v>
      </c>
      <c r="M2159">
        <v>9</v>
      </c>
      <c r="N2159">
        <v>31</v>
      </c>
      <c r="O2159">
        <v>222</v>
      </c>
      <c r="P2159">
        <v>253</v>
      </c>
      <c r="Q2159">
        <v>4</v>
      </c>
      <c r="R2159">
        <v>5</v>
      </c>
      <c r="S2159">
        <v>1</v>
      </c>
      <c r="T2159">
        <v>4</v>
      </c>
      <c r="U2159">
        <v>14</v>
      </c>
      <c r="V2159">
        <v>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716</v>
      </c>
      <c r="AD2159" t="s">
        <v>716</v>
      </c>
      <c r="AE2159">
        <v>3</v>
      </c>
      <c r="AF2159" t="s">
        <v>3028</v>
      </c>
      <c r="AG2159" t="s">
        <v>2958</v>
      </c>
      <c r="AH2159" t="s">
        <v>3018</v>
      </c>
      <c r="AI2159">
        <v>11</v>
      </c>
      <c r="AJ2159" t="s">
        <v>3024</v>
      </c>
    </row>
    <row r="2160" spans="1:36" x14ac:dyDescent="0.3">
      <c r="A2160" t="s">
        <v>1832</v>
      </c>
      <c r="B2160" s="9">
        <v>43</v>
      </c>
      <c r="C2160" t="s">
        <v>29</v>
      </c>
      <c r="D2160" s="29" t="s">
        <v>41</v>
      </c>
      <c r="E2160">
        <v>55635</v>
      </c>
      <c r="F2160" s="13" t="s">
        <v>715</v>
      </c>
      <c r="G2160" s="4">
        <v>41226</v>
      </c>
      <c r="H2160">
        <v>34</v>
      </c>
      <c r="I2160">
        <v>235</v>
      </c>
      <c r="J2160">
        <v>65</v>
      </c>
      <c r="K2160">
        <v>164</v>
      </c>
      <c r="L2160">
        <v>50</v>
      </c>
      <c r="M2160">
        <v>49</v>
      </c>
      <c r="N2160">
        <v>27</v>
      </c>
      <c r="O2160">
        <v>563</v>
      </c>
      <c r="P2160">
        <v>590</v>
      </c>
      <c r="Q2160">
        <v>4</v>
      </c>
      <c r="R2160">
        <v>7</v>
      </c>
      <c r="S2160">
        <v>3</v>
      </c>
      <c r="T2160">
        <v>7</v>
      </c>
      <c r="U2160">
        <v>21</v>
      </c>
      <c r="V2160">
        <v>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716</v>
      </c>
      <c r="AD2160" t="s">
        <v>716</v>
      </c>
      <c r="AE2160">
        <v>3</v>
      </c>
      <c r="AF2160" t="s">
        <v>3028</v>
      </c>
      <c r="AG2160" t="s">
        <v>2958</v>
      </c>
      <c r="AH2160" t="s">
        <v>3018</v>
      </c>
      <c r="AI2160">
        <v>11</v>
      </c>
      <c r="AJ2160" t="s">
        <v>3024</v>
      </c>
    </row>
    <row r="2161" spans="1:36" x14ac:dyDescent="0.3">
      <c r="A2161" t="s">
        <v>2694</v>
      </c>
      <c r="B2161" s="9">
        <v>39</v>
      </c>
      <c r="C2161" t="s">
        <v>29</v>
      </c>
      <c r="D2161" s="29" t="s">
        <v>37</v>
      </c>
      <c r="E2161">
        <v>35797</v>
      </c>
      <c r="F2161" s="13" t="s">
        <v>715</v>
      </c>
      <c r="G2161" s="4">
        <v>41198</v>
      </c>
      <c r="H2161">
        <v>16</v>
      </c>
      <c r="I2161">
        <v>27</v>
      </c>
      <c r="J2161">
        <v>1</v>
      </c>
      <c r="K2161">
        <v>14</v>
      </c>
      <c r="L2161">
        <v>4</v>
      </c>
      <c r="M2161">
        <v>1</v>
      </c>
      <c r="N2161">
        <v>21</v>
      </c>
      <c r="O2161">
        <v>47</v>
      </c>
      <c r="P2161">
        <v>68</v>
      </c>
      <c r="Q2161">
        <v>2</v>
      </c>
      <c r="R2161">
        <v>2</v>
      </c>
      <c r="S2161">
        <v>0</v>
      </c>
      <c r="T2161">
        <v>3</v>
      </c>
      <c r="U2161">
        <v>7</v>
      </c>
      <c r="V2161">
        <v>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716</v>
      </c>
      <c r="AD2161" t="s">
        <v>716</v>
      </c>
      <c r="AE2161">
        <v>3</v>
      </c>
      <c r="AF2161" t="s">
        <v>3031</v>
      </c>
      <c r="AG2161" t="s">
        <v>2958</v>
      </c>
      <c r="AH2161" t="s">
        <v>3018</v>
      </c>
      <c r="AI2161">
        <v>10</v>
      </c>
      <c r="AJ2161" t="s">
        <v>3020</v>
      </c>
    </row>
    <row r="2162" spans="1:36" x14ac:dyDescent="0.3">
      <c r="A2162" t="s">
        <v>2302</v>
      </c>
      <c r="B2162" s="9">
        <v>48</v>
      </c>
      <c r="C2162" t="s">
        <v>29</v>
      </c>
      <c r="D2162" s="29" t="s">
        <v>37</v>
      </c>
      <c r="E2162">
        <v>44529</v>
      </c>
      <c r="F2162" s="13" t="s">
        <v>715</v>
      </c>
      <c r="G2162" s="4">
        <v>41460</v>
      </c>
      <c r="H2162">
        <v>98</v>
      </c>
      <c r="I2162">
        <v>538</v>
      </c>
      <c r="J2162">
        <v>13</v>
      </c>
      <c r="K2162">
        <v>91</v>
      </c>
      <c r="L2162">
        <v>17</v>
      </c>
      <c r="M2162">
        <v>6</v>
      </c>
      <c r="N2162">
        <v>26</v>
      </c>
      <c r="O2162">
        <v>665</v>
      </c>
      <c r="P2162">
        <v>691</v>
      </c>
      <c r="Q2162">
        <v>6</v>
      </c>
      <c r="R2162">
        <v>6</v>
      </c>
      <c r="S2162">
        <v>2</v>
      </c>
      <c r="T2162">
        <v>11</v>
      </c>
      <c r="U2162">
        <v>25</v>
      </c>
      <c r="V2162">
        <v>5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 t="s">
        <v>715</v>
      </c>
      <c r="AD2162" t="s">
        <v>716</v>
      </c>
      <c r="AE2162">
        <v>2</v>
      </c>
      <c r="AF2162" t="s">
        <v>3028</v>
      </c>
      <c r="AG2162" t="s">
        <v>2957</v>
      </c>
      <c r="AH2162" t="s">
        <v>3014</v>
      </c>
      <c r="AI2162">
        <v>7</v>
      </c>
      <c r="AJ2162" t="s">
        <v>3015</v>
      </c>
    </row>
    <row r="2163" spans="1:36" x14ac:dyDescent="0.3">
      <c r="A2163" t="s">
        <v>2799</v>
      </c>
      <c r="B2163" s="9">
        <v>57</v>
      </c>
      <c r="C2163" t="s">
        <v>36</v>
      </c>
      <c r="D2163" s="29" t="s">
        <v>41</v>
      </c>
      <c r="E2163">
        <v>54237</v>
      </c>
      <c r="F2163" s="13" t="s">
        <v>715</v>
      </c>
      <c r="G2163" s="4">
        <v>41391</v>
      </c>
      <c r="H2163">
        <v>48</v>
      </c>
      <c r="I2163">
        <v>267</v>
      </c>
      <c r="J2163">
        <v>3</v>
      </c>
      <c r="K2163">
        <v>30</v>
      </c>
      <c r="L2163">
        <v>4</v>
      </c>
      <c r="M2163">
        <v>0</v>
      </c>
      <c r="N2163">
        <v>57</v>
      </c>
      <c r="O2163">
        <v>304</v>
      </c>
      <c r="P2163">
        <v>361</v>
      </c>
      <c r="Q2163">
        <v>4</v>
      </c>
      <c r="R2163">
        <v>5</v>
      </c>
      <c r="S2163">
        <v>2</v>
      </c>
      <c r="T2163">
        <v>5</v>
      </c>
      <c r="U2163">
        <v>16</v>
      </c>
      <c r="V2163">
        <v>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716</v>
      </c>
      <c r="AD2163" t="s">
        <v>716</v>
      </c>
      <c r="AE2163">
        <v>2</v>
      </c>
      <c r="AF2163" t="s">
        <v>3030</v>
      </c>
      <c r="AG2163" t="s">
        <v>2957</v>
      </c>
      <c r="AH2163" t="s">
        <v>3011</v>
      </c>
      <c r="AI2163">
        <v>4</v>
      </c>
      <c r="AJ2163" t="s">
        <v>3021</v>
      </c>
    </row>
    <row r="2164" spans="1:36" x14ac:dyDescent="0.3">
      <c r="A2164" t="s">
        <v>2543</v>
      </c>
      <c r="B2164" s="9">
        <v>43</v>
      </c>
      <c r="C2164" t="s">
        <v>29</v>
      </c>
      <c r="D2164" s="29" t="s">
        <v>37</v>
      </c>
      <c r="E2164">
        <v>18793</v>
      </c>
      <c r="F2164" s="13" t="s">
        <v>715</v>
      </c>
      <c r="G2164" s="4">
        <v>41286</v>
      </c>
      <c r="H2164">
        <v>14</v>
      </c>
      <c r="I2164">
        <v>4</v>
      </c>
      <c r="J2164">
        <v>16</v>
      </c>
      <c r="K2164">
        <v>20</v>
      </c>
      <c r="L2164">
        <v>0</v>
      </c>
      <c r="M2164">
        <v>17</v>
      </c>
      <c r="N2164">
        <v>20</v>
      </c>
      <c r="O2164">
        <v>57</v>
      </c>
      <c r="P2164">
        <v>77</v>
      </c>
      <c r="Q2164">
        <v>3</v>
      </c>
      <c r="R2164">
        <v>2</v>
      </c>
      <c r="S2164">
        <v>0</v>
      </c>
      <c r="T2164">
        <v>4</v>
      </c>
      <c r="U2164">
        <v>9</v>
      </c>
      <c r="V2164">
        <v>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716</v>
      </c>
      <c r="AD2164" t="s">
        <v>716</v>
      </c>
      <c r="AE2164">
        <v>2</v>
      </c>
      <c r="AF2164" t="s">
        <v>3028</v>
      </c>
      <c r="AG2164" t="s">
        <v>2957</v>
      </c>
      <c r="AH2164" t="s">
        <v>3016</v>
      </c>
      <c r="AI2164">
        <v>1</v>
      </c>
      <c r="AJ2164" t="s">
        <v>3023</v>
      </c>
    </row>
    <row r="2165" spans="1:36" x14ac:dyDescent="0.3">
      <c r="A2165" t="s">
        <v>1148</v>
      </c>
      <c r="B2165" s="9">
        <v>38</v>
      </c>
      <c r="C2165" t="s">
        <v>29</v>
      </c>
      <c r="D2165" s="29" t="s">
        <v>37</v>
      </c>
      <c r="E2165">
        <v>46049</v>
      </c>
      <c r="F2165" s="13" t="s">
        <v>2963</v>
      </c>
      <c r="G2165" s="4">
        <v>41476</v>
      </c>
      <c r="H2165">
        <v>11</v>
      </c>
      <c r="I2165">
        <v>342</v>
      </c>
      <c r="J2165">
        <v>9</v>
      </c>
      <c r="K2165">
        <v>112</v>
      </c>
      <c r="L2165">
        <v>19</v>
      </c>
      <c r="M2165">
        <v>14</v>
      </c>
      <c r="N2165">
        <v>19</v>
      </c>
      <c r="O2165">
        <v>496</v>
      </c>
      <c r="P2165">
        <v>515</v>
      </c>
      <c r="Q2165">
        <v>10</v>
      </c>
      <c r="R2165">
        <v>5</v>
      </c>
      <c r="S2165">
        <v>2</v>
      </c>
      <c r="T2165">
        <v>9</v>
      </c>
      <c r="U2165">
        <v>26</v>
      </c>
      <c r="V2165">
        <v>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716</v>
      </c>
      <c r="AD2165" t="s">
        <v>715</v>
      </c>
      <c r="AE2165">
        <v>2</v>
      </c>
      <c r="AF2165" t="s">
        <v>3031</v>
      </c>
      <c r="AG2165" t="s">
        <v>2957</v>
      </c>
      <c r="AH2165" t="s">
        <v>3014</v>
      </c>
      <c r="AI2165">
        <v>7</v>
      </c>
      <c r="AJ2165" t="s">
        <v>3015</v>
      </c>
    </row>
    <row r="2166" spans="1:36" x14ac:dyDescent="0.3">
      <c r="A2166" t="s">
        <v>2393</v>
      </c>
      <c r="B2166" s="9">
        <v>46</v>
      </c>
      <c r="C2166" t="s">
        <v>29</v>
      </c>
      <c r="D2166" s="29" t="s">
        <v>37</v>
      </c>
      <c r="E2166">
        <v>19514</v>
      </c>
      <c r="F2166" s="13" t="s">
        <v>2963</v>
      </c>
      <c r="G2166" s="4">
        <v>41665</v>
      </c>
      <c r="H2166">
        <v>47</v>
      </c>
      <c r="I2166">
        <v>14</v>
      </c>
      <c r="J2166">
        <v>3</v>
      </c>
      <c r="K2166">
        <v>21</v>
      </c>
      <c r="L2166">
        <v>2</v>
      </c>
      <c r="M2166">
        <v>1</v>
      </c>
      <c r="N2166">
        <v>28</v>
      </c>
      <c r="O2166">
        <v>41</v>
      </c>
      <c r="P2166">
        <v>69</v>
      </c>
      <c r="Q2166">
        <v>4</v>
      </c>
      <c r="R2166">
        <v>3</v>
      </c>
      <c r="S2166">
        <v>1</v>
      </c>
      <c r="T2166">
        <v>2</v>
      </c>
      <c r="U2166">
        <v>10</v>
      </c>
      <c r="V2166">
        <v>8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 t="s">
        <v>715</v>
      </c>
      <c r="AD2166" t="s">
        <v>715</v>
      </c>
      <c r="AE2166">
        <v>1</v>
      </c>
      <c r="AF2166" t="s">
        <v>3028</v>
      </c>
      <c r="AG2166" t="s">
        <v>2956</v>
      </c>
      <c r="AH2166" t="s">
        <v>3016</v>
      </c>
      <c r="AI2166">
        <v>1</v>
      </c>
      <c r="AJ2166" t="s">
        <v>3023</v>
      </c>
    </row>
    <row r="2167" spans="1:36" x14ac:dyDescent="0.3">
      <c r="A2167" t="s">
        <v>2046</v>
      </c>
      <c r="B2167" s="9">
        <v>44</v>
      </c>
      <c r="C2167" t="s">
        <v>47</v>
      </c>
      <c r="D2167" s="29" t="s">
        <v>37</v>
      </c>
      <c r="E2167">
        <v>23162</v>
      </c>
      <c r="F2167" s="13" t="s">
        <v>2963</v>
      </c>
      <c r="G2167" s="4">
        <v>41629</v>
      </c>
      <c r="H2167">
        <v>82</v>
      </c>
      <c r="I2167">
        <v>8</v>
      </c>
      <c r="J2167">
        <v>3</v>
      </c>
      <c r="K2167">
        <v>9</v>
      </c>
      <c r="L2167">
        <v>19</v>
      </c>
      <c r="M2167">
        <v>4</v>
      </c>
      <c r="N2167">
        <v>22</v>
      </c>
      <c r="O2167">
        <v>43</v>
      </c>
      <c r="P2167">
        <v>65</v>
      </c>
      <c r="Q2167">
        <v>3</v>
      </c>
      <c r="R2167">
        <v>1</v>
      </c>
      <c r="S2167">
        <v>1</v>
      </c>
      <c r="T2167">
        <v>3</v>
      </c>
      <c r="U2167">
        <v>8</v>
      </c>
      <c r="V2167">
        <v>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716</v>
      </c>
      <c r="AD2167" t="s">
        <v>716</v>
      </c>
      <c r="AE2167">
        <v>2</v>
      </c>
      <c r="AF2167" t="s">
        <v>3028</v>
      </c>
      <c r="AG2167" t="s">
        <v>2957</v>
      </c>
      <c r="AH2167" t="s">
        <v>3018</v>
      </c>
      <c r="AI2167">
        <v>12</v>
      </c>
      <c r="AJ2167" t="s">
        <v>3019</v>
      </c>
    </row>
    <row r="2168" spans="1:36" x14ac:dyDescent="0.3">
      <c r="A2168" t="s">
        <v>881</v>
      </c>
      <c r="B2168" s="9">
        <v>46</v>
      </c>
      <c r="C2168" t="s">
        <v>39</v>
      </c>
      <c r="D2168" s="29" t="s">
        <v>41</v>
      </c>
      <c r="E2168">
        <v>41335</v>
      </c>
      <c r="F2168" s="13" t="s">
        <v>715</v>
      </c>
      <c r="G2168" s="4">
        <v>41634</v>
      </c>
      <c r="H2168">
        <v>24</v>
      </c>
      <c r="I2168">
        <v>112</v>
      </c>
      <c r="J2168">
        <v>19</v>
      </c>
      <c r="K2168">
        <v>21</v>
      </c>
      <c r="L2168">
        <v>16</v>
      </c>
      <c r="M2168">
        <v>14</v>
      </c>
      <c r="N2168">
        <v>5</v>
      </c>
      <c r="O2168">
        <v>182</v>
      </c>
      <c r="P2168">
        <v>187</v>
      </c>
      <c r="Q2168">
        <v>3</v>
      </c>
      <c r="R2168">
        <v>4</v>
      </c>
      <c r="S2168">
        <v>1</v>
      </c>
      <c r="T2168">
        <v>4</v>
      </c>
      <c r="U2168">
        <v>12</v>
      </c>
      <c r="V2168">
        <v>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t="s">
        <v>716</v>
      </c>
      <c r="AD2168" t="s">
        <v>716</v>
      </c>
      <c r="AE2168">
        <v>2</v>
      </c>
      <c r="AF2168" t="s">
        <v>3028</v>
      </c>
      <c r="AG2168" t="s">
        <v>2957</v>
      </c>
      <c r="AH2168" t="s">
        <v>3018</v>
      </c>
      <c r="AI2168">
        <v>12</v>
      </c>
      <c r="AJ2168" t="s">
        <v>3019</v>
      </c>
    </row>
    <row r="2169" spans="1:36" x14ac:dyDescent="0.3">
      <c r="A2169" t="s">
        <v>1548</v>
      </c>
      <c r="B2169" s="9">
        <v>39</v>
      </c>
      <c r="C2169" t="s">
        <v>29</v>
      </c>
      <c r="D2169" s="29" t="s">
        <v>30</v>
      </c>
      <c r="E2169">
        <v>73170</v>
      </c>
      <c r="F2169" s="13" t="s">
        <v>716</v>
      </c>
      <c r="G2169" s="4">
        <v>41790</v>
      </c>
      <c r="H2169">
        <v>1</v>
      </c>
      <c r="I2169">
        <v>184</v>
      </c>
      <c r="J2169">
        <v>174</v>
      </c>
      <c r="K2169">
        <v>256</v>
      </c>
      <c r="L2169">
        <v>50</v>
      </c>
      <c r="M2169">
        <v>30</v>
      </c>
      <c r="N2169">
        <v>32</v>
      </c>
      <c r="O2169">
        <v>694</v>
      </c>
      <c r="P2169">
        <v>726</v>
      </c>
      <c r="Q2169">
        <v>1</v>
      </c>
      <c r="R2169">
        <v>5</v>
      </c>
      <c r="S2169">
        <v>4</v>
      </c>
      <c r="T2169">
        <v>6</v>
      </c>
      <c r="U2169">
        <v>16</v>
      </c>
      <c r="V2169">
        <v>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716</v>
      </c>
      <c r="AD2169" t="s">
        <v>716</v>
      </c>
      <c r="AE2169">
        <v>1</v>
      </c>
      <c r="AF2169" t="s">
        <v>3031</v>
      </c>
      <c r="AG2169" t="s">
        <v>2956</v>
      </c>
      <c r="AH2169" t="s">
        <v>3011</v>
      </c>
      <c r="AI2169">
        <v>5</v>
      </c>
      <c r="AJ2169" t="s">
        <v>3012</v>
      </c>
    </row>
    <row r="2170" spans="1:36" x14ac:dyDescent="0.3">
      <c r="A2170" t="s">
        <v>2466</v>
      </c>
      <c r="B2170" s="9">
        <v>63</v>
      </c>
      <c r="C2170" t="s">
        <v>29</v>
      </c>
      <c r="D2170" s="29" t="s">
        <v>37</v>
      </c>
      <c r="E2170">
        <v>53790</v>
      </c>
      <c r="F2170" s="13" t="s">
        <v>2963</v>
      </c>
      <c r="G2170" s="4">
        <v>41704</v>
      </c>
      <c r="H2170">
        <v>86</v>
      </c>
      <c r="I2170">
        <v>335</v>
      </c>
      <c r="J2170">
        <v>42</v>
      </c>
      <c r="K2170">
        <v>127</v>
      </c>
      <c r="L2170">
        <v>28</v>
      </c>
      <c r="M2170">
        <v>5</v>
      </c>
      <c r="N2170">
        <v>5</v>
      </c>
      <c r="O2170">
        <v>537</v>
      </c>
      <c r="P2170">
        <v>542</v>
      </c>
      <c r="Q2170">
        <v>3</v>
      </c>
      <c r="R2170">
        <v>7</v>
      </c>
      <c r="S2170">
        <v>2</v>
      </c>
      <c r="T2170">
        <v>8</v>
      </c>
      <c r="U2170">
        <v>20</v>
      </c>
      <c r="V2170">
        <v>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716</v>
      </c>
      <c r="AD2170" t="s">
        <v>716</v>
      </c>
      <c r="AE2170">
        <v>1</v>
      </c>
      <c r="AF2170" t="s">
        <v>3029</v>
      </c>
      <c r="AG2170" t="s">
        <v>2956</v>
      </c>
      <c r="AH2170" t="s">
        <v>3016</v>
      </c>
      <c r="AI2170">
        <v>3</v>
      </c>
      <c r="AJ2170" t="s">
        <v>3017</v>
      </c>
    </row>
    <row r="2171" spans="1:36" x14ac:dyDescent="0.3">
      <c r="A2171" t="s">
        <v>2504</v>
      </c>
      <c r="B2171" s="9">
        <v>48</v>
      </c>
      <c r="C2171" t="s">
        <v>29</v>
      </c>
      <c r="D2171" s="29" t="s">
        <v>41</v>
      </c>
      <c r="E2171">
        <v>67272</v>
      </c>
      <c r="F2171" s="13" t="s">
        <v>715</v>
      </c>
      <c r="G2171" s="4">
        <v>41629</v>
      </c>
      <c r="H2171">
        <v>12</v>
      </c>
      <c r="I2171">
        <v>357</v>
      </c>
      <c r="J2171">
        <v>35</v>
      </c>
      <c r="K2171">
        <v>271</v>
      </c>
      <c r="L2171">
        <v>28</v>
      </c>
      <c r="M2171">
        <v>28</v>
      </c>
      <c r="N2171">
        <v>14</v>
      </c>
      <c r="O2171">
        <v>719</v>
      </c>
      <c r="P2171">
        <v>733</v>
      </c>
      <c r="Q2171">
        <v>3</v>
      </c>
      <c r="R2171">
        <v>6</v>
      </c>
      <c r="S2171">
        <v>2</v>
      </c>
      <c r="T2171">
        <v>12</v>
      </c>
      <c r="U2171">
        <v>23</v>
      </c>
      <c r="V2171">
        <v>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716</v>
      </c>
      <c r="AD2171" t="s">
        <v>716</v>
      </c>
      <c r="AE2171">
        <v>2</v>
      </c>
      <c r="AF2171" t="s">
        <v>3028</v>
      </c>
      <c r="AG2171" t="s">
        <v>2957</v>
      </c>
      <c r="AH2171" t="s">
        <v>3018</v>
      </c>
      <c r="AI2171">
        <v>12</v>
      </c>
      <c r="AJ2171" t="s">
        <v>3019</v>
      </c>
    </row>
    <row r="2172" spans="1:36" x14ac:dyDescent="0.3">
      <c r="A2172" t="s">
        <v>2496</v>
      </c>
      <c r="B2172" s="9">
        <v>26</v>
      </c>
      <c r="C2172" t="s">
        <v>29</v>
      </c>
      <c r="D2172" s="29" t="s">
        <v>33</v>
      </c>
      <c r="E2172">
        <v>41883</v>
      </c>
      <c r="F2172" s="13" t="s">
        <v>715</v>
      </c>
      <c r="G2172" s="4">
        <v>41352</v>
      </c>
      <c r="H2172">
        <v>13</v>
      </c>
      <c r="I2172">
        <v>32</v>
      </c>
      <c r="J2172">
        <v>34</v>
      </c>
      <c r="K2172">
        <v>41</v>
      </c>
      <c r="L2172">
        <v>73</v>
      </c>
      <c r="M2172">
        <v>16</v>
      </c>
      <c r="N2172">
        <v>116</v>
      </c>
      <c r="O2172">
        <v>196</v>
      </c>
      <c r="P2172">
        <v>312</v>
      </c>
      <c r="Q2172">
        <v>3</v>
      </c>
      <c r="R2172">
        <v>4</v>
      </c>
      <c r="S2172">
        <v>2</v>
      </c>
      <c r="T2172">
        <v>3</v>
      </c>
      <c r="U2172">
        <v>12</v>
      </c>
      <c r="V2172">
        <v>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716</v>
      </c>
      <c r="AD2172" t="s">
        <v>716</v>
      </c>
      <c r="AE2172">
        <v>2</v>
      </c>
      <c r="AF2172" t="s">
        <v>3032</v>
      </c>
      <c r="AG2172" t="s">
        <v>2957</v>
      </c>
      <c r="AH2172" t="s">
        <v>3016</v>
      </c>
      <c r="AI2172">
        <v>3</v>
      </c>
      <c r="AJ2172" t="s">
        <v>3017</v>
      </c>
    </row>
    <row r="2173" spans="1:36" x14ac:dyDescent="0.3">
      <c r="A2173" t="s">
        <v>2084</v>
      </c>
      <c r="B2173" s="9">
        <v>44</v>
      </c>
      <c r="C2173" t="s">
        <v>36</v>
      </c>
      <c r="D2173" s="29" t="s">
        <v>37</v>
      </c>
      <c r="E2173">
        <v>38097</v>
      </c>
      <c r="F2173" s="13" t="s">
        <v>2963</v>
      </c>
      <c r="G2173" s="4">
        <v>41197</v>
      </c>
      <c r="H2173">
        <v>70</v>
      </c>
      <c r="I2173">
        <v>77</v>
      </c>
      <c r="J2173">
        <v>2</v>
      </c>
      <c r="K2173">
        <v>35</v>
      </c>
      <c r="L2173">
        <v>0</v>
      </c>
      <c r="M2173">
        <v>1</v>
      </c>
      <c r="N2173">
        <v>69</v>
      </c>
      <c r="O2173">
        <v>115</v>
      </c>
      <c r="P2173">
        <v>184</v>
      </c>
      <c r="Q2173">
        <v>4</v>
      </c>
      <c r="R2173">
        <v>3</v>
      </c>
      <c r="S2173">
        <v>2</v>
      </c>
      <c r="T2173">
        <v>2</v>
      </c>
      <c r="U2173">
        <v>11</v>
      </c>
      <c r="V2173">
        <v>7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 t="s">
        <v>715</v>
      </c>
      <c r="AD2173" t="s">
        <v>715</v>
      </c>
      <c r="AE2173">
        <v>3</v>
      </c>
      <c r="AF2173" t="s">
        <v>3028</v>
      </c>
      <c r="AG2173" t="s">
        <v>2958</v>
      </c>
      <c r="AH2173" t="s">
        <v>3018</v>
      </c>
      <c r="AI2173">
        <v>10</v>
      </c>
      <c r="AJ2173" t="s">
        <v>3020</v>
      </c>
    </row>
    <row r="2174" spans="1:36" x14ac:dyDescent="0.3">
      <c r="A2174" t="s">
        <v>2853</v>
      </c>
      <c r="B2174" s="9">
        <v>40</v>
      </c>
      <c r="C2174" t="s">
        <v>36</v>
      </c>
      <c r="D2174" s="29" t="s">
        <v>30</v>
      </c>
      <c r="E2174">
        <v>31560</v>
      </c>
      <c r="F2174" s="13" t="s">
        <v>715</v>
      </c>
      <c r="G2174" s="4">
        <v>41449</v>
      </c>
      <c r="H2174">
        <v>98</v>
      </c>
      <c r="I2174">
        <v>62</v>
      </c>
      <c r="J2174">
        <v>1</v>
      </c>
      <c r="K2174">
        <v>20</v>
      </c>
      <c r="L2174">
        <v>4</v>
      </c>
      <c r="M2174">
        <v>0</v>
      </c>
      <c r="N2174">
        <v>7</v>
      </c>
      <c r="O2174">
        <v>87</v>
      </c>
      <c r="P2174">
        <v>94</v>
      </c>
      <c r="Q2174">
        <v>2</v>
      </c>
      <c r="R2174">
        <v>2</v>
      </c>
      <c r="S2174">
        <v>1</v>
      </c>
      <c r="T2174">
        <v>3</v>
      </c>
      <c r="U2174">
        <v>8</v>
      </c>
      <c r="V2174">
        <v>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716</v>
      </c>
      <c r="AD2174" t="s">
        <v>716</v>
      </c>
      <c r="AE2174">
        <v>2</v>
      </c>
      <c r="AF2174" t="s">
        <v>3031</v>
      </c>
      <c r="AG2174" t="s">
        <v>2957</v>
      </c>
      <c r="AH2174" t="s">
        <v>3011</v>
      </c>
      <c r="AI2174">
        <v>6</v>
      </c>
      <c r="AJ2174" t="s">
        <v>3013</v>
      </c>
    </row>
    <row r="2175" spans="1:36" x14ac:dyDescent="0.3">
      <c r="A2175" t="s">
        <v>2895</v>
      </c>
      <c r="B2175" s="9">
        <v>45</v>
      </c>
      <c r="C2175" t="s">
        <v>36</v>
      </c>
      <c r="D2175" s="29" t="s">
        <v>37</v>
      </c>
      <c r="E2175">
        <v>55212</v>
      </c>
      <c r="F2175" s="13" t="s">
        <v>715</v>
      </c>
      <c r="G2175" s="4">
        <v>41236</v>
      </c>
      <c r="H2175">
        <v>65</v>
      </c>
      <c r="I2175">
        <v>1103</v>
      </c>
      <c r="J2175">
        <v>0</v>
      </c>
      <c r="K2175">
        <v>45</v>
      </c>
      <c r="L2175">
        <v>0</v>
      </c>
      <c r="M2175">
        <v>0</v>
      </c>
      <c r="N2175">
        <v>34</v>
      </c>
      <c r="O2175">
        <v>1148</v>
      </c>
      <c r="P2175">
        <v>1182</v>
      </c>
      <c r="Q2175">
        <v>3</v>
      </c>
      <c r="R2175">
        <v>4</v>
      </c>
      <c r="S2175">
        <v>2</v>
      </c>
      <c r="T2175">
        <v>11</v>
      </c>
      <c r="U2175">
        <v>20</v>
      </c>
      <c r="V2175">
        <v>8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0</v>
      </c>
      <c r="AC2175" t="s">
        <v>2963</v>
      </c>
      <c r="AD2175" t="s">
        <v>716</v>
      </c>
      <c r="AE2175">
        <v>3</v>
      </c>
      <c r="AF2175" t="s">
        <v>3028</v>
      </c>
      <c r="AG2175" t="s">
        <v>2958</v>
      </c>
      <c r="AH2175" t="s">
        <v>3018</v>
      </c>
      <c r="AI2175">
        <v>11</v>
      </c>
      <c r="AJ2175" t="s">
        <v>3024</v>
      </c>
    </row>
    <row r="2176" spans="1:36" x14ac:dyDescent="0.3">
      <c r="A2176" t="s">
        <v>2874</v>
      </c>
      <c r="B2176" s="9">
        <v>45</v>
      </c>
      <c r="C2176" t="s">
        <v>36</v>
      </c>
      <c r="D2176" s="29" t="s">
        <v>41</v>
      </c>
      <c r="E2176">
        <v>58086</v>
      </c>
      <c r="F2176" s="13" t="s">
        <v>715</v>
      </c>
      <c r="G2176" s="4">
        <v>41294</v>
      </c>
      <c r="H2176">
        <v>80</v>
      </c>
      <c r="I2176">
        <v>708</v>
      </c>
      <c r="J2176">
        <v>7</v>
      </c>
      <c r="K2176">
        <v>62</v>
      </c>
      <c r="L2176">
        <v>0</v>
      </c>
      <c r="M2176">
        <v>0</v>
      </c>
      <c r="N2176">
        <v>15</v>
      </c>
      <c r="O2176">
        <v>777</v>
      </c>
      <c r="P2176">
        <v>792</v>
      </c>
      <c r="Q2176">
        <v>2</v>
      </c>
      <c r="R2176">
        <v>11</v>
      </c>
      <c r="S2176">
        <v>3</v>
      </c>
      <c r="T2176">
        <v>7</v>
      </c>
      <c r="U2176">
        <v>23</v>
      </c>
      <c r="V2176">
        <v>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716</v>
      </c>
      <c r="AD2176" t="s">
        <v>716</v>
      </c>
      <c r="AE2176">
        <v>2</v>
      </c>
      <c r="AF2176" t="s">
        <v>3028</v>
      </c>
      <c r="AG2176" t="s">
        <v>2957</v>
      </c>
      <c r="AH2176" t="s">
        <v>3016</v>
      </c>
      <c r="AI2176">
        <v>1</v>
      </c>
      <c r="AJ2176" t="s">
        <v>3023</v>
      </c>
    </row>
    <row r="2177" spans="1:36" x14ac:dyDescent="0.3">
      <c r="A2177" t="s">
        <v>2450</v>
      </c>
      <c r="B2177" s="9">
        <v>54</v>
      </c>
      <c r="C2177" t="s">
        <v>29</v>
      </c>
      <c r="D2177" s="29" t="s">
        <v>37</v>
      </c>
      <c r="E2177">
        <v>67716</v>
      </c>
      <c r="F2177" s="13" t="s">
        <v>715</v>
      </c>
      <c r="G2177" s="4">
        <v>41284</v>
      </c>
      <c r="H2177">
        <v>8</v>
      </c>
      <c r="I2177">
        <v>530</v>
      </c>
      <c r="J2177">
        <v>142</v>
      </c>
      <c r="K2177">
        <v>217</v>
      </c>
      <c r="L2177">
        <v>62</v>
      </c>
      <c r="M2177">
        <v>9</v>
      </c>
      <c r="N2177">
        <v>56</v>
      </c>
      <c r="O2177">
        <v>960</v>
      </c>
      <c r="P2177">
        <v>1016</v>
      </c>
      <c r="Q2177">
        <v>4</v>
      </c>
      <c r="R2177">
        <v>7</v>
      </c>
      <c r="S2177">
        <v>4</v>
      </c>
      <c r="T2177">
        <v>13</v>
      </c>
      <c r="U2177">
        <v>28</v>
      </c>
      <c r="V2177">
        <v>5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 t="s">
        <v>715</v>
      </c>
      <c r="AD2177" t="s">
        <v>716</v>
      </c>
      <c r="AE2177">
        <v>2</v>
      </c>
      <c r="AF2177" t="s">
        <v>3030</v>
      </c>
      <c r="AG2177" t="s">
        <v>2957</v>
      </c>
      <c r="AH2177" t="s">
        <v>3016</v>
      </c>
      <c r="AI2177">
        <v>1</v>
      </c>
      <c r="AJ2177" t="s">
        <v>3023</v>
      </c>
    </row>
    <row r="2178" spans="1:36" x14ac:dyDescent="0.3">
      <c r="A2178" t="s">
        <v>760</v>
      </c>
      <c r="B2178" s="9">
        <v>48</v>
      </c>
      <c r="C2178" t="s">
        <v>36</v>
      </c>
      <c r="D2178" s="29" t="s">
        <v>33</v>
      </c>
      <c r="E2178">
        <v>28764</v>
      </c>
      <c r="F2178" s="13" t="s">
        <v>2963</v>
      </c>
      <c r="G2178" s="4">
        <v>41795</v>
      </c>
      <c r="H2178">
        <v>16</v>
      </c>
      <c r="I2178">
        <v>8</v>
      </c>
      <c r="J2178">
        <v>0</v>
      </c>
      <c r="K2178">
        <v>3</v>
      </c>
      <c r="L2178">
        <v>0</v>
      </c>
      <c r="M2178">
        <v>0</v>
      </c>
      <c r="N2178">
        <v>1</v>
      </c>
      <c r="O2178">
        <v>11</v>
      </c>
      <c r="P2178">
        <v>12</v>
      </c>
      <c r="Q2178">
        <v>1</v>
      </c>
      <c r="R2178">
        <v>1</v>
      </c>
      <c r="S2178">
        <v>0</v>
      </c>
      <c r="T2178">
        <v>2</v>
      </c>
      <c r="U2178">
        <v>4</v>
      </c>
      <c r="V2178">
        <v>8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 t="s">
        <v>715</v>
      </c>
      <c r="AD2178" t="s">
        <v>716</v>
      </c>
      <c r="AE2178">
        <v>1</v>
      </c>
      <c r="AF2178" t="s">
        <v>3028</v>
      </c>
      <c r="AG2178" t="s">
        <v>2956</v>
      </c>
      <c r="AH2178" t="s">
        <v>3011</v>
      </c>
      <c r="AI2178">
        <v>6</v>
      </c>
      <c r="AJ2178" t="s">
        <v>3013</v>
      </c>
    </row>
    <row r="2179" spans="1:36" x14ac:dyDescent="0.3">
      <c r="A2179" t="s">
        <v>1775</v>
      </c>
      <c r="B2179" s="9">
        <v>57</v>
      </c>
      <c r="C2179" t="s">
        <v>29</v>
      </c>
      <c r="D2179" s="29" t="s">
        <v>37</v>
      </c>
      <c r="E2179">
        <v>23539</v>
      </c>
      <c r="F2179" s="13" t="s">
        <v>716</v>
      </c>
      <c r="G2179" s="4">
        <v>41698</v>
      </c>
      <c r="H2179">
        <v>13</v>
      </c>
      <c r="I2179">
        <v>4</v>
      </c>
      <c r="J2179">
        <v>24</v>
      </c>
      <c r="K2179">
        <v>11</v>
      </c>
      <c r="L2179">
        <v>16</v>
      </c>
      <c r="M2179">
        <v>1</v>
      </c>
      <c r="N2179">
        <v>25</v>
      </c>
      <c r="O2179">
        <v>56</v>
      </c>
      <c r="P2179">
        <v>81</v>
      </c>
      <c r="Q2179">
        <v>1</v>
      </c>
      <c r="R2179">
        <v>2</v>
      </c>
      <c r="S2179">
        <v>0</v>
      </c>
      <c r="T2179">
        <v>4</v>
      </c>
      <c r="U2179">
        <v>7</v>
      </c>
      <c r="V2179">
        <v>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716</v>
      </c>
      <c r="AD2179" t="s">
        <v>716</v>
      </c>
      <c r="AE2179">
        <v>1</v>
      </c>
      <c r="AF2179" t="s">
        <v>3030</v>
      </c>
      <c r="AG2179" t="s">
        <v>2956</v>
      </c>
      <c r="AH2179" t="s">
        <v>3016</v>
      </c>
      <c r="AI2179">
        <v>2</v>
      </c>
      <c r="AJ2179" t="s">
        <v>3022</v>
      </c>
    </row>
    <row r="2180" spans="1:36" x14ac:dyDescent="0.3">
      <c r="A2180" t="s">
        <v>2363</v>
      </c>
      <c r="B2180" s="9">
        <v>59</v>
      </c>
      <c r="C2180" t="s">
        <v>29</v>
      </c>
      <c r="D2180" s="29" t="s">
        <v>71</v>
      </c>
      <c r="E2180">
        <v>58275</v>
      </c>
      <c r="F2180" s="13" t="s">
        <v>2963</v>
      </c>
      <c r="G2180" s="4">
        <v>41427</v>
      </c>
      <c r="H2180">
        <v>48</v>
      </c>
      <c r="I2180">
        <v>189</v>
      </c>
      <c r="J2180">
        <v>10</v>
      </c>
      <c r="K2180">
        <v>253</v>
      </c>
      <c r="L2180">
        <v>56</v>
      </c>
      <c r="M2180">
        <v>43</v>
      </c>
      <c r="N2180">
        <v>64</v>
      </c>
      <c r="O2180">
        <v>551</v>
      </c>
      <c r="P2180">
        <v>615</v>
      </c>
      <c r="Q2180">
        <v>6</v>
      </c>
      <c r="R2180">
        <v>8</v>
      </c>
      <c r="S2180">
        <v>2</v>
      </c>
      <c r="T2180">
        <v>7</v>
      </c>
      <c r="U2180">
        <v>23</v>
      </c>
      <c r="V2180">
        <v>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716</v>
      </c>
      <c r="AD2180" t="s">
        <v>716</v>
      </c>
      <c r="AE2180">
        <v>2</v>
      </c>
      <c r="AF2180" t="s">
        <v>3030</v>
      </c>
      <c r="AG2180" t="s">
        <v>2957</v>
      </c>
      <c r="AH2180" t="s">
        <v>3011</v>
      </c>
      <c r="AI2180">
        <v>6</v>
      </c>
      <c r="AJ2180" t="s">
        <v>3013</v>
      </c>
    </row>
    <row r="2181" spans="1:36" x14ac:dyDescent="0.3">
      <c r="A2181" t="s">
        <v>837</v>
      </c>
      <c r="B2181" s="9">
        <v>36</v>
      </c>
      <c r="C2181" t="s">
        <v>47</v>
      </c>
      <c r="D2181" s="29" t="s">
        <v>33</v>
      </c>
      <c r="E2181">
        <v>24882</v>
      </c>
      <c r="F2181" s="13" t="s">
        <v>715</v>
      </c>
      <c r="G2181" s="4">
        <v>41161</v>
      </c>
      <c r="H2181">
        <v>52</v>
      </c>
      <c r="I2181">
        <v>1</v>
      </c>
      <c r="J2181">
        <v>4</v>
      </c>
      <c r="K2181">
        <v>10</v>
      </c>
      <c r="L2181">
        <v>29</v>
      </c>
      <c r="M2181">
        <v>0</v>
      </c>
      <c r="N2181">
        <v>36</v>
      </c>
      <c r="O2181">
        <v>44</v>
      </c>
      <c r="P2181">
        <v>80</v>
      </c>
      <c r="Q2181">
        <v>1</v>
      </c>
      <c r="R2181">
        <v>1</v>
      </c>
      <c r="S2181">
        <v>1</v>
      </c>
      <c r="T2181">
        <v>2</v>
      </c>
      <c r="U2181">
        <v>5</v>
      </c>
      <c r="V2181">
        <v>6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 t="s">
        <v>715</v>
      </c>
      <c r="AD2181" t="s">
        <v>716</v>
      </c>
      <c r="AE2181">
        <v>3</v>
      </c>
      <c r="AF2181" t="s">
        <v>3031</v>
      </c>
      <c r="AG2181" t="s">
        <v>2958</v>
      </c>
      <c r="AH2181" t="s">
        <v>3014</v>
      </c>
      <c r="AI2181">
        <v>9</v>
      </c>
      <c r="AJ2181" t="s">
        <v>3025</v>
      </c>
    </row>
    <row r="2182" spans="1:36" x14ac:dyDescent="0.3">
      <c r="A2182" t="s">
        <v>2455</v>
      </c>
      <c r="B2182" s="9">
        <v>34</v>
      </c>
      <c r="C2182" t="s">
        <v>29</v>
      </c>
      <c r="D2182" s="29" t="s">
        <v>37</v>
      </c>
      <c r="E2182">
        <v>41850</v>
      </c>
      <c r="F2182" s="13" t="s">
        <v>2963</v>
      </c>
      <c r="G2182" s="4">
        <v>41267</v>
      </c>
      <c r="H2182">
        <v>51</v>
      </c>
      <c r="I2182">
        <v>53</v>
      </c>
      <c r="J2182">
        <v>5</v>
      </c>
      <c r="K2182">
        <v>19</v>
      </c>
      <c r="L2182">
        <v>2</v>
      </c>
      <c r="M2182">
        <v>13</v>
      </c>
      <c r="N2182">
        <v>4</v>
      </c>
      <c r="O2182">
        <v>92</v>
      </c>
      <c r="P2182">
        <v>96</v>
      </c>
      <c r="Q2182">
        <v>3</v>
      </c>
      <c r="R2182">
        <v>3</v>
      </c>
      <c r="S2182">
        <v>0</v>
      </c>
      <c r="T2182">
        <v>3</v>
      </c>
      <c r="U2182">
        <v>9</v>
      </c>
      <c r="V2182">
        <v>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716</v>
      </c>
      <c r="AD2182" t="s">
        <v>716</v>
      </c>
      <c r="AE2182">
        <v>3</v>
      </c>
      <c r="AF2182" t="s">
        <v>3031</v>
      </c>
      <c r="AG2182" t="s">
        <v>2958</v>
      </c>
      <c r="AH2182" t="s">
        <v>3018</v>
      </c>
      <c r="AI2182">
        <v>12</v>
      </c>
      <c r="AJ2182" t="s">
        <v>3019</v>
      </c>
    </row>
    <row r="2183" spans="1:36" x14ac:dyDescent="0.3">
      <c r="A2183" t="s">
        <v>1012</v>
      </c>
      <c r="B2183" s="9">
        <v>28</v>
      </c>
      <c r="C2183" t="s">
        <v>39</v>
      </c>
      <c r="D2183" s="29" t="s">
        <v>33</v>
      </c>
      <c r="E2183">
        <v>42386</v>
      </c>
      <c r="F2183" s="13" t="s">
        <v>715</v>
      </c>
      <c r="G2183" s="4">
        <v>41287</v>
      </c>
      <c r="H2183">
        <v>43</v>
      </c>
      <c r="I2183">
        <v>65</v>
      </c>
      <c r="J2183">
        <v>4</v>
      </c>
      <c r="K2183">
        <v>16</v>
      </c>
      <c r="L2183">
        <v>0</v>
      </c>
      <c r="M2183">
        <v>4</v>
      </c>
      <c r="N2183">
        <v>11</v>
      </c>
      <c r="O2183">
        <v>89</v>
      </c>
      <c r="P2183">
        <v>100</v>
      </c>
      <c r="Q2183">
        <v>1</v>
      </c>
      <c r="R2183">
        <v>3</v>
      </c>
      <c r="S2183">
        <v>0</v>
      </c>
      <c r="T2183">
        <v>3</v>
      </c>
      <c r="U2183">
        <v>7</v>
      </c>
      <c r="V2183">
        <v>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716</v>
      </c>
      <c r="AD2183" t="s">
        <v>716</v>
      </c>
      <c r="AE2183">
        <v>2</v>
      </c>
      <c r="AF2183" t="s">
        <v>3032</v>
      </c>
      <c r="AG2183" t="s">
        <v>2957</v>
      </c>
      <c r="AH2183" t="s">
        <v>3016</v>
      </c>
      <c r="AI2183">
        <v>1</v>
      </c>
      <c r="AJ2183" t="s">
        <v>3023</v>
      </c>
    </row>
    <row r="2184" spans="1:36" x14ac:dyDescent="0.3">
      <c r="A2184" t="s">
        <v>2706</v>
      </c>
      <c r="B2184" s="9">
        <v>51</v>
      </c>
      <c r="C2184" t="s">
        <v>29</v>
      </c>
      <c r="D2184" s="29" t="s">
        <v>30</v>
      </c>
      <c r="E2184">
        <v>34377</v>
      </c>
      <c r="F2184" s="13" t="s">
        <v>715</v>
      </c>
      <c r="G2184" s="4">
        <v>41293</v>
      </c>
      <c r="H2184">
        <v>55</v>
      </c>
      <c r="I2184">
        <v>62</v>
      </c>
      <c r="J2184">
        <v>0</v>
      </c>
      <c r="K2184">
        <v>22</v>
      </c>
      <c r="L2184">
        <v>3</v>
      </c>
      <c r="M2184">
        <v>1</v>
      </c>
      <c r="N2184">
        <v>26</v>
      </c>
      <c r="O2184">
        <v>88</v>
      </c>
      <c r="P2184">
        <v>114</v>
      </c>
      <c r="Q2184">
        <v>2</v>
      </c>
      <c r="R2184">
        <v>2</v>
      </c>
      <c r="S2184">
        <v>2</v>
      </c>
      <c r="T2184">
        <v>2</v>
      </c>
      <c r="U2184">
        <v>8</v>
      </c>
      <c r="V2184">
        <v>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716</v>
      </c>
      <c r="AD2184" t="s">
        <v>716</v>
      </c>
      <c r="AE2184">
        <v>2</v>
      </c>
      <c r="AF2184" t="s">
        <v>3030</v>
      </c>
      <c r="AG2184" t="s">
        <v>2957</v>
      </c>
      <c r="AH2184" t="s">
        <v>3016</v>
      </c>
      <c r="AI2184">
        <v>1</v>
      </c>
      <c r="AJ2184" t="s">
        <v>3023</v>
      </c>
    </row>
    <row r="2185" spans="1:36" x14ac:dyDescent="0.3">
      <c r="A2185" t="s">
        <v>2625</v>
      </c>
      <c r="B2185" s="9">
        <v>59</v>
      </c>
      <c r="C2185" t="s">
        <v>29</v>
      </c>
      <c r="D2185" s="29" t="s">
        <v>37</v>
      </c>
      <c r="E2185">
        <v>76998</v>
      </c>
      <c r="F2185" s="13" t="s">
        <v>715</v>
      </c>
      <c r="G2185" s="4">
        <v>41285</v>
      </c>
      <c r="H2185">
        <v>85</v>
      </c>
      <c r="I2185">
        <v>1449</v>
      </c>
      <c r="J2185">
        <v>89</v>
      </c>
      <c r="K2185">
        <v>161</v>
      </c>
      <c r="L2185">
        <v>69</v>
      </c>
      <c r="M2185">
        <v>35</v>
      </c>
      <c r="N2185">
        <v>107</v>
      </c>
      <c r="O2185">
        <v>1803</v>
      </c>
      <c r="P2185">
        <v>1910</v>
      </c>
      <c r="Q2185">
        <v>2</v>
      </c>
      <c r="R2185">
        <v>11</v>
      </c>
      <c r="S2185">
        <v>8</v>
      </c>
      <c r="T2185">
        <v>8</v>
      </c>
      <c r="U2185">
        <v>29</v>
      </c>
      <c r="V2185">
        <v>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 t="s">
        <v>715</v>
      </c>
      <c r="AD2185" t="s">
        <v>716</v>
      </c>
      <c r="AE2185">
        <v>2</v>
      </c>
      <c r="AF2185" t="s">
        <v>3030</v>
      </c>
      <c r="AG2185" t="s">
        <v>2957</v>
      </c>
      <c r="AH2185" t="s">
        <v>3016</v>
      </c>
      <c r="AI2185">
        <v>1</v>
      </c>
      <c r="AJ2185" t="s">
        <v>3023</v>
      </c>
    </row>
    <row r="2186" spans="1:36" x14ac:dyDescent="0.3">
      <c r="A2186" t="s">
        <v>2362</v>
      </c>
      <c r="B2186" s="9">
        <v>58</v>
      </c>
      <c r="C2186" t="s">
        <v>29</v>
      </c>
      <c r="D2186" s="29" t="s">
        <v>30</v>
      </c>
      <c r="E2186">
        <v>54252</v>
      </c>
      <c r="F2186" s="13" t="s">
        <v>2963</v>
      </c>
      <c r="G2186" s="4">
        <v>41422</v>
      </c>
      <c r="H2186">
        <v>25</v>
      </c>
      <c r="I2186">
        <v>178</v>
      </c>
      <c r="J2186">
        <v>4</v>
      </c>
      <c r="K2186">
        <v>26</v>
      </c>
      <c r="L2186">
        <v>8</v>
      </c>
      <c r="M2186">
        <v>4</v>
      </c>
      <c r="N2186">
        <v>44</v>
      </c>
      <c r="O2186">
        <v>220</v>
      </c>
      <c r="P2186">
        <v>264</v>
      </c>
      <c r="Q2186">
        <v>5</v>
      </c>
      <c r="R2186">
        <v>4</v>
      </c>
      <c r="S2186">
        <v>1</v>
      </c>
      <c r="T2186">
        <v>5</v>
      </c>
      <c r="U2186">
        <v>15</v>
      </c>
      <c r="V2186">
        <v>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716</v>
      </c>
      <c r="AD2186" t="s">
        <v>716</v>
      </c>
      <c r="AE2186">
        <v>2</v>
      </c>
      <c r="AF2186" t="s">
        <v>3030</v>
      </c>
      <c r="AG2186" t="s">
        <v>2957</v>
      </c>
      <c r="AH2186" t="s">
        <v>3011</v>
      </c>
      <c r="AI2186">
        <v>5</v>
      </c>
      <c r="AJ2186" t="s">
        <v>3012</v>
      </c>
    </row>
    <row r="2187" spans="1:36" x14ac:dyDescent="0.3">
      <c r="A2187" t="s">
        <v>2179</v>
      </c>
      <c r="B2187" s="9">
        <v>53</v>
      </c>
      <c r="C2187" t="s">
        <v>36</v>
      </c>
      <c r="D2187" s="29" t="s">
        <v>41</v>
      </c>
      <c r="E2187">
        <v>64325</v>
      </c>
      <c r="F2187" s="13" t="s">
        <v>715</v>
      </c>
      <c r="G2187" s="4">
        <v>41312</v>
      </c>
      <c r="H2187">
        <v>41</v>
      </c>
      <c r="I2187">
        <v>731</v>
      </c>
      <c r="J2187">
        <v>60</v>
      </c>
      <c r="K2187">
        <v>353</v>
      </c>
      <c r="L2187">
        <v>78</v>
      </c>
      <c r="M2187">
        <v>12</v>
      </c>
      <c r="N2187">
        <v>73</v>
      </c>
      <c r="O2187">
        <v>1234</v>
      </c>
      <c r="P2187">
        <v>1307</v>
      </c>
      <c r="Q2187">
        <v>5</v>
      </c>
      <c r="R2187">
        <v>10</v>
      </c>
      <c r="S2187">
        <v>3</v>
      </c>
      <c r="T2187">
        <v>5</v>
      </c>
      <c r="U2187">
        <v>23</v>
      </c>
      <c r="V2187">
        <v>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716</v>
      </c>
      <c r="AD2187" t="s">
        <v>716</v>
      </c>
      <c r="AE2187">
        <v>2</v>
      </c>
      <c r="AF2187" t="s">
        <v>3030</v>
      </c>
      <c r="AG2187" t="s">
        <v>2957</v>
      </c>
      <c r="AH2187" t="s">
        <v>3016</v>
      </c>
      <c r="AI2187">
        <v>2</v>
      </c>
      <c r="AJ2187" t="s">
        <v>3022</v>
      </c>
    </row>
    <row r="2188" spans="1:36" x14ac:dyDescent="0.3">
      <c r="A2188" t="s">
        <v>1645</v>
      </c>
      <c r="B2188" s="9">
        <v>42</v>
      </c>
      <c r="C2188" t="s">
        <v>29</v>
      </c>
      <c r="D2188" s="29" t="s">
        <v>33</v>
      </c>
      <c r="E2188">
        <v>84906</v>
      </c>
      <c r="F2188" s="13" t="s">
        <v>716</v>
      </c>
      <c r="G2188" s="4">
        <v>41551</v>
      </c>
      <c r="H2188">
        <v>98</v>
      </c>
      <c r="I2188">
        <v>997</v>
      </c>
      <c r="J2188">
        <v>15</v>
      </c>
      <c r="K2188">
        <v>414</v>
      </c>
      <c r="L2188">
        <v>99</v>
      </c>
      <c r="M2188">
        <v>30</v>
      </c>
      <c r="N2188">
        <v>76</v>
      </c>
      <c r="O2188">
        <v>1555</v>
      </c>
      <c r="P2188">
        <v>1631</v>
      </c>
      <c r="Q2188">
        <v>1</v>
      </c>
      <c r="R2188">
        <v>5</v>
      </c>
      <c r="S2188">
        <v>6</v>
      </c>
      <c r="T2188">
        <v>12</v>
      </c>
      <c r="U2188">
        <v>24</v>
      </c>
      <c r="V2188">
        <v>2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1</v>
      </c>
      <c r="AC2188" t="s">
        <v>2964</v>
      </c>
      <c r="AD2188" t="s">
        <v>716</v>
      </c>
      <c r="AE2188">
        <v>2</v>
      </c>
      <c r="AF2188" t="s">
        <v>3028</v>
      </c>
      <c r="AG2188" t="s">
        <v>2957</v>
      </c>
      <c r="AH2188" t="s">
        <v>3018</v>
      </c>
      <c r="AI2188">
        <v>10</v>
      </c>
      <c r="AJ2188" t="s">
        <v>3020</v>
      </c>
    </row>
    <row r="2189" spans="1:36" x14ac:dyDescent="0.3">
      <c r="A2189" t="s">
        <v>2913</v>
      </c>
      <c r="B2189" s="9">
        <v>51</v>
      </c>
      <c r="C2189" t="s">
        <v>36</v>
      </c>
      <c r="D2189" s="29" t="s">
        <v>71</v>
      </c>
      <c r="E2189">
        <v>52278</v>
      </c>
      <c r="F2189" s="13" t="s">
        <v>715</v>
      </c>
      <c r="G2189" s="4">
        <v>41299</v>
      </c>
      <c r="H2189">
        <v>24</v>
      </c>
      <c r="I2189">
        <v>953</v>
      </c>
      <c r="J2189">
        <v>0</v>
      </c>
      <c r="K2189">
        <v>71</v>
      </c>
      <c r="L2189">
        <v>0</v>
      </c>
      <c r="M2189">
        <v>0</v>
      </c>
      <c r="N2189">
        <v>174</v>
      </c>
      <c r="O2189">
        <v>1024</v>
      </c>
      <c r="P2189">
        <v>1198</v>
      </c>
      <c r="Q2189">
        <v>6</v>
      </c>
      <c r="R2189">
        <v>10</v>
      </c>
      <c r="S2189">
        <v>5</v>
      </c>
      <c r="T2189">
        <v>10</v>
      </c>
      <c r="U2189">
        <v>31</v>
      </c>
      <c r="V2189">
        <v>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716</v>
      </c>
      <c r="AD2189" t="s">
        <v>715</v>
      </c>
      <c r="AE2189">
        <v>2</v>
      </c>
      <c r="AF2189" t="s">
        <v>3030</v>
      </c>
      <c r="AG2189" t="s">
        <v>2957</v>
      </c>
      <c r="AH2189" t="s">
        <v>3016</v>
      </c>
      <c r="AI2189">
        <v>1</v>
      </c>
      <c r="AJ2189" t="s">
        <v>3023</v>
      </c>
    </row>
    <row r="2190" spans="1:36" x14ac:dyDescent="0.3">
      <c r="A2190" t="s">
        <v>1264</v>
      </c>
      <c r="B2190" s="9">
        <v>57</v>
      </c>
      <c r="C2190" t="s">
        <v>29</v>
      </c>
      <c r="D2190" s="29" t="s">
        <v>33</v>
      </c>
      <c r="E2190">
        <v>47320</v>
      </c>
      <c r="F2190" s="13" t="s">
        <v>715</v>
      </c>
      <c r="G2190" s="4">
        <v>41487</v>
      </c>
      <c r="H2190">
        <v>10</v>
      </c>
      <c r="I2190">
        <v>200</v>
      </c>
      <c r="J2190">
        <v>19</v>
      </c>
      <c r="K2190">
        <v>111</v>
      </c>
      <c r="L2190">
        <v>50</v>
      </c>
      <c r="M2190">
        <v>15</v>
      </c>
      <c r="N2190">
        <v>19</v>
      </c>
      <c r="O2190">
        <v>395</v>
      </c>
      <c r="P2190">
        <v>414</v>
      </c>
      <c r="Q2190">
        <v>6</v>
      </c>
      <c r="R2190">
        <v>5</v>
      </c>
      <c r="S2190">
        <v>1</v>
      </c>
      <c r="T2190">
        <v>8</v>
      </c>
      <c r="U2190">
        <v>20</v>
      </c>
      <c r="V2190">
        <v>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716</v>
      </c>
      <c r="AD2190" t="s">
        <v>716</v>
      </c>
      <c r="AE2190">
        <v>2</v>
      </c>
      <c r="AF2190" t="s">
        <v>3030</v>
      </c>
      <c r="AG2190" t="s">
        <v>2957</v>
      </c>
      <c r="AH2190" t="s">
        <v>3014</v>
      </c>
      <c r="AI2190">
        <v>8</v>
      </c>
      <c r="AJ2190" t="s">
        <v>3026</v>
      </c>
    </row>
    <row r="2191" spans="1:36" x14ac:dyDescent="0.3">
      <c r="A2191" t="s">
        <v>2226</v>
      </c>
      <c r="B2191" s="9">
        <v>26</v>
      </c>
      <c r="C2191" t="s">
        <v>47</v>
      </c>
      <c r="D2191" s="29" t="s">
        <v>30</v>
      </c>
      <c r="E2191">
        <v>23331</v>
      </c>
      <c r="F2191" s="13" t="s">
        <v>715</v>
      </c>
      <c r="G2191" s="4">
        <v>41187</v>
      </c>
      <c r="H2191">
        <v>97</v>
      </c>
      <c r="I2191">
        <v>104</v>
      </c>
      <c r="J2191">
        <v>20</v>
      </c>
      <c r="K2191">
        <v>101</v>
      </c>
      <c r="L2191">
        <v>24</v>
      </c>
      <c r="M2191">
        <v>15</v>
      </c>
      <c r="N2191">
        <v>5</v>
      </c>
      <c r="O2191">
        <v>264</v>
      </c>
      <c r="P2191">
        <v>269</v>
      </c>
      <c r="Q2191">
        <v>6</v>
      </c>
      <c r="R2191">
        <v>5</v>
      </c>
      <c r="S2191">
        <v>1</v>
      </c>
      <c r="T2191">
        <v>5</v>
      </c>
      <c r="U2191">
        <v>17</v>
      </c>
      <c r="V2191">
        <v>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716</v>
      </c>
      <c r="AD2191" t="s">
        <v>716</v>
      </c>
      <c r="AE2191">
        <v>3</v>
      </c>
      <c r="AF2191" t="s">
        <v>3032</v>
      </c>
      <c r="AG2191" t="s">
        <v>2958</v>
      </c>
      <c r="AH2191" t="s">
        <v>3018</v>
      </c>
      <c r="AI2191">
        <v>10</v>
      </c>
      <c r="AJ2191" t="s">
        <v>3020</v>
      </c>
    </row>
    <row r="2192" spans="1:36" x14ac:dyDescent="0.3">
      <c r="A2192" t="s">
        <v>2781</v>
      </c>
      <c r="B2192" s="9">
        <v>43</v>
      </c>
      <c r="C2192" t="s">
        <v>39</v>
      </c>
      <c r="D2192" s="29" t="s">
        <v>33</v>
      </c>
      <c r="E2192">
        <v>71499</v>
      </c>
      <c r="F2192" s="13" t="s">
        <v>715</v>
      </c>
      <c r="G2192" s="4">
        <v>41450</v>
      </c>
      <c r="H2192">
        <v>12</v>
      </c>
      <c r="I2192">
        <v>465</v>
      </c>
      <c r="J2192">
        <v>25</v>
      </c>
      <c r="K2192">
        <v>132</v>
      </c>
      <c r="L2192">
        <v>136</v>
      </c>
      <c r="M2192">
        <v>0</v>
      </c>
      <c r="N2192">
        <v>37</v>
      </c>
      <c r="O2192">
        <v>758</v>
      </c>
      <c r="P2192">
        <v>795</v>
      </c>
      <c r="Q2192">
        <v>2</v>
      </c>
      <c r="R2192">
        <v>8</v>
      </c>
      <c r="S2192">
        <v>3</v>
      </c>
      <c r="T2192">
        <v>13</v>
      </c>
      <c r="U2192">
        <v>26</v>
      </c>
      <c r="V2192">
        <v>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716</v>
      </c>
      <c r="AD2192" t="s">
        <v>716</v>
      </c>
      <c r="AE2192">
        <v>2</v>
      </c>
      <c r="AF2192" t="s">
        <v>3028</v>
      </c>
      <c r="AG2192" t="s">
        <v>2957</v>
      </c>
      <c r="AH2192" t="s">
        <v>3011</v>
      </c>
      <c r="AI2192">
        <v>6</v>
      </c>
      <c r="AJ2192" t="s">
        <v>3013</v>
      </c>
    </row>
    <row r="2193" spans="1:36" x14ac:dyDescent="0.3">
      <c r="A2193" t="s">
        <v>2710</v>
      </c>
      <c r="B2193" s="9">
        <v>39</v>
      </c>
      <c r="C2193" t="s">
        <v>29</v>
      </c>
      <c r="D2193" s="29" t="s">
        <v>30</v>
      </c>
      <c r="E2193">
        <v>33249</v>
      </c>
      <c r="F2193" s="13" t="s">
        <v>715</v>
      </c>
      <c r="G2193" s="4">
        <v>41325</v>
      </c>
      <c r="H2193">
        <v>11</v>
      </c>
      <c r="I2193">
        <v>6</v>
      </c>
      <c r="J2193">
        <v>10</v>
      </c>
      <c r="K2193">
        <v>21</v>
      </c>
      <c r="L2193">
        <v>19</v>
      </c>
      <c r="M2193">
        <v>14</v>
      </c>
      <c r="N2193">
        <v>42</v>
      </c>
      <c r="O2193">
        <v>70</v>
      </c>
      <c r="P2193">
        <v>112</v>
      </c>
      <c r="Q2193">
        <v>2</v>
      </c>
      <c r="R2193">
        <v>2</v>
      </c>
      <c r="S2193">
        <v>1</v>
      </c>
      <c r="T2193">
        <v>3</v>
      </c>
      <c r="U2193">
        <v>8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716</v>
      </c>
      <c r="AD2193" t="s">
        <v>716</v>
      </c>
      <c r="AE2193">
        <v>2</v>
      </c>
      <c r="AF2193" t="s">
        <v>3031</v>
      </c>
      <c r="AG2193" t="s">
        <v>2957</v>
      </c>
      <c r="AH2193" t="s">
        <v>3016</v>
      </c>
      <c r="AI2193">
        <v>2</v>
      </c>
      <c r="AJ2193" t="s">
        <v>3022</v>
      </c>
    </row>
    <row r="2194" spans="1:36" x14ac:dyDescent="0.3">
      <c r="A2194" t="s">
        <v>1595</v>
      </c>
      <c r="B2194" s="9">
        <v>57</v>
      </c>
      <c r="C2194" t="s">
        <v>29</v>
      </c>
      <c r="D2194" s="29" t="s">
        <v>30</v>
      </c>
      <c r="E2194">
        <v>78499</v>
      </c>
      <c r="F2194" s="13" t="s">
        <v>716</v>
      </c>
      <c r="G2194" s="4">
        <v>41601</v>
      </c>
      <c r="H2194">
        <v>12</v>
      </c>
      <c r="I2194">
        <v>912</v>
      </c>
      <c r="J2194">
        <v>72</v>
      </c>
      <c r="K2194">
        <v>170</v>
      </c>
      <c r="L2194">
        <v>47</v>
      </c>
      <c r="M2194">
        <v>36</v>
      </c>
      <c r="N2194">
        <v>97</v>
      </c>
      <c r="O2194">
        <v>1237</v>
      </c>
      <c r="P2194">
        <v>1334</v>
      </c>
      <c r="Q2194">
        <v>1</v>
      </c>
      <c r="R2194">
        <v>11</v>
      </c>
      <c r="S2194">
        <v>3</v>
      </c>
      <c r="T2194">
        <v>4</v>
      </c>
      <c r="U2194">
        <v>19</v>
      </c>
      <c r="V2194">
        <v>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 t="s">
        <v>715</v>
      </c>
      <c r="AD2194" t="s">
        <v>715</v>
      </c>
      <c r="AE2194">
        <v>2</v>
      </c>
      <c r="AF2194" t="s">
        <v>3030</v>
      </c>
      <c r="AG2194" t="s">
        <v>2957</v>
      </c>
      <c r="AH2194" t="s">
        <v>3018</v>
      </c>
      <c r="AI2194">
        <v>11</v>
      </c>
      <c r="AJ2194" t="s">
        <v>3024</v>
      </c>
    </row>
    <row r="2195" spans="1:36" x14ac:dyDescent="0.3">
      <c r="A2195" t="s">
        <v>2743</v>
      </c>
      <c r="B2195" s="9">
        <v>58</v>
      </c>
      <c r="C2195" t="s">
        <v>29</v>
      </c>
      <c r="D2195" s="29" t="s">
        <v>37</v>
      </c>
      <c r="E2195">
        <v>58116</v>
      </c>
      <c r="F2195" s="13" t="s">
        <v>715</v>
      </c>
      <c r="G2195" s="4">
        <v>41742</v>
      </c>
      <c r="H2195">
        <v>38</v>
      </c>
      <c r="I2195">
        <v>228</v>
      </c>
      <c r="J2195">
        <v>19</v>
      </c>
      <c r="K2195">
        <v>130</v>
      </c>
      <c r="L2195">
        <v>4</v>
      </c>
      <c r="M2195">
        <v>11</v>
      </c>
      <c r="N2195">
        <v>51</v>
      </c>
      <c r="O2195">
        <v>392</v>
      </c>
      <c r="P2195">
        <v>443</v>
      </c>
      <c r="Q2195">
        <v>2</v>
      </c>
      <c r="R2195">
        <v>3</v>
      </c>
      <c r="S2195">
        <v>3</v>
      </c>
      <c r="T2195">
        <v>8</v>
      </c>
      <c r="U2195">
        <v>16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716</v>
      </c>
      <c r="AD2195" t="s">
        <v>716</v>
      </c>
      <c r="AE2195">
        <v>1</v>
      </c>
      <c r="AF2195" t="s">
        <v>3030</v>
      </c>
      <c r="AG2195" t="s">
        <v>2956</v>
      </c>
      <c r="AH2195" t="s">
        <v>3011</v>
      </c>
      <c r="AI2195">
        <v>4</v>
      </c>
      <c r="AJ2195" t="s">
        <v>3021</v>
      </c>
    </row>
    <row r="2196" spans="1:36" x14ac:dyDescent="0.3">
      <c r="A2196" t="s">
        <v>1985</v>
      </c>
      <c r="B2196" s="9">
        <v>46</v>
      </c>
      <c r="C2196" t="s">
        <v>36</v>
      </c>
      <c r="D2196" s="29" t="s">
        <v>41</v>
      </c>
      <c r="E2196">
        <v>83664</v>
      </c>
      <c r="F2196" s="13" t="s">
        <v>2963</v>
      </c>
      <c r="G2196" s="4">
        <v>41402</v>
      </c>
      <c r="H2196">
        <v>57</v>
      </c>
      <c r="I2196">
        <v>866</v>
      </c>
      <c r="J2196">
        <v>21</v>
      </c>
      <c r="K2196">
        <v>151</v>
      </c>
      <c r="L2196">
        <v>28</v>
      </c>
      <c r="M2196">
        <v>21</v>
      </c>
      <c r="N2196">
        <v>86</v>
      </c>
      <c r="O2196">
        <v>1087</v>
      </c>
      <c r="P2196">
        <v>1173</v>
      </c>
      <c r="Q2196">
        <v>3</v>
      </c>
      <c r="R2196">
        <v>2</v>
      </c>
      <c r="S2196">
        <v>2</v>
      </c>
      <c r="T2196">
        <v>12</v>
      </c>
      <c r="U2196">
        <v>19</v>
      </c>
      <c r="V2196">
        <v>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716</v>
      </c>
      <c r="AD2196" t="s">
        <v>716</v>
      </c>
      <c r="AE2196">
        <v>2</v>
      </c>
      <c r="AF2196" t="s">
        <v>3028</v>
      </c>
      <c r="AG2196" t="s">
        <v>2957</v>
      </c>
      <c r="AH2196" t="s">
        <v>3011</v>
      </c>
      <c r="AI2196">
        <v>5</v>
      </c>
      <c r="AJ2196" t="s">
        <v>3012</v>
      </c>
    </row>
    <row r="2197" spans="1:36" x14ac:dyDescent="0.3">
      <c r="A2197" t="s">
        <v>2077</v>
      </c>
      <c r="B2197" s="9">
        <v>61</v>
      </c>
      <c r="C2197" t="s">
        <v>39</v>
      </c>
      <c r="D2197" s="29" t="s">
        <v>33</v>
      </c>
      <c r="E2197">
        <v>56129</v>
      </c>
      <c r="F2197" s="13" t="s">
        <v>715</v>
      </c>
      <c r="G2197" s="4">
        <v>41445</v>
      </c>
      <c r="H2197">
        <v>65</v>
      </c>
      <c r="I2197">
        <v>320</v>
      </c>
      <c r="J2197">
        <v>48</v>
      </c>
      <c r="K2197">
        <v>133</v>
      </c>
      <c r="L2197">
        <v>39</v>
      </c>
      <c r="M2197">
        <v>72</v>
      </c>
      <c r="N2197">
        <v>48</v>
      </c>
      <c r="O2197">
        <v>612</v>
      </c>
      <c r="P2197">
        <v>660</v>
      </c>
      <c r="Q2197">
        <v>4</v>
      </c>
      <c r="R2197">
        <v>6</v>
      </c>
      <c r="S2197">
        <v>2</v>
      </c>
      <c r="T2197">
        <v>10</v>
      </c>
      <c r="U2197">
        <v>22</v>
      </c>
      <c r="V2197">
        <v>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716</v>
      </c>
      <c r="AD2197" t="s">
        <v>716</v>
      </c>
      <c r="AE2197">
        <v>2</v>
      </c>
      <c r="AF2197" t="s">
        <v>3029</v>
      </c>
      <c r="AG2197" t="s">
        <v>2957</v>
      </c>
      <c r="AH2197" t="s">
        <v>3011</v>
      </c>
      <c r="AI2197">
        <v>6</v>
      </c>
      <c r="AJ2197" t="s">
        <v>3013</v>
      </c>
    </row>
    <row r="2198" spans="1:36" x14ac:dyDescent="0.3">
      <c r="A2198" t="s">
        <v>1964</v>
      </c>
      <c r="B2198" s="9">
        <v>44</v>
      </c>
      <c r="C2198" t="s">
        <v>39</v>
      </c>
      <c r="D2198" s="29" t="s">
        <v>30</v>
      </c>
      <c r="E2198">
        <v>44802</v>
      </c>
      <c r="F2198" s="13" t="s">
        <v>716</v>
      </c>
      <c r="G2198" s="4">
        <v>41142</v>
      </c>
      <c r="H2198">
        <v>71</v>
      </c>
      <c r="I2198">
        <v>853</v>
      </c>
      <c r="J2198">
        <v>10</v>
      </c>
      <c r="K2198">
        <v>143</v>
      </c>
      <c r="L2198">
        <v>13</v>
      </c>
      <c r="M2198">
        <v>10</v>
      </c>
      <c r="N2198">
        <v>20</v>
      </c>
      <c r="O2198">
        <v>1029</v>
      </c>
      <c r="P2198">
        <v>1049</v>
      </c>
      <c r="Q2198">
        <v>2</v>
      </c>
      <c r="R2198">
        <v>9</v>
      </c>
      <c r="S2198">
        <v>4</v>
      </c>
      <c r="T2198">
        <v>12</v>
      </c>
      <c r="U2198">
        <v>27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t="s">
        <v>716</v>
      </c>
      <c r="AD2198" t="s">
        <v>716</v>
      </c>
      <c r="AE2198">
        <v>3</v>
      </c>
      <c r="AF2198" t="s">
        <v>3028</v>
      </c>
      <c r="AG2198" t="s">
        <v>2958</v>
      </c>
      <c r="AH2198" t="s">
        <v>3014</v>
      </c>
      <c r="AI2198">
        <v>8</v>
      </c>
      <c r="AJ2198" t="s">
        <v>3026</v>
      </c>
    </row>
    <row r="2199" spans="1:36" x14ac:dyDescent="0.3">
      <c r="A2199" t="s">
        <v>1261</v>
      </c>
      <c r="B2199" s="9">
        <v>42</v>
      </c>
      <c r="C2199" t="s">
        <v>36</v>
      </c>
      <c r="D2199" s="29" t="s">
        <v>30</v>
      </c>
      <c r="E2199">
        <v>86857</v>
      </c>
      <c r="F2199" s="13" t="s">
        <v>716</v>
      </c>
      <c r="G2199" s="4">
        <v>41164</v>
      </c>
      <c r="H2199">
        <v>96</v>
      </c>
      <c r="I2199">
        <v>899</v>
      </c>
      <c r="J2199">
        <v>102</v>
      </c>
      <c r="K2199">
        <v>838</v>
      </c>
      <c r="L2199">
        <v>133</v>
      </c>
      <c r="M2199">
        <v>102</v>
      </c>
      <c r="N2199">
        <v>40</v>
      </c>
      <c r="O2199">
        <v>2074</v>
      </c>
      <c r="P2199">
        <v>2114</v>
      </c>
      <c r="Q2199">
        <v>1</v>
      </c>
      <c r="R2199">
        <v>5</v>
      </c>
      <c r="S2199">
        <v>6</v>
      </c>
      <c r="T2199">
        <v>10</v>
      </c>
      <c r="U2199">
        <v>22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716</v>
      </c>
      <c r="AD2199" t="s">
        <v>715</v>
      </c>
      <c r="AE2199">
        <v>3</v>
      </c>
      <c r="AF2199" t="s">
        <v>3028</v>
      </c>
      <c r="AG2199" t="s">
        <v>2958</v>
      </c>
      <c r="AH2199" t="s">
        <v>3014</v>
      </c>
      <c r="AI2199">
        <v>9</v>
      </c>
      <c r="AJ2199" t="s">
        <v>3025</v>
      </c>
    </row>
    <row r="2200" spans="1:36" x14ac:dyDescent="0.3">
      <c r="A2200" t="s">
        <v>2560</v>
      </c>
      <c r="B2200" s="9">
        <v>36</v>
      </c>
      <c r="C2200" t="s">
        <v>29</v>
      </c>
      <c r="D2200" s="29" t="s">
        <v>33</v>
      </c>
      <c r="E2200">
        <v>28587</v>
      </c>
      <c r="F2200" s="13" t="s">
        <v>715</v>
      </c>
      <c r="G2200" s="4">
        <v>41682</v>
      </c>
      <c r="H2200">
        <v>42</v>
      </c>
      <c r="I2200">
        <v>22</v>
      </c>
      <c r="J2200">
        <v>4</v>
      </c>
      <c r="K2200">
        <v>17</v>
      </c>
      <c r="L2200">
        <v>12</v>
      </c>
      <c r="M2200">
        <v>10</v>
      </c>
      <c r="N2200">
        <v>13</v>
      </c>
      <c r="O2200">
        <v>65</v>
      </c>
      <c r="P2200">
        <v>78</v>
      </c>
      <c r="Q2200">
        <v>3</v>
      </c>
      <c r="R2200">
        <v>2</v>
      </c>
      <c r="S2200">
        <v>0</v>
      </c>
      <c r="T2200">
        <v>4</v>
      </c>
      <c r="U2200">
        <v>9</v>
      </c>
      <c r="V2200">
        <v>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716</v>
      </c>
      <c r="AD2200" t="s">
        <v>716</v>
      </c>
      <c r="AE2200">
        <v>1</v>
      </c>
      <c r="AF2200" t="s">
        <v>3031</v>
      </c>
      <c r="AG2200" t="s">
        <v>2956</v>
      </c>
      <c r="AH2200" t="s">
        <v>3016</v>
      </c>
      <c r="AI2200">
        <v>2</v>
      </c>
      <c r="AJ2200" t="s">
        <v>3022</v>
      </c>
    </row>
    <row r="2201" spans="1:36" x14ac:dyDescent="0.3">
      <c r="A2201" t="s">
        <v>1394</v>
      </c>
      <c r="B2201" s="9">
        <v>30</v>
      </c>
      <c r="C2201" t="s">
        <v>29</v>
      </c>
      <c r="D2201" s="29" t="s">
        <v>37</v>
      </c>
      <c r="E2201">
        <v>40059</v>
      </c>
      <c r="F2201" s="13" t="s">
        <v>715</v>
      </c>
      <c r="G2201" s="4">
        <v>41545</v>
      </c>
      <c r="H2201">
        <v>82</v>
      </c>
      <c r="I2201">
        <v>110</v>
      </c>
      <c r="J2201">
        <v>29</v>
      </c>
      <c r="K2201">
        <v>92</v>
      </c>
      <c r="L2201">
        <v>28</v>
      </c>
      <c r="M2201">
        <v>10</v>
      </c>
      <c r="N2201">
        <v>145</v>
      </c>
      <c r="O2201">
        <v>269</v>
      </c>
      <c r="P2201">
        <v>414</v>
      </c>
      <c r="Q2201">
        <v>1</v>
      </c>
      <c r="R2201">
        <v>6</v>
      </c>
      <c r="S2201">
        <v>2</v>
      </c>
      <c r="T2201">
        <v>3</v>
      </c>
      <c r="U2201">
        <v>12</v>
      </c>
      <c r="V2201">
        <v>8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 t="s">
        <v>715</v>
      </c>
      <c r="AD2201" t="s">
        <v>716</v>
      </c>
      <c r="AE2201">
        <v>2</v>
      </c>
      <c r="AF2201" t="s">
        <v>3032</v>
      </c>
      <c r="AG2201" t="s">
        <v>2957</v>
      </c>
      <c r="AH2201" t="s">
        <v>3014</v>
      </c>
      <c r="AI2201">
        <v>9</v>
      </c>
      <c r="AJ2201" t="s">
        <v>3025</v>
      </c>
    </row>
    <row r="2202" spans="1:36" x14ac:dyDescent="0.3">
      <c r="A2202" t="s">
        <v>2839</v>
      </c>
      <c r="B2202" s="9">
        <v>59</v>
      </c>
      <c r="C2202" t="s">
        <v>47</v>
      </c>
      <c r="D2202" s="29" t="s">
        <v>37</v>
      </c>
      <c r="E2202">
        <v>62972</v>
      </c>
      <c r="F2202" s="13" t="s">
        <v>715</v>
      </c>
      <c r="G2202" s="4">
        <v>41124</v>
      </c>
      <c r="H2202">
        <v>39</v>
      </c>
      <c r="I2202">
        <v>313</v>
      </c>
      <c r="J2202">
        <v>15</v>
      </c>
      <c r="K2202">
        <v>47</v>
      </c>
      <c r="L2202">
        <v>20</v>
      </c>
      <c r="M2202">
        <v>0</v>
      </c>
      <c r="N2202">
        <v>192</v>
      </c>
      <c r="O2202">
        <v>395</v>
      </c>
      <c r="P2202">
        <v>587</v>
      </c>
      <c r="Q2202">
        <v>2</v>
      </c>
      <c r="R2202">
        <v>7</v>
      </c>
      <c r="S2202">
        <v>4</v>
      </c>
      <c r="T2202">
        <v>3</v>
      </c>
      <c r="U2202">
        <v>16</v>
      </c>
      <c r="V2202">
        <v>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716</v>
      </c>
      <c r="AD2202" t="s">
        <v>716</v>
      </c>
      <c r="AE2202">
        <v>3</v>
      </c>
      <c r="AF2202" t="s">
        <v>3030</v>
      </c>
      <c r="AG2202" t="s">
        <v>2958</v>
      </c>
      <c r="AH2202" t="s">
        <v>3014</v>
      </c>
      <c r="AI2202">
        <v>8</v>
      </c>
      <c r="AJ2202" t="s">
        <v>3026</v>
      </c>
    </row>
    <row r="2203" spans="1:36" x14ac:dyDescent="0.3">
      <c r="A2203" t="s">
        <v>804</v>
      </c>
      <c r="B2203" s="9">
        <v>42</v>
      </c>
      <c r="C2203" t="s">
        <v>47</v>
      </c>
      <c r="D2203" s="29" t="s">
        <v>37</v>
      </c>
      <c r="E2203">
        <v>24884</v>
      </c>
      <c r="F2203" s="13" t="s">
        <v>715</v>
      </c>
      <c r="G2203" s="4">
        <v>41242</v>
      </c>
      <c r="H2203">
        <v>32</v>
      </c>
      <c r="I2203">
        <v>3</v>
      </c>
      <c r="J2203">
        <v>6</v>
      </c>
      <c r="K2203">
        <v>7</v>
      </c>
      <c r="L2203">
        <v>0</v>
      </c>
      <c r="M2203">
        <v>0</v>
      </c>
      <c r="N2203">
        <v>3</v>
      </c>
      <c r="O2203">
        <v>16</v>
      </c>
      <c r="P2203">
        <v>19</v>
      </c>
      <c r="Q2203">
        <v>1</v>
      </c>
      <c r="R2203">
        <v>0</v>
      </c>
      <c r="S2203">
        <v>0</v>
      </c>
      <c r="T2203">
        <v>3</v>
      </c>
      <c r="U2203">
        <v>4</v>
      </c>
      <c r="V2203">
        <v>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716</v>
      </c>
      <c r="AD2203" t="s">
        <v>716</v>
      </c>
      <c r="AE2203">
        <v>3</v>
      </c>
      <c r="AF2203" t="s">
        <v>3028</v>
      </c>
      <c r="AG2203" t="s">
        <v>2958</v>
      </c>
      <c r="AH2203" t="s">
        <v>3018</v>
      </c>
      <c r="AI2203">
        <v>11</v>
      </c>
      <c r="AJ2203" t="s">
        <v>3024</v>
      </c>
    </row>
    <row r="2204" spans="1:36" x14ac:dyDescent="0.3">
      <c r="A2204" t="s">
        <v>768</v>
      </c>
      <c r="B2204" s="9">
        <v>62</v>
      </c>
      <c r="C2204" t="s">
        <v>36</v>
      </c>
      <c r="D2204" s="29" t="s">
        <v>30</v>
      </c>
      <c r="E2204">
        <v>62000</v>
      </c>
      <c r="F2204" s="13" t="s">
        <v>715</v>
      </c>
      <c r="G2204" s="4">
        <v>41511</v>
      </c>
      <c r="H2204">
        <v>25</v>
      </c>
      <c r="I2204">
        <v>899</v>
      </c>
      <c r="J2204">
        <v>0</v>
      </c>
      <c r="K2204">
        <v>101</v>
      </c>
      <c r="L2204">
        <v>0</v>
      </c>
      <c r="M2204">
        <v>0</v>
      </c>
      <c r="N2204">
        <v>20</v>
      </c>
      <c r="O2204">
        <v>1000</v>
      </c>
      <c r="P2204">
        <v>1020</v>
      </c>
      <c r="Q2204">
        <v>1</v>
      </c>
      <c r="R2204">
        <v>6</v>
      </c>
      <c r="S2204">
        <v>6</v>
      </c>
      <c r="T2204">
        <v>13</v>
      </c>
      <c r="U2204">
        <v>26</v>
      </c>
      <c r="V2204">
        <v>4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 t="s">
        <v>715</v>
      </c>
      <c r="AD2204" t="s">
        <v>716</v>
      </c>
      <c r="AE2204">
        <v>2</v>
      </c>
      <c r="AF2204" t="s">
        <v>3029</v>
      </c>
      <c r="AG2204" t="s">
        <v>2957</v>
      </c>
      <c r="AH2204" t="s">
        <v>3014</v>
      </c>
      <c r="AI2204">
        <v>8</v>
      </c>
      <c r="AJ2204" t="s">
        <v>3026</v>
      </c>
    </row>
    <row r="2205" spans="1:36" x14ac:dyDescent="0.3">
      <c r="A2205" t="s">
        <v>2552</v>
      </c>
      <c r="B2205" s="9">
        <v>55</v>
      </c>
      <c r="C2205" t="s">
        <v>29</v>
      </c>
      <c r="D2205" s="29" t="s">
        <v>33</v>
      </c>
      <c r="E2205">
        <v>44911</v>
      </c>
      <c r="F2205" s="13" t="s">
        <v>715</v>
      </c>
      <c r="G2205" s="4">
        <v>41348</v>
      </c>
      <c r="H2205">
        <v>11</v>
      </c>
      <c r="I2205">
        <v>159</v>
      </c>
      <c r="J2205">
        <v>0</v>
      </c>
      <c r="K2205">
        <v>22</v>
      </c>
      <c r="L2205">
        <v>2</v>
      </c>
      <c r="M2205">
        <v>1</v>
      </c>
      <c r="N2205">
        <v>31</v>
      </c>
      <c r="O2205">
        <v>184</v>
      </c>
      <c r="P2205">
        <v>215</v>
      </c>
      <c r="Q2205">
        <v>3</v>
      </c>
      <c r="R2205">
        <v>4</v>
      </c>
      <c r="S2205">
        <v>1</v>
      </c>
      <c r="T2205">
        <v>4</v>
      </c>
      <c r="U2205">
        <v>12</v>
      </c>
      <c r="V2205">
        <v>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716</v>
      </c>
      <c r="AD2205" t="s">
        <v>716</v>
      </c>
      <c r="AE2205">
        <v>2</v>
      </c>
      <c r="AF2205" t="s">
        <v>3030</v>
      </c>
      <c r="AG2205" t="s">
        <v>2957</v>
      </c>
      <c r="AH2205" t="s">
        <v>3016</v>
      </c>
      <c r="AI2205">
        <v>3</v>
      </c>
      <c r="AJ2205" t="s">
        <v>3017</v>
      </c>
    </row>
    <row r="2206" spans="1:36" x14ac:dyDescent="0.3">
      <c r="A2206" t="s">
        <v>2653</v>
      </c>
      <c r="B2206" s="9">
        <v>45</v>
      </c>
      <c r="C2206" t="s">
        <v>29</v>
      </c>
      <c r="D2206" s="29" t="s">
        <v>33</v>
      </c>
      <c r="E2206">
        <v>21918</v>
      </c>
      <c r="F2206" s="13" t="s">
        <v>715</v>
      </c>
      <c r="G2206" s="4">
        <v>41592</v>
      </c>
      <c r="H2206">
        <v>37</v>
      </c>
      <c r="I2206">
        <v>1</v>
      </c>
      <c r="J2206">
        <v>6</v>
      </c>
      <c r="K2206">
        <v>7</v>
      </c>
      <c r="L2206">
        <v>11</v>
      </c>
      <c r="M2206">
        <v>5</v>
      </c>
      <c r="N2206">
        <v>3</v>
      </c>
      <c r="O2206">
        <v>30</v>
      </c>
      <c r="P2206">
        <v>33</v>
      </c>
      <c r="Q2206">
        <v>2</v>
      </c>
      <c r="R2206">
        <v>2</v>
      </c>
      <c r="S2206">
        <v>0</v>
      </c>
      <c r="T2206">
        <v>3</v>
      </c>
      <c r="U2206">
        <v>7</v>
      </c>
      <c r="V2206">
        <v>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716</v>
      </c>
      <c r="AD2206" t="s">
        <v>716</v>
      </c>
      <c r="AE2206">
        <v>2</v>
      </c>
      <c r="AF2206" t="s">
        <v>3028</v>
      </c>
      <c r="AG2206" t="s">
        <v>2957</v>
      </c>
      <c r="AH2206" t="s">
        <v>3018</v>
      </c>
      <c r="AI2206">
        <v>11</v>
      </c>
      <c r="AJ2206" t="s">
        <v>3024</v>
      </c>
    </row>
    <row r="2207" spans="1:36" x14ac:dyDescent="0.3">
      <c r="A2207" t="s">
        <v>1289</v>
      </c>
      <c r="B2207" s="9">
        <v>49</v>
      </c>
      <c r="C2207" t="s">
        <v>29</v>
      </c>
      <c r="D2207" s="29" t="s">
        <v>37</v>
      </c>
      <c r="E2207">
        <v>81168</v>
      </c>
      <c r="F2207" s="13" t="s">
        <v>716</v>
      </c>
      <c r="G2207" s="4">
        <v>41766</v>
      </c>
      <c r="H2207">
        <v>84</v>
      </c>
      <c r="I2207">
        <v>410</v>
      </c>
      <c r="J2207">
        <v>0</v>
      </c>
      <c r="K2207">
        <v>592</v>
      </c>
      <c r="L2207">
        <v>147</v>
      </c>
      <c r="M2207">
        <v>22</v>
      </c>
      <c r="N2207">
        <v>22</v>
      </c>
      <c r="O2207">
        <v>1171</v>
      </c>
      <c r="P2207">
        <v>1193</v>
      </c>
      <c r="Q2207">
        <v>1</v>
      </c>
      <c r="R2207">
        <v>6</v>
      </c>
      <c r="S2207">
        <v>4</v>
      </c>
      <c r="T2207">
        <v>7</v>
      </c>
      <c r="U2207">
        <v>18</v>
      </c>
      <c r="V2207">
        <v>3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 t="s">
        <v>715</v>
      </c>
      <c r="AD2207" t="s">
        <v>716</v>
      </c>
      <c r="AE2207">
        <v>1</v>
      </c>
      <c r="AF2207" t="s">
        <v>3028</v>
      </c>
      <c r="AG2207" t="s">
        <v>2956</v>
      </c>
      <c r="AH2207" t="s">
        <v>3011</v>
      </c>
      <c r="AI2207">
        <v>5</v>
      </c>
      <c r="AJ2207" t="s">
        <v>3012</v>
      </c>
    </row>
    <row r="2208" spans="1:36" x14ac:dyDescent="0.3">
      <c r="A2208" t="s">
        <v>1633</v>
      </c>
      <c r="B2208" s="9">
        <v>45</v>
      </c>
      <c r="C2208" t="s">
        <v>29</v>
      </c>
      <c r="D2208" s="29" t="s">
        <v>33</v>
      </c>
      <c r="E2208">
        <v>68695</v>
      </c>
      <c r="F2208" s="13" t="s">
        <v>716</v>
      </c>
      <c r="G2208" s="4">
        <v>41815</v>
      </c>
      <c r="H2208">
        <v>3</v>
      </c>
      <c r="I2208">
        <v>458</v>
      </c>
      <c r="J2208">
        <v>81</v>
      </c>
      <c r="K2208">
        <v>356</v>
      </c>
      <c r="L2208">
        <v>106</v>
      </c>
      <c r="M2208">
        <v>50</v>
      </c>
      <c r="N2208">
        <v>40</v>
      </c>
      <c r="O2208">
        <v>1051</v>
      </c>
      <c r="P2208">
        <v>1091</v>
      </c>
      <c r="Q2208">
        <v>1</v>
      </c>
      <c r="R2208">
        <v>4</v>
      </c>
      <c r="S2208">
        <v>4</v>
      </c>
      <c r="T2208">
        <v>7</v>
      </c>
      <c r="U2208">
        <v>16</v>
      </c>
      <c r="V2208">
        <v>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716</v>
      </c>
      <c r="AD2208" t="s">
        <v>716</v>
      </c>
      <c r="AE2208">
        <v>1</v>
      </c>
      <c r="AF2208" t="s">
        <v>3028</v>
      </c>
      <c r="AG2208" t="s">
        <v>2956</v>
      </c>
      <c r="AH2208" t="s">
        <v>3011</v>
      </c>
      <c r="AI2208">
        <v>6</v>
      </c>
      <c r="AJ2208" t="s">
        <v>3013</v>
      </c>
    </row>
    <row r="2209" spans="1:36" x14ac:dyDescent="0.3">
      <c r="A2209" t="s">
        <v>2290</v>
      </c>
      <c r="B2209" s="9">
        <v>58</v>
      </c>
      <c r="C2209" t="s">
        <v>29</v>
      </c>
      <c r="D2209" s="29" t="s">
        <v>37</v>
      </c>
      <c r="E2209">
        <v>71391</v>
      </c>
      <c r="F2209" s="13" t="s">
        <v>715</v>
      </c>
      <c r="G2209" s="4">
        <v>41362</v>
      </c>
      <c r="H2209">
        <v>50</v>
      </c>
      <c r="I2209">
        <v>336</v>
      </c>
      <c r="J2209">
        <v>123</v>
      </c>
      <c r="K2209">
        <v>274</v>
      </c>
      <c r="L2209">
        <v>46</v>
      </c>
      <c r="M2209">
        <v>123</v>
      </c>
      <c r="N2209">
        <v>141</v>
      </c>
      <c r="O2209">
        <v>902</v>
      </c>
      <c r="P2209">
        <v>1043</v>
      </c>
      <c r="Q2209">
        <v>5</v>
      </c>
      <c r="R2209">
        <v>6</v>
      </c>
      <c r="S2209">
        <v>5</v>
      </c>
      <c r="T2209">
        <v>12</v>
      </c>
      <c r="U2209">
        <v>28</v>
      </c>
      <c r="V2209">
        <v>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 t="s">
        <v>716</v>
      </c>
      <c r="AD2209" t="s">
        <v>716</v>
      </c>
      <c r="AE2209">
        <v>2</v>
      </c>
      <c r="AF2209" t="s">
        <v>3030</v>
      </c>
      <c r="AG2209" t="s">
        <v>2957</v>
      </c>
      <c r="AH2209" t="s">
        <v>3016</v>
      </c>
      <c r="AI2209">
        <v>3</v>
      </c>
      <c r="AJ2209" t="s">
        <v>3017</v>
      </c>
    </row>
    <row r="2210" spans="1:36" x14ac:dyDescent="0.3">
      <c r="A2210" t="s">
        <v>2346</v>
      </c>
      <c r="B2210" s="9">
        <v>62</v>
      </c>
      <c r="C2210" t="s">
        <v>29</v>
      </c>
      <c r="D2210" s="29" t="s">
        <v>33</v>
      </c>
      <c r="E2210">
        <v>34074</v>
      </c>
      <c r="F2210" s="13" t="s">
        <v>2963</v>
      </c>
      <c r="G2210" s="4">
        <v>41468</v>
      </c>
      <c r="H2210">
        <v>69</v>
      </c>
      <c r="I2210">
        <v>135</v>
      </c>
      <c r="J2210">
        <v>1</v>
      </c>
      <c r="K2210">
        <v>41</v>
      </c>
      <c r="L2210">
        <v>10</v>
      </c>
      <c r="M2210">
        <v>1</v>
      </c>
      <c r="N2210">
        <v>67</v>
      </c>
      <c r="O2210">
        <v>188</v>
      </c>
      <c r="P2210">
        <v>255</v>
      </c>
      <c r="Q2210">
        <v>5</v>
      </c>
      <c r="R2210">
        <v>3</v>
      </c>
      <c r="S2210">
        <v>3</v>
      </c>
      <c r="T2210">
        <v>3</v>
      </c>
      <c r="U2210">
        <v>14</v>
      </c>
      <c r="V2210">
        <v>6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 t="s">
        <v>715</v>
      </c>
      <c r="AD2210" t="s">
        <v>716</v>
      </c>
      <c r="AE2210">
        <v>2</v>
      </c>
      <c r="AF2210" t="s">
        <v>3029</v>
      </c>
      <c r="AG2210" t="s">
        <v>2957</v>
      </c>
      <c r="AH2210" t="s">
        <v>3014</v>
      </c>
      <c r="AI2210">
        <v>7</v>
      </c>
      <c r="AJ2210" t="s">
        <v>3015</v>
      </c>
    </row>
    <row r="2211" spans="1:36" x14ac:dyDescent="0.3">
      <c r="A2211" t="s">
        <v>1898</v>
      </c>
      <c r="B2211" s="9">
        <v>45</v>
      </c>
      <c r="C2211" t="s">
        <v>39</v>
      </c>
      <c r="D2211" s="29" t="s">
        <v>33</v>
      </c>
      <c r="E2211">
        <v>66476</v>
      </c>
      <c r="F2211" s="13" t="s">
        <v>715</v>
      </c>
      <c r="G2211" s="4">
        <v>41612</v>
      </c>
      <c r="H2211">
        <v>80</v>
      </c>
      <c r="I2211">
        <v>742</v>
      </c>
      <c r="J2211">
        <v>28</v>
      </c>
      <c r="K2211">
        <v>152</v>
      </c>
      <c r="L2211">
        <v>25</v>
      </c>
      <c r="M2211">
        <v>9</v>
      </c>
      <c r="N2211">
        <v>57</v>
      </c>
      <c r="O2211">
        <v>956</v>
      </c>
      <c r="P2211">
        <v>1013</v>
      </c>
      <c r="Q2211">
        <v>2</v>
      </c>
      <c r="R2211">
        <v>6</v>
      </c>
      <c r="S2211">
        <v>8</v>
      </c>
      <c r="T2211">
        <v>10</v>
      </c>
      <c r="U2211">
        <v>26</v>
      </c>
      <c r="V2211">
        <v>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t="s">
        <v>716</v>
      </c>
      <c r="AD2211" t="s">
        <v>716</v>
      </c>
      <c r="AE2211">
        <v>2</v>
      </c>
      <c r="AF2211" t="s">
        <v>3028</v>
      </c>
      <c r="AG2211" t="s">
        <v>2957</v>
      </c>
      <c r="AH2211" t="s">
        <v>3018</v>
      </c>
      <c r="AI2211">
        <v>12</v>
      </c>
      <c r="AJ2211" t="s">
        <v>3019</v>
      </c>
    </row>
    <row r="2212" spans="1:36" x14ac:dyDescent="0.3">
      <c r="A2212" t="s">
        <v>1969</v>
      </c>
      <c r="B2212" s="9">
        <v>18</v>
      </c>
      <c r="C2212" t="s">
        <v>47</v>
      </c>
      <c r="D2212" s="29" t="s">
        <v>37</v>
      </c>
      <c r="E2212">
        <v>7500</v>
      </c>
      <c r="F2212" s="13" t="s">
        <v>716</v>
      </c>
      <c r="G2212" s="4">
        <v>41222</v>
      </c>
      <c r="H2212">
        <v>24</v>
      </c>
      <c r="I2212">
        <v>3</v>
      </c>
      <c r="J2212">
        <v>18</v>
      </c>
      <c r="K2212">
        <v>14</v>
      </c>
      <c r="L2212">
        <v>15</v>
      </c>
      <c r="M2212">
        <v>22</v>
      </c>
      <c r="N2212">
        <v>50</v>
      </c>
      <c r="O2212">
        <v>72</v>
      </c>
      <c r="P2212">
        <v>122</v>
      </c>
      <c r="Q2212">
        <v>3</v>
      </c>
      <c r="R2212">
        <v>3</v>
      </c>
      <c r="S2212">
        <v>1</v>
      </c>
      <c r="T2212">
        <v>3</v>
      </c>
      <c r="U2212">
        <v>10</v>
      </c>
      <c r="V2212">
        <v>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716</v>
      </c>
      <c r="AD2212" t="s">
        <v>715</v>
      </c>
      <c r="AE2212">
        <v>3</v>
      </c>
      <c r="AF2212" t="s">
        <v>3033</v>
      </c>
      <c r="AG2212" t="s">
        <v>2958</v>
      </c>
      <c r="AH2212" t="s">
        <v>3018</v>
      </c>
      <c r="AI2212">
        <v>11</v>
      </c>
      <c r="AJ2212" t="s">
        <v>3024</v>
      </c>
    </row>
    <row r="2213" spans="1:36" x14ac:dyDescent="0.3">
      <c r="A2213" t="s">
        <v>2871</v>
      </c>
      <c r="B2213" s="9">
        <v>60</v>
      </c>
      <c r="C2213" t="s">
        <v>29</v>
      </c>
      <c r="D2213" s="29" t="s">
        <v>37</v>
      </c>
      <c r="E2213">
        <v>38998</v>
      </c>
      <c r="F2213" s="13" t="s">
        <v>2963</v>
      </c>
      <c r="G2213" s="4">
        <v>41216</v>
      </c>
      <c r="H2213">
        <v>92</v>
      </c>
      <c r="I2213">
        <v>34</v>
      </c>
      <c r="J2213">
        <v>1</v>
      </c>
      <c r="K2213">
        <v>14</v>
      </c>
      <c r="L2213">
        <v>0</v>
      </c>
      <c r="M2213">
        <v>0</v>
      </c>
      <c r="N2213">
        <v>5</v>
      </c>
      <c r="O2213">
        <v>49</v>
      </c>
      <c r="P2213">
        <v>54</v>
      </c>
      <c r="Q2213">
        <v>3</v>
      </c>
      <c r="R2213">
        <v>2</v>
      </c>
      <c r="S2213">
        <v>0</v>
      </c>
      <c r="T2213">
        <v>3</v>
      </c>
      <c r="U2213">
        <v>8</v>
      </c>
      <c r="V2213">
        <v>8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716</v>
      </c>
      <c r="AD2213" t="s">
        <v>716</v>
      </c>
      <c r="AE2213">
        <v>3</v>
      </c>
      <c r="AF2213" t="s">
        <v>3030</v>
      </c>
      <c r="AG2213" t="s">
        <v>2958</v>
      </c>
      <c r="AH2213" t="s">
        <v>3018</v>
      </c>
      <c r="AI2213">
        <v>11</v>
      </c>
      <c r="AJ2213" t="s">
        <v>3024</v>
      </c>
    </row>
    <row r="2214" spans="1:36" x14ac:dyDescent="0.3">
      <c r="A2214" t="s">
        <v>2942</v>
      </c>
      <c r="B2214" s="9">
        <v>42</v>
      </c>
      <c r="C2214" t="s">
        <v>39</v>
      </c>
      <c r="D2214" s="29" t="s">
        <v>30</v>
      </c>
      <c r="E2214">
        <v>46423</v>
      </c>
      <c r="F2214" s="13" t="s">
        <v>2963</v>
      </c>
      <c r="G2214" s="4">
        <v>41535</v>
      </c>
      <c r="H2214">
        <v>6</v>
      </c>
      <c r="I2214">
        <v>68</v>
      </c>
      <c r="J2214">
        <v>0</v>
      </c>
      <c r="K2214">
        <v>16</v>
      </c>
      <c r="L2214">
        <v>0</v>
      </c>
      <c r="M2214">
        <v>0</v>
      </c>
      <c r="N2214">
        <v>8</v>
      </c>
      <c r="O2214">
        <v>84</v>
      </c>
      <c r="P2214">
        <v>92</v>
      </c>
      <c r="Q2214">
        <v>3</v>
      </c>
      <c r="R2214">
        <v>2</v>
      </c>
      <c r="S2214">
        <v>0</v>
      </c>
      <c r="T2214">
        <v>4</v>
      </c>
      <c r="U2214">
        <v>9</v>
      </c>
      <c r="V2214">
        <v>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716</v>
      </c>
      <c r="AD2214" t="s">
        <v>716</v>
      </c>
      <c r="AE2214">
        <v>2</v>
      </c>
      <c r="AF2214" t="s">
        <v>3028</v>
      </c>
      <c r="AG2214" t="s">
        <v>2957</v>
      </c>
      <c r="AH2214" t="s">
        <v>3014</v>
      </c>
      <c r="AI2214">
        <v>9</v>
      </c>
      <c r="AJ2214" t="s">
        <v>3025</v>
      </c>
    </row>
    <row r="2215" spans="1:36" x14ac:dyDescent="0.3">
      <c r="A2215" t="s">
        <v>1997</v>
      </c>
      <c r="B2215" s="9">
        <v>33</v>
      </c>
      <c r="C2215" t="s">
        <v>36</v>
      </c>
      <c r="D2215" s="29" t="s">
        <v>33</v>
      </c>
      <c r="E2215">
        <v>39665</v>
      </c>
      <c r="F2215" s="13" t="s">
        <v>715</v>
      </c>
      <c r="G2215" s="4">
        <v>41419</v>
      </c>
      <c r="H2215">
        <v>97</v>
      </c>
      <c r="I2215">
        <v>127</v>
      </c>
      <c r="J2215">
        <v>1</v>
      </c>
      <c r="K2215">
        <v>56</v>
      </c>
      <c r="L2215">
        <v>0</v>
      </c>
      <c r="M2215">
        <v>1</v>
      </c>
      <c r="N2215">
        <v>31</v>
      </c>
      <c r="O2215">
        <v>185</v>
      </c>
      <c r="P2215">
        <v>216</v>
      </c>
      <c r="Q2215">
        <v>3</v>
      </c>
      <c r="R2215">
        <v>4</v>
      </c>
      <c r="S2215">
        <v>2</v>
      </c>
      <c r="T2215">
        <v>3</v>
      </c>
      <c r="U2215">
        <v>12</v>
      </c>
      <c r="V2215">
        <v>7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 t="s">
        <v>715</v>
      </c>
      <c r="AD2215" t="s">
        <v>716</v>
      </c>
      <c r="AE2215">
        <v>2</v>
      </c>
      <c r="AF2215" t="s">
        <v>3031</v>
      </c>
      <c r="AG2215" t="s">
        <v>2957</v>
      </c>
      <c r="AH2215" t="s">
        <v>3011</v>
      </c>
      <c r="AI2215">
        <v>5</v>
      </c>
      <c r="AJ2215" t="s">
        <v>3012</v>
      </c>
    </row>
    <row r="2216" spans="1:36" x14ac:dyDescent="0.3">
      <c r="A2216" t="s">
        <v>1270</v>
      </c>
      <c r="B2216" s="9">
        <v>70</v>
      </c>
      <c r="C2216" t="s">
        <v>36</v>
      </c>
      <c r="D2216" s="29" t="s">
        <v>30</v>
      </c>
      <c r="E2216">
        <v>82716</v>
      </c>
      <c r="F2216" s="13" t="s">
        <v>716</v>
      </c>
      <c r="G2216" s="4">
        <v>41583</v>
      </c>
      <c r="H2216">
        <v>8</v>
      </c>
      <c r="I2216">
        <v>606</v>
      </c>
      <c r="J2216">
        <v>148</v>
      </c>
      <c r="K2216">
        <v>228</v>
      </c>
      <c r="L2216">
        <v>15</v>
      </c>
      <c r="M2216">
        <v>148</v>
      </c>
      <c r="N2216">
        <v>22</v>
      </c>
      <c r="O2216">
        <v>1145</v>
      </c>
      <c r="P2216">
        <v>1167</v>
      </c>
      <c r="Q2216">
        <v>1</v>
      </c>
      <c r="R2216">
        <v>6</v>
      </c>
      <c r="S2216">
        <v>8</v>
      </c>
      <c r="T2216">
        <v>13</v>
      </c>
      <c r="U2216">
        <v>28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716</v>
      </c>
      <c r="AD2216" t="s">
        <v>716</v>
      </c>
      <c r="AE2216">
        <v>2</v>
      </c>
      <c r="AF2216" t="s">
        <v>3029</v>
      </c>
      <c r="AG2216" t="s">
        <v>2957</v>
      </c>
      <c r="AH2216" t="s">
        <v>3018</v>
      </c>
      <c r="AI2216">
        <v>11</v>
      </c>
      <c r="AJ2216" t="s">
        <v>3024</v>
      </c>
    </row>
    <row r="2217" spans="1:36" x14ac:dyDescent="0.3">
      <c r="A2217" t="s">
        <v>2236</v>
      </c>
      <c r="B2217" s="9">
        <v>51</v>
      </c>
      <c r="C2217" t="s">
        <v>36</v>
      </c>
      <c r="D2217" s="29" t="s">
        <v>37</v>
      </c>
      <c r="E2217">
        <v>4023</v>
      </c>
      <c r="F2217" s="13" t="s">
        <v>2963</v>
      </c>
      <c r="G2217" s="4">
        <v>41813</v>
      </c>
      <c r="H2217">
        <v>29</v>
      </c>
      <c r="I2217">
        <v>5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8</v>
      </c>
      <c r="P2217">
        <v>9</v>
      </c>
      <c r="Q2217">
        <v>15</v>
      </c>
      <c r="R2217">
        <v>0</v>
      </c>
      <c r="S2217">
        <v>0</v>
      </c>
      <c r="T2217">
        <v>0</v>
      </c>
      <c r="U2217">
        <v>15</v>
      </c>
      <c r="V2217">
        <v>19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716</v>
      </c>
      <c r="AD2217" t="s">
        <v>716</v>
      </c>
      <c r="AE2217">
        <v>1</v>
      </c>
      <c r="AF2217" t="s">
        <v>3030</v>
      </c>
      <c r="AG2217" t="s">
        <v>2956</v>
      </c>
      <c r="AH2217" t="s">
        <v>3011</v>
      </c>
      <c r="AI2217">
        <v>6</v>
      </c>
      <c r="AJ2217" t="s">
        <v>3013</v>
      </c>
    </row>
    <row r="2218" spans="1:36" x14ac:dyDescent="0.3">
      <c r="A2218" t="s">
        <v>1544</v>
      </c>
      <c r="B2218" s="9">
        <v>35</v>
      </c>
      <c r="C2218" t="s">
        <v>29</v>
      </c>
      <c r="D2218" s="29" t="s">
        <v>30</v>
      </c>
      <c r="E2218">
        <v>70337</v>
      </c>
      <c r="F2218" s="13" t="s">
        <v>716</v>
      </c>
      <c r="G2218" s="4">
        <v>41641</v>
      </c>
      <c r="H2218">
        <v>75</v>
      </c>
      <c r="I2218">
        <v>187</v>
      </c>
      <c r="J2218">
        <v>81</v>
      </c>
      <c r="K2218">
        <v>149</v>
      </c>
      <c r="L2218">
        <v>25</v>
      </c>
      <c r="M2218">
        <v>43</v>
      </c>
      <c r="N2218">
        <v>91</v>
      </c>
      <c r="O2218">
        <v>485</v>
      </c>
      <c r="P2218">
        <v>576</v>
      </c>
      <c r="Q2218">
        <v>1</v>
      </c>
      <c r="R2218">
        <v>2</v>
      </c>
      <c r="S2218">
        <v>2</v>
      </c>
      <c r="T2218">
        <v>12</v>
      </c>
      <c r="U2218">
        <v>17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t="s">
        <v>716</v>
      </c>
      <c r="AD2218" t="s">
        <v>716</v>
      </c>
      <c r="AE2218">
        <v>1</v>
      </c>
      <c r="AF2218" t="s">
        <v>3031</v>
      </c>
      <c r="AG2218" t="s">
        <v>2956</v>
      </c>
      <c r="AH2218" t="s">
        <v>3016</v>
      </c>
      <c r="AI2218">
        <v>1</v>
      </c>
      <c r="AJ2218" t="s">
        <v>3023</v>
      </c>
    </row>
    <row r="2219" spans="1:36" x14ac:dyDescent="0.3">
      <c r="A2219" t="s">
        <v>1694</v>
      </c>
      <c r="B2219" s="9">
        <v>60</v>
      </c>
      <c r="C2219" t="s">
        <v>29</v>
      </c>
      <c r="D2219" s="29" t="s">
        <v>37</v>
      </c>
      <c r="E2219">
        <v>80067</v>
      </c>
      <c r="F2219" s="13" t="s">
        <v>716</v>
      </c>
      <c r="G2219" s="4">
        <v>41536</v>
      </c>
      <c r="H2219">
        <v>82</v>
      </c>
      <c r="I2219">
        <v>519</v>
      </c>
      <c r="J2219">
        <v>17</v>
      </c>
      <c r="K2219">
        <v>813</v>
      </c>
      <c r="L2219">
        <v>27</v>
      </c>
      <c r="M2219">
        <v>173</v>
      </c>
      <c r="N2219">
        <v>51</v>
      </c>
      <c r="O2219">
        <v>1549</v>
      </c>
      <c r="P2219">
        <v>1600</v>
      </c>
      <c r="Q2219">
        <v>1</v>
      </c>
      <c r="R2219">
        <v>4</v>
      </c>
      <c r="S2219">
        <v>6</v>
      </c>
      <c r="T2219">
        <v>6</v>
      </c>
      <c r="U2219">
        <v>17</v>
      </c>
      <c r="V2219">
        <v>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 t="s">
        <v>715</v>
      </c>
      <c r="AD2219" t="s">
        <v>716</v>
      </c>
      <c r="AE2219">
        <v>2</v>
      </c>
      <c r="AF2219" t="s">
        <v>3030</v>
      </c>
      <c r="AG2219" t="s">
        <v>2957</v>
      </c>
      <c r="AH2219" t="s">
        <v>3014</v>
      </c>
      <c r="AI2219">
        <v>9</v>
      </c>
      <c r="AJ2219" t="s">
        <v>3025</v>
      </c>
    </row>
    <row r="2220" spans="1:36" x14ac:dyDescent="0.3">
      <c r="A2220" t="s">
        <v>2658</v>
      </c>
      <c r="B2220" s="9">
        <v>56</v>
      </c>
      <c r="C2220" t="s">
        <v>29</v>
      </c>
      <c r="D2220" s="29" t="s">
        <v>33</v>
      </c>
      <c r="E2220">
        <v>64961</v>
      </c>
      <c r="F2220" s="13" t="s">
        <v>715</v>
      </c>
      <c r="G2220" s="4">
        <v>41266</v>
      </c>
      <c r="H2220">
        <v>97</v>
      </c>
      <c r="I2220">
        <v>382</v>
      </c>
      <c r="J2220">
        <v>114</v>
      </c>
      <c r="K2220">
        <v>276</v>
      </c>
      <c r="L2220">
        <v>75</v>
      </c>
      <c r="M2220">
        <v>124</v>
      </c>
      <c r="N2220">
        <v>38</v>
      </c>
      <c r="O2220">
        <v>971</v>
      </c>
      <c r="P2220">
        <v>1009</v>
      </c>
      <c r="Q2220">
        <v>2</v>
      </c>
      <c r="R2220">
        <v>6</v>
      </c>
      <c r="S2220">
        <v>4</v>
      </c>
      <c r="T2220">
        <v>4</v>
      </c>
      <c r="U2220">
        <v>16</v>
      </c>
      <c r="V2220">
        <v>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716</v>
      </c>
      <c r="AD2220" t="s">
        <v>716</v>
      </c>
      <c r="AE2220">
        <v>3</v>
      </c>
      <c r="AF2220" t="s">
        <v>3030</v>
      </c>
      <c r="AG2220" t="s">
        <v>2958</v>
      </c>
      <c r="AH2220" t="s">
        <v>3018</v>
      </c>
      <c r="AI2220">
        <v>12</v>
      </c>
      <c r="AJ2220" t="s">
        <v>3019</v>
      </c>
    </row>
    <row r="2221" spans="1:36" x14ac:dyDescent="0.3">
      <c r="A2221" t="s">
        <v>2457</v>
      </c>
      <c r="B2221" s="9">
        <v>38</v>
      </c>
      <c r="C2221" t="s">
        <v>29</v>
      </c>
      <c r="D2221" s="29" t="s">
        <v>37</v>
      </c>
      <c r="E2221">
        <v>59809</v>
      </c>
      <c r="F2221" s="13" t="s">
        <v>2963</v>
      </c>
      <c r="G2221" s="4">
        <v>41200</v>
      </c>
      <c r="H2221">
        <v>36</v>
      </c>
      <c r="I2221">
        <v>598</v>
      </c>
      <c r="J2221">
        <v>16</v>
      </c>
      <c r="K2221">
        <v>141</v>
      </c>
      <c r="L2221">
        <v>32</v>
      </c>
      <c r="M2221">
        <v>41</v>
      </c>
      <c r="N2221">
        <v>49</v>
      </c>
      <c r="O2221">
        <v>828</v>
      </c>
      <c r="P2221">
        <v>877</v>
      </c>
      <c r="Q2221">
        <v>3</v>
      </c>
      <c r="R2221">
        <v>3</v>
      </c>
      <c r="S2221">
        <v>3</v>
      </c>
      <c r="T2221">
        <v>6</v>
      </c>
      <c r="U2221">
        <v>15</v>
      </c>
      <c r="V2221">
        <v>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716</v>
      </c>
      <c r="AD2221" t="s">
        <v>716</v>
      </c>
      <c r="AE2221">
        <v>3</v>
      </c>
      <c r="AF2221" t="s">
        <v>3031</v>
      </c>
      <c r="AG2221" t="s">
        <v>2958</v>
      </c>
      <c r="AH2221" t="s">
        <v>3018</v>
      </c>
      <c r="AI2221">
        <v>10</v>
      </c>
      <c r="AJ2221" t="s">
        <v>3020</v>
      </c>
    </row>
    <row r="2222" spans="1:36" x14ac:dyDescent="0.3">
      <c r="A2222" t="s">
        <v>1206</v>
      </c>
      <c r="B2222" s="9">
        <v>67</v>
      </c>
      <c r="C2222" t="s">
        <v>39</v>
      </c>
      <c r="D2222" s="29" t="s">
        <v>33</v>
      </c>
      <c r="E2222">
        <v>78093</v>
      </c>
      <c r="F2222" s="13" t="s">
        <v>716</v>
      </c>
      <c r="G2222" s="4">
        <v>41619</v>
      </c>
      <c r="H2222">
        <v>53</v>
      </c>
      <c r="I2222">
        <v>368</v>
      </c>
      <c r="J2222">
        <v>32</v>
      </c>
      <c r="K2222">
        <v>639</v>
      </c>
      <c r="L2222">
        <v>13</v>
      </c>
      <c r="M2222">
        <v>43</v>
      </c>
      <c r="N2222">
        <v>10</v>
      </c>
      <c r="O2222">
        <v>1095</v>
      </c>
      <c r="P2222">
        <v>1105</v>
      </c>
      <c r="Q2222">
        <v>1</v>
      </c>
      <c r="R2222">
        <v>4</v>
      </c>
      <c r="S2222">
        <v>7</v>
      </c>
      <c r="T2222">
        <v>5</v>
      </c>
      <c r="U2222">
        <v>17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716</v>
      </c>
      <c r="AD2222" t="s">
        <v>716</v>
      </c>
      <c r="AE2222">
        <v>2</v>
      </c>
      <c r="AF2222" t="s">
        <v>3029</v>
      </c>
      <c r="AG2222" t="s">
        <v>2957</v>
      </c>
      <c r="AH2222" t="s">
        <v>3018</v>
      </c>
      <c r="AI2222">
        <v>12</v>
      </c>
      <c r="AJ2222" t="s">
        <v>3019</v>
      </c>
    </row>
    <row r="2223" spans="1:36" x14ac:dyDescent="0.3">
      <c r="A2223" t="s">
        <v>2738</v>
      </c>
      <c r="B2223" s="9">
        <v>60</v>
      </c>
      <c r="C2223" t="s">
        <v>29</v>
      </c>
      <c r="D2223" s="29" t="s">
        <v>33</v>
      </c>
      <c r="E2223">
        <v>39898</v>
      </c>
      <c r="F2223" s="13" t="s">
        <v>715</v>
      </c>
      <c r="G2223" s="4">
        <v>41317</v>
      </c>
      <c r="H2223">
        <v>20</v>
      </c>
      <c r="I2223">
        <v>69</v>
      </c>
      <c r="J2223">
        <v>8</v>
      </c>
      <c r="K2223">
        <v>26</v>
      </c>
      <c r="L2223">
        <v>12</v>
      </c>
      <c r="M2223">
        <v>7</v>
      </c>
      <c r="N2223">
        <v>12</v>
      </c>
      <c r="O2223">
        <v>122</v>
      </c>
      <c r="P2223">
        <v>134</v>
      </c>
      <c r="Q2223">
        <v>2</v>
      </c>
      <c r="R2223">
        <v>3</v>
      </c>
      <c r="S2223">
        <v>0</v>
      </c>
      <c r="T2223">
        <v>4</v>
      </c>
      <c r="U2223">
        <v>9</v>
      </c>
      <c r="V2223">
        <v>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716</v>
      </c>
      <c r="AD2223" t="s">
        <v>716</v>
      </c>
      <c r="AE2223">
        <v>2</v>
      </c>
      <c r="AF2223" t="s">
        <v>3030</v>
      </c>
      <c r="AG2223" t="s">
        <v>2957</v>
      </c>
      <c r="AH2223" t="s">
        <v>3016</v>
      </c>
      <c r="AI2223">
        <v>2</v>
      </c>
      <c r="AJ2223" t="s">
        <v>3022</v>
      </c>
    </row>
    <row r="2224" spans="1:36" x14ac:dyDescent="0.3">
      <c r="A2224" t="s">
        <v>1378</v>
      </c>
      <c r="B2224" s="9">
        <v>42</v>
      </c>
      <c r="C2224" t="s">
        <v>29</v>
      </c>
      <c r="D2224" s="29" t="s">
        <v>37</v>
      </c>
      <c r="E2224">
        <v>65685</v>
      </c>
      <c r="F2224" s="13" t="s">
        <v>715</v>
      </c>
      <c r="G2224" s="4">
        <v>41727</v>
      </c>
      <c r="H2224">
        <v>54</v>
      </c>
      <c r="I2224">
        <v>642</v>
      </c>
      <c r="J2224">
        <v>14</v>
      </c>
      <c r="K2224">
        <v>49</v>
      </c>
      <c r="L2224">
        <v>0</v>
      </c>
      <c r="M2224">
        <v>7</v>
      </c>
      <c r="N2224">
        <v>57</v>
      </c>
      <c r="O2224">
        <v>712</v>
      </c>
      <c r="P2224">
        <v>769</v>
      </c>
      <c r="Q2224">
        <v>1</v>
      </c>
      <c r="R2224">
        <v>9</v>
      </c>
      <c r="S2224">
        <v>2</v>
      </c>
      <c r="T2224">
        <v>9</v>
      </c>
      <c r="U2224">
        <v>21</v>
      </c>
      <c r="V2224">
        <v>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t="s">
        <v>716</v>
      </c>
      <c r="AD2224" t="s">
        <v>716</v>
      </c>
      <c r="AE2224">
        <v>1</v>
      </c>
      <c r="AF2224" t="s">
        <v>3028</v>
      </c>
      <c r="AG2224" t="s">
        <v>2956</v>
      </c>
      <c r="AH2224" t="s">
        <v>3016</v>
      </c>
      <c r="AI2224">
        <v>3</v>
      </c>
      <c r="AJ2224" t="s">
        <v>3017</v>
      </c>
    </row>
    <row r="2225" spans="1:36" x14ac:dyDescent="0.3">
      <c r="A2225" t="s">
        <v>1026</v>
      </c>
      <c r="B2225" s="9">
        <v>23</v>
      </c>
      <c r="C2225" t="s">
        <v>47</v>
      </c>
      <c r="D2225" s="29" t="s">
        <v>30</v>
      </c>
      <c r="E2225">
        <v>26868</v>
      </c>
      <c r="F2225" s="13" t="s">
        <v>715</v>
      </c>
      <c r="G2225" s="4">
        <v>41759</v>
      </c>
      <c r="H2225">
        <v>52</v>
      </c>
      <c r="I2225">
        <v>0</v>
      </c>
      <c r="J2225">
        <v>0</v>
      </c>
      <c r="K2225">
        <v>1</v>
      </c>
      <c r="L2225">
        <v>8</v>
      </c>
      <c r="M2225">
        <v>3</v>
      </c>
      <c r="N2225">
        <v>2</v>
      </c>
      <c r="O2225">
        <v>12</v>
      </c>
      <c r="P2225">
        <v>14</v>
      </c>
      <c r="Q2225">
        <v>1</v>
      </c>
      <c r="R2225">
        <v>1</v>
      </c>
      <c r="S2225">
        <v>0</v>
      </c>
      <c r="T2225">
        <v>2</v>
      </c>
      <c r="U2225">
        <v>4</v>
      </c>
      <c r="V2225">
        <v>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716</v>
      </c>
      <c r="AD2225" t="s">
        <v>716</v>
      </c>
      <c r="AE2225">
        <v>1</v>
      </c>
      <c r="AF2225" t="s">
        <v>3032</v>
      </c>
      <c r="AG2225" t="s">
        <v>2956</v>
      </c>
      <c r="AH2225" t="s">
        <v>3011</v>
      </c>
      <c r="AI2225">
        <v>4</v>
      </c>
      <c r="AJ2225" t="s">
        <v>3021</v>
      </c>
    </row>
    <row r="2226" spans="1:36" x14ac:dyDescent="0.3">
      <c r="A2226" t="s">
        <v>1364</v>
      </c>
      <c r="B2226" s="9">
        <v>35</v>
      </c>
      <c r="C2226" t="s">
        <v>29</v>
      </c>
      <c r="D2226" s="29" t="s">
        <v>30</v>
      </c>
      <c r="E2226">
        <v>61825</v>
      </c>
      <c r="F2226" s="13" t="s">
        <v>715</v>
      </c>
      <c r="G2226" s="4">
        <v>41493</v>
      </c>
      <c r="H2226">
        <v>56</v>
      </c>
      <c r="I2226">
        <v>162</v>
      </c>
      <c r="J2226">
        <v>50</v>
      </c>
      <c r="K2226">
        <v>100</v>
      </c>
      <c r="L2226">
        <v>55</v>
      </c>
      <c r="M2226">
        <v>30</v>
      </c>
      <c r="N2226">
        <v>27</v>
      </c>
      <c r="O2226">
        <v>397</v>
      </c>
      <c r="P2226">
        <v>424</v>
      </c>
      <c r="Q2226">
        <v>1</v>
      </c>
      <c r="R2226">
        <v>4</v>
      </c>
      <c r="S2226">
        <v>2</v>
      </c>
      <c r="T2226">
        <v>8</v>
      </c>
      <c r="U2226">
        <v>15</v>
      </c>
      <c r="V2226">
        <v>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t="s">
        <v>716</v>
      </c>
      <c r="AD2226" t="s">
        <v>716</v>
      </c>
      <c r="AE2226">
        <v>2</v>
      </c>
      <c r="AF2226" t="s">
        <v>3031</v>
      </c>
      <c r="AG2226" t="s">
        <v>2957</v>
      </c>
      <c r="AH2226" t="s">
        <v>3014</v>
      </c>
      <c r="AI2226">
        <v>8</v>
      </c>
      <c r="AJ2226" t="s">
        <v>3026</v>
      </c>
    </row>
    <row r="2227" spans="1:36" x14ac:dyDescent="0.3">
      <c r="A2227" t="s">
        <v>2322</v>
      </c>
      <c r="B2227" s="9">
        <v>40</v>
      </c>
      <c r="C2227" t="s">
        <v>29</v>
      </c>
      <c r="D2227" s="29" t="s">
        <v>41</v>
      </c>
      <c r="E2227">
        <v>53034</v>
      </c>
      <c r="F2227" s="13" t="s">
        <v>2963</v>
      </c>
      <c r="G2227" s="4">
        <v>41424</v>
      </c>
      <c r="H2227">
        <v>30</v>
      </c>
      <c r="I2227">
        <v>160</v>
      </c>
      <c r="J2227">
        <v>15</v>
      </c>
      <c r="K2227">
        <v>196</v>
      </c>
      <c r="L2227">
        <v>15</v>
      </c>
      <c r="M2227">
        <v>11</v>
      </c>
      <c r="N2227">
        <v>50</v>
      </c>
      <c r="O2227">
        <v>397</v>
      </c>
      <c r="P2227">
        <v>447</v>
      </c>
      <c r="Q2227">
        <v>8</v>
      </c>
      <c r="R2227">
        <v>6</v>
      </c>
      <c r="S2227">
        <v>1</v>
      </c>
      <c r="T2227">
        <v>7</v>
      </c>
      <c r="U2227">
        <v>22</v>
      </c>
      <c r="V2227">
        <v>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716</v>
      </c>
      <c r="AD2227" t="s">
        <v>716</v>
      </c>
      <c r="AE2227">
        <v>2</v>
      </c>
      <c r="AF2227" t="s">
        <v>3031</v>
      </c>
      <c r="AG2227" t="s">
        <v>2957</v>
      </c>
      <c r="AH2227" t="s">
        <v>3011</v>
      </c>
      <c r="AI2227">
        <v>5</v>
      </c>
      <c r="AJ2227" t="s">
        <v>3012</v>
      </c>
    </row>
    <row r="2228" spans="1:36" x14ac:dyDescent="0.3">
      <c r="A2228" t="s">
        <v>1339</v>
      </c>
      <c r="B2228" s="9">
        <v>37</v>
      </c>
      <c r="C2228" t="s">
        <v>29</v>
      </c>
      <c r="D2228" s="29" t="s">
        <v>33</v>
      </c>
      <c r="E2228">
        <v>55375</v>
      </c>
      <c r="F2228" s="13" t="s">
        <v>715</v>
      </c>
      <c r="G2228" s="4">
        <v>41564</v>
      </c>
      <c r="H2228">
        <v>3</v>
      </c>
      <c r="I2228">
        <v>42</v>
      </c>
      <c r="J2228">
        <v>11</v>
      </c>
      <c r="K2228">
        <v>57</v>
      </c>
      <c r="L2228">
        <v>10</v>
      </c>
      <c r="M2228">
        <v>28</v>
      </c>
      <c r="N2228">
        <v>14</v>
      </c>
      <c r="O2228">
        <v>148</v>
      </c>
      <c r="P2228">
        <v>162</v>
      </c>
      <c r="Q2228">
        <v>1</v>
      </c>
      <c r="R2228">
        <v>1</v>
      </c>
      <c r="S2228">
        <v>1</v>
      </c>
      <c r="T2228">
        <v>6</v>
      </c>
      <c r="U2228">
        <v>9</v>
      </c>
      <c r="V2228">
        <v>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716</v>
      </c>
      <c r="AD2228" t="s">
        <v>716</v>
      </c>
      <c r="AE2228">
        <v>2</v>
      </c>
      <c r="AF2228" t="s">
        <v>3031</v>
      </c>
      <c r="AG2228" t="s">
        <v>2957</v>
      </c>
      <c r="AH2228" t="s">
        <v>3018</v>
      </c>
      <c r="AI2228">
        <v>10</v>
      </c>
      <c r="AJ2228" t="s">
        <v>3020</v>
      </c>
    </row>
    <row r="2229" spans="1:36" x14ac:dyDescent="0.3">
      <c r="A2229" t="s">
        <v>909</v>
      </c>
      <c r="B2229" s="9">
        <v>50</v>
      </c>
      <c r="C2229" t="s">
        <v>36</v>
      </c>
      <c r="D2229" s="29" t="s">
        <v>37</v>
      </c>
      <c r="E2229">
        <v>65526</v>
      </c>
      <c r="F2229" s="13" t="s">
        <v>715</v>
      </c>
      <c r="G2229" s="4">
        <v>41740</v>
      </c>
      <c r="H2229">
        <v>22</v>
      </c>
      <c r="I2229">
        <v>397</v>
      </c>
      <c r="J2229">
        <v>19</v>
      </c>
      <c r="K2229">
        <v>69</v>
      </c>
      <c r="L2229">
        <v>12</v>
      </c>
      <c r="M2229">
        <v>0</v>
      </c>
      <c r="N2229">
        <v>9</v>
      </c>
      <c r="O2229">
        <v>497</v>
      </c>
      <c r="P2229">
        <v>506</v>
      </c>
      <c r="Q2229">
        <v>1</v>
      </c>
      <c r="R2229">
        <v>4</v>
      </c>
      <c r="S2229">
        <v>4</v>
      </c>
      <c r="T2229">
        <v>8</v>
      </c>
      <c r="U2229">
        <v>17</v>
      </c>
      <c r="V2229">
        <v>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716</v>
      </c>
      <c r="AD2229" t="s">
        <v>716</v>
      </c>
      <c r="AE2229">
        <v>1</v>
      </c>
      <c r="AF2229" t="s">
        <v>3028</v>
      </c>
      <c r="AG2229" t="s">
        <v>2956</v>
      </c>
      <c r="AH2229" t="s">
        <v>3011</v>
      </c>
      <c r="AI2229">
        <v>4</v>
      </c>
      <c r="AJ2229" t="s">
        <v>3021</v>
      </c>
    </row>
    <row r="2230" spans="1:36" x14ac:dyDescent="0.3">
      <c r="A2230" t="s">
        <v>752</v>
      </c>
      <c r="B2230" s="9">
        <v>59</v>
      </c>
      <c r="C2230" t="s">
        <v>36</v>
      </c>
      <c r="D2230" s="29" t="s">
        <v>33</v>
      </c>
      <c r="E2230">
        <v>46015</v>
      </c>
      <c r="F2230" s="13" t="s">
        <v>2963</v>
      </c>
      <c r="G2230" s="4">
        <v>41742</v>
      </c>
      <c r="H2230">
        <v>25</v>
      </c>
      <c r="I2230">
        <v>38</v>
      </c>
      <c r="J2230">
        <v>0</v>
      </c>
      <c r="K2230">
        <v>2</v>
      </c>
      <c r="L2230">
        <v>0</v>
      </c>
      <c r="M2230">
        <v>0</v>
      </c>
      <c r="N2230">
        <v>6</v>
      </c>
      <c r="O2230">
        <v>40</v>
      </c>
      <c r="P2230">
        <v>46</v>
      </c>
      <c r="Q2230">
        <v>1</v>
      </c>
      <c r="R2230">
        <v>1</v>
      </c>
      <c r="S2230">
        <v>0</v>
      </c>
      <c r="T2230">
        <v>3</v>
      </c>
      <c r="U2230">
        <v>5</v>
      </c>
      <c r="V2230">
        <v>7</v>
      </c>
      <c r="W2230">
        <v>0</v>
      </c>
      <c r="X2230">
        <v>0</v>
      </c>
      <c r="Y2230">
        <v>1</v>
      </c>
      <c r="Z2230">
        <v>1</v>
      </c>
      <c r="AA2230">
        <v>0</v>
      </c>
      <c r="AB2230">
        <v>0</v>
      </c>
      <c r="AC2230" t="s">
        <v>2963</v>
      </c>
      <c r="AD2230" t="s">
        <v>716</v>
      </c>
      <c r="AE2230">
        <v>1</v>
      </c>
      <c r="AF2230" t="s">
        <v>3030</v>
      </c>
      <c r="AG2230" t="s">
        <v>2956</v>
      </c>
      <c r="AH2230" t="s">
        <v>3011</v>
      </c>
      <c r="AI2230">
        <v>4</v>
      </c>
      <c r="AJ2230" t="s">
        <v>3021</v>
      </c>
    </row>
    <row r="2231" spans="1:36" x14ac:dyDescent="0.3">
      <c r="A2231" t="s">
        <v>2465</v>
      </c>
      <c r="B2231" s="9">
        <v>51</v>
      </c>
      <c r="C2231" t="s">
        <v>29</v>
      </c>
      <c r="D2231" s="29" t="s">
        <v>37</v>
      </c>
      <c r="E2231">
        <v>50437</v>
      </c>
      <c r="F2231" s="13" t="s">
        <v>2963</v>
      </c>
      <c r="G2231" s="4">
        <v>41199</v>
      </c>
      <c r="H2231">
        <v>28</v>
      </c>
      <c r="I2231">
        <v>370</v>
      </c>
      <c r="J2231">
        <v>9</v>
      </c>
      <c r="K2231">
        <v>92</v>
      </c>
      <c r="L2231">
        <v>6</v>
      </c>
      <c r="M2231">
        <v>9</v>
      </c>
      <c r="N2231">
        <v>4</v>
      </c>
      <c r="O2231">
        <v>486</v>
      </c>
      <c r="P2231">
        <v>490</v>
      </c>
      <c r="Q2231">
        <v>3</v>
      </c>
      <c r="R2231">
        <v>7</v>
      </c>
      <c r="S2231">
        <v>1</v>
      </c>
      <c r="T2231">
        <v>8</v>
      </c>
      <c r="U2231">
        <v>19</v>
      </c>
      <c r="V2231">
        <v>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716</v>
      </c>
      <c r="AD2231" t="s">
        <v>716</v>
      </c>
      <c r="AE2231">
        <v>3</v>
      </c>
      <c r="AF2231" t="s">
        <v>3030</v>
      </c>
      <c r="AG2231" t="s">
        <v>2958</v>
      </c>
      <c r="AH2231" t="s">
        <v>3018</v>
      </c>
      <c r="AI2231">
        <v>10</v>
      </c>
      <c r="AJ2231" t="s">
        <v>3020</v>
      </c>
    </row>
    <row r="2232" spans="1:36" x14ac:dyDescent="0.3">
      <c r="A2232" t="s">
        <v>1341</v>
      </c>
      <c r="B2232" s="9">
        <v>40</v>
      </c>
      <c r="C2232" t="s">
        <v>29</v>
      </c>
      <c r="D2232" s="29" t="s">
        <v>37</v>
      </c>
      <c r="E2232">
        <v>30631</v>
      </c>
      <c r="F2232" s="13" t="s">
        <v>715</v>
      </c>
      <c r="G2232" s="4">
        <v>41467</v>
      </c>
      <c r="H2232">
        <v>75</v>
      </c>
      <c r="I2232">
        <v>15</v>
      </c>
      <c r="J2232">
        <v>6</v>
      </c>
      <c r="K2232">
        <v>20</v>
      </c>
      <c r="L2232">
        <v>4</v>
      </c>
      <c r="M2232">
        <v>5</v>
      </c>
      <c r="N2232">
        <v>20</v>
      </c>
      <c r="O2232">
        <v>50</v>
      </c>
      <c r="P2232">
        <v>70</v>
      </c>
      <c r="Q2232">
        <v>1</v>
      </c>
      <c r="R2232">
        <v>3</v>
      </c>
      <c r="S2232">
        <v>1</v>
      </c>
      <c r="T2232">
        <v>2</v>
      </c>
      <c r="U2232">
        <v>7</v>
      </c>
      <c r="V2232">
        <v>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716</v>
      </c>
      <c r="AD2232" t="s">
        <v>716</v>
      </c>
      <c r="AE2232">
        <v>2</v>
      </c>
      <c r="AF2232" t="s">
        <v>3031</v>
      </c>
      <c r="AG2232" t="s">
        <v>2957</v>
      </c>
      <c r="AH2232" t="s">
        <v>3014</v>
      </c>
      <c r="AI2232">
        <v>7</v>
      </c>
      <c r="AJ2232" t="s">
        <v>3015</v>
      </c>
    </row>
    <row r="2233" spans="1:36" x14ac:dyDescent="0.3">
      <c r="A2233" t="s">
        <v>2510</v>
      </c>
      <c r="B2233" s="9">
        <v>41</v>
      </c>
      <c r="C2233" t="s">
        <v>29</v>
      </c>
      <c r="D2233" s="29" t="s">
        <v>41</v>
      </c>
      <c r="E2233">
        <v>78901</v>
      </c>
      <c r="F2233" s="13" t="s">
        <v>715</v>
      </c>
      <c r="G2233" s="4">
        <v>41534</v>
      </c>
      <c r="H2233">
        <v>99</v>
      </c>
      <c r="I2233">
        <v>321</v>
      </c>
      <c r="J2233">
        <v>11</v>
      </c>
      <c r="K2233">
        <v>309</v>
      </c>
      <c r="L2233">
        <v>33</v>
      </c>
      <c r="M2233">
        <v>26</v>
      </c>
      <c r="N2233">
        <v>34</v>
      </c>
      <c r="O2233">
        <v>700</v>
      </c>
      <c r="P2233">
        <v>734</v>
      </c>
      <c r="Q2233">
        <v>3</v>
      </c>
      <c r="R2233">
        <v>9</v>
      </c>
      <c r="S2233">
        <v>3</v>
      </c>
      <c r="T2233">
        <v>5</v>
      </c>
      <c r="U2233">
        <v>20</v>
      </c>
      <c r="V2233">
        <v>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716</v>
      </c>
      <c r="AD2233" t="s">
        <v>716</v>
      </c>
      <c r="AE2233">
        <v>2</v>
      </c>
      <c r="AF2233" t="s">
        <v>3028</v>
      </c>
      <c r="AG2233" t="s">
        <v>2957</v>
      </c>
      <c r="AH2233" t="s">
        <v>3014</v>
      </c>
      <c r="AI2233">
        <v>9</v>
      </c>
      <c r="AJ2233" t="s">
        <v>3025</v>
      </c>
    </row>
    <row r="2234" spans="1:36" x14ac:dyDescent="0.3">
      <c r="A2234" t="s">
        <v>2147</v>
      </c>
      <c r="B2234" s="9">
        <v>33</v>
      </c>
      <c r="C2234" t="s">
        <v>47</v>
      </c>
      <c r="D2234" s="29" t="s">
        <v>37</v>
      </c>
      <c r="E2234">
        <v>56337</v>
      </c>
      <c r="F2234" s="13" t="s">
        <v>2963</v>
      </c>
      <c r="G2234" s="4">
        <v>41360</v>
      </c>
      <c r="H2234">
        <v>25</v>
      </c>
      <c r="I2234">
        <v>349</v>
      </c>
      <c r="J2234">
        <v>16</v>
      </c>
      <c r="K2234">
        <v>144</v>
      </c>
      <c r="L2234">
        <v>28</v>
      </c>
      <c r="M2234">
        <v>5</v>
      </c>
      <c r="N2234">
        <v>182</v>
      </c>
      <c r="O2234">
        <v>542</v>
      </c>
      <c r="P2234">
        <v>724</v>
      </c>
      <c r="Q2234">
        <v>5</v>
      </c>
      <c r="R2234">
        <v>8</v>
      </c>
      <c r="S2234">
        <v>5</v>
      </c>
      <c r="T2234">
        <v>4</v>
      </c>
      <c r="U2234">
        <v>22</v>
      </c>
      <c r="V2234">
        <v>8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0</v>
      </c>
      <c r="AC2234" t="s">
        <v>2963</v>
      </c>
      <c r="AD2234" t="s">
        <v>715</v>
      </c>
      <c r="AE2234">
        <v>2</v>
      </c>
      <c r="AF2234" t="s">
        <v>3031</v>
      </c>
      <c r="AG2234" t="s">
        <v>2957</v>
      </c>
      <c r="AH2234" t="s">
        <v>3016</v>
      </c>
      <c r="AI2234">
        <v>3</v>
      </c>
      <c r="AJ2234" t="s">
        <v>3017</v>
      </c>
    </row>
    <row r="2235" spans="1:36" x14ac:dyDescent="0.3">
      <c r="A2235" t="s">
        <v>2544</v>
      </c>
      <c r="B2235" s="9">
        <v>32</v>
      </c>
      <c r="C2235" t="s">
        <v>29</v>
      </c>
      <c r="D2235" s="29" t="s">
        <v>33</v>
      </c>
      <c r="E2235">
        <v>19444</v>
      </c>
      <c r="F2235" s="13" t="s">
        <v>715</v>
      </c>
      <c r="G2235" s="4">
        <v>41692</v>
      </c>
      <c r="H2235">
        <v>8</v>
      </c>
      <c r="I2235">
        <v>16</v>
      </c>
      <c r="J2235">
        <v>0</v>
      </c>
      <c r="K2235">
        <v>23</v>
      </c>
      <c r="L2235">
        <v>3</v>
      </c>
      <c r="M2235">
        <v>2</v>
      </c>
      <c r="N2235">
        <v>10</v>
      </c>
      <c r="O2235">
        <v>44</v>
      </c>
      <c r="P2235">
        <v>54</v>
      </c>
      <c r="Q2235">
        <v>3</v>
      </c>
      <c r="R2235">
        <v>4</v>
      </c>
      <c r="S2235">
        <v>1</v>
      </c>
      <c r="T2235">
        <v>2</v>
      </c>
      <c r="U2235">
        <v>10</v>
      </c>
      <c r="V2235">
        <v>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716</v>
      </c>
      <c r="AD2235" t="s">
        <v>715</v>
      </c>
      <c r="AE2235">
        <v>1</v>
      </c>
      <c r="AF2235" t="s">
        <v>3031</v>
      </c>
      <c r="AG2235" t="s">
        <v>2956</v>
      </c>
      <c r="AH2235" t="s">
        <v>3016</v>
      </c>
      <c r="AI2235">
        <v>2</v>
      </c>
      <c r="AJ2235" t="s">
        <v>3022</v>
      </c>
    </row>
    <row r="2236" spans="1:36" x14ac:dyDescent="0.3">
      <c r="A2236" t="s">
        <v>2047</v>
      </c>
      <c r="B2236" s="9">
        <v>38</v>
      </c>
      <c r="C2236" t="s">
        <v>39</v>
      </c>
      <c r="D2236" s="29" t="s">
        <v>30</v>
      </c>
      <c r="E2236">
        <v>70379</v>
      </c>
      <c r="F2236" s="13" t="s">
        <v>715</v>
      </c>
      <c r="G2236" s="4">
        <v>41336</v>
      </c>
      <c r="H2236">
        <v>84</v>
      </c>
      <c r="I2236">
        <v>553</v>
      </c>
      <c r="J2236">
        <v>25</v>
      </c>
      <c r="K2236">
        <v>142</v>
      </c>
      <c r="L2236">
        <v>65</v>
      </c>
      <c r="M2236">
        <v>67</v>
      </c>
      <c r="N2236">
        <v>8</v>
      </c>
      <c r="O2236">
        <v>852</v>
      </c>
      <c r="P2236">
        <v>860</v>
      </c>
      <c r="Q2236">
        <v>3</v>
      </c>
      <c r="R2236">
        <v>6</v>
      </c>
      <c r="S2236">
        <v>3</v>
      </c>
      <c r="T2236">
        <v>13</v>
      </c>
      <c r="U2236">
        <v>25</v>
      </c>
      <c r="V2236">
        <v>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716</v>
      </c>
      <c r="AD2236" t="s">
        <v>716</v>
      </c>
      <c r="AE2236">
        <v>2</v>
      </c>
      <c r="AF2236" t="s">
        <v>3031</v>
      </c>
      <c r="AG2236" t="s">
        <v>2957</v>
      </c>
      <c r="AH2236" t="s">
        <v>3016</v>
      </c>
      <c r="AI2236">
        <v>3</v>
      </c>
      <c r="AJ2236" t="s">
        <v>3017</v>
      </c>
    </row>
    <row r="2237" spans="1:36" x14ac:dyDescent="0.3">
      <c r="A2237" t="s">
        <v>1503</v>
      </c>
      <c r="B2237" s="9">
        <v>23</v>
      </c>
      <c r="C2237" t="s">
        <v>29</v>
      </c>
      <c r="D2237" s="29" t="s">
        <v>30</v>
      </c>
      <c r="E2237">
        <v>86037</v>
      </c>
      <c r="F2237" s="13" t="s">
        <v>716</v>
      </c>
      <c r="G2237" s="4">
        <v>41276</v>
      </c>
      <c r="H2237">
        <v>95</v>
      </c>
      <c r="I2237">
        <v>490</v>
      </c>
      <c r="J2237">
        <v>44</v>
      </c>
      <c r="K2237">
        <v>125</v>
      </c>
      <c r="L2237">
        <v>29</v>
      </c>
      <c r="M2237">
        <v>20</v>
      </c>
      <c r="N2237">
        <v>22</v>
      </c>
      <c r="O2237">
        <v>708</v>
      </c>
      <c r="P2237">
        <v>730</v>
      </c>
      <c r="Q2237">
        <v>1</v>
      </c>
      <c r="R2237">
        <v>6</v>
      </c>
      <c r="S2237">
        <v>7</v>
      </c>
      <c r="T2237">
        <v>11</v>
      </c>
      <c r="U2237">
        <v>25</v>
      </c>
      <c r="V2237">
        <v>3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</v>
      </c>
      <c r="AC2237" t="s">
        <v>2963</v>
      </c>
      <c r="AD2237" t="s">
        <v>715</v>
      </c>
      <c r="AE2237">
        <v>2</v>
      </c>
      <c r="AF2237" t="s">
        <v>3032</v>
      </c>
      <c r="AG2237" t="s">
        <v>2957</v>
      </c>
      <c r="AH2237" t="s">
        <v>3016</v>
      </c>
      <c r="AI2237">
        <v>1</v>
      </c>
      <c r="AJ2237" t="s">
        <v>3023</v>
      </c>
    </row>
    <row r="2238" spans="1:36" x14ac:dyDescent="0.3">
      <c r="A2238" t="s">
        <v>1606</v>
      </c>
      <c r="B2238" s="9">
        <v>49</v>
      </c>
      <c r="C2238" t="s">
        <v>29</v>
      </c>
      <c r="D2238" s="29" t="s">
        <v>33</v>
      </c>
      <c r="E2238">
        <v>75276</v>
      </c>
      <c r="F2238" s="13" t="s">
        <v>716</v>
      </c>
      <c r="G2238" s="4">
        <v>41179</v>
      </c>
      <c r="H2238">
        <v>2</v>
      </c>
      <c r="I2238">
        <v>610</v>
      </c>
      <c r="J2238">
        <v>105</v>
      </c>
      <c r="K2238">
        <v>125</v>
      </c>
      <c r="L2238">
        <v>137</v>
      </c>
      <c r="M2238">
        <v>42</v>
      </c>
      <c r="N2238">
        <v>21</v>
      </c>
      <c r="O2238">
        <v>1019</v>
      </c>
      <c r="P2238">
        <v>1040</v>
      </c>
      <c r="Q2238">
        <v>1</v>
      </c>
      <c r="R2238">
        <v>9</v>
      </c>
      <c r="S2238">
        <v>4</v>
      </c>
      <c r="T2238">
        <v>9</v>
      </c>
      <c r="U2238">
        <v>23</v>
      </c>
      <c r="V2238">
        <v>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716</v>
      </c>
      <c r="AD2238" t="s">
        <v>716</v>
      </c>
      <c r="AE2238">
        <v>3</v>
      </c>
      <c r="AF2238" t="s">
        <v>3028</v>
      </c>
      <c r="AG2238" t="s">
        <v>2958</v>
      </c>
      <c r="AH2238" t="s">
        <v>3014</v>
      </c>
      <c r="AI2238">
        <v>9</v>
      </c>
      <c r="AJ2238" t="s">
        <v>3025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DAD90-86A8-4126-B4AE-188968329670}">
  <dimension ref="A3:D13"/>
  <sheetViews>
    <sheetView workbookViewId="0">
      <selection activeCell="E10" sqref="E10"/>
    </sheetView>
  </sheetViews>
  <sheetFormatPr defaultRowHeight="14.4" x14ac:dyDescent="0.3"/>
  <cols>
    <col min="1" max="1" width="14.21875" bestFit="1" customWidth="1"/>
    <col min="2" max="2" width="14.77734375" bestFit="1" customWidth="1"/>
    <col min="3" max="3" width="12.44140625" bestFit="1" customWidth="1"/>
    <col min="4" max="4" width="10.88671875" bestFit="1" customWidth="1"/>
    <col min="5" max="5" width="19.33203125" bestFit="1" customWidth="1"/>
    <col min="6" max="6" width="10.5546875" bestFit="1" customWidth="1"/>
    <col min="7" max="7" width="5" bestFit="1" customWidth="1"/>
    <col min="8" max="8" width="6" bestFit="1" customWidth="1"/>
    <col min="9" max="52" width="5" bestFit="1" customWidth="1"/>
    <col min="53" max="53" width="6" bestFit="1" customWidth="1"/>
    <col min="54" max="55" width="5" bestFit="1" customWidth="1"/>
    <col min="56" max="56" width="6" bestFit="1" customWidth="1"/>
    <col min="57" max="60" width="5" bestFit="1" customWidth="1"/>
    <col min="61" max="61" width="6" bestFit="1" customWidth="1"/>
    <col min="62" max="67" width="5" bestFit="1" customWidth="1"/>
    <col min="68" max="68" width="6" bestFit="1" customWidth="1"/>
    <col min="69" max="78" width="5" bestFit="1" customWidth="1"/>
    <col min="79" max="79" width="6" bestFit="1" customWidth="1"/>
    <col min="80" max="98" width="5" bestFit="1" customWidth="1"/>
    <col min="99" max="99" width="6" bestFit="1" customWidth="1"/>
    <col min="100" max="112" width="5" bestFit="1" customWidth="1"/>
    <col min="113" max="113" width="6" bestFit="1" customWidth="1"/>
    <col min="114" max="128" width="5" bestFit="1" customWidth="1"/>
    <col min="129" max="129" width="6" bestFit="1" customWidth="1"/>
    <col min="130" max="133" width="5" bestFit="1" customWidth="1"/>
    <col min="134" max="134" width="6" bestFit="1" customWidth="1"/>
    <col min="135" max="141" width="5" bestFit="1" customWidth="1"/>
    <col min="142" max="142" width="6" bestFit="1" customWidth="1"/>
    <col min="143" max="178" width="5" bestFit="1" customWidth="1"/>
    <col min="179" max="179" width="6" bestFit="1" customWidth="1"/>
    <col min="180" max="190" width="5" bestFit="1" customWidth="1"/>
    <col min="191" max="191" width="6" bestFit="1" customWidth="1"/>
    <col min="192" max="199" width="5" bestFit="1" customWidth="1"/>
    <col min="200" max="200" width="6" bestFit="1" customWidth="1"/>
    <col min="201" max="224" width="5" bestFit="1" customWidth="1"/>
    <col min="225" max="225" width="6" bestFit="1" customWidth="1"/>
    <col min="226" max="234" width="5" bestFit="1" customWidth="1"/>
    <col min="235" max="235" width="6" bestFit="1" customWidth="1"/>
    <col min="236" max="240" width="5" bestFit="1" customWidth="1"/>
    <col min="241" max="241" width="6" bestFit="1" customWidth="1"/>
    <col min="242" max="244" width="5" bestFit="1" customWidth="1"/>
    <col min="245" max="246" width="6" bestFit="1" customWidth="1"/>
    <col min="247" max="254" width="5" bestFit="1" customWidth="1"/>
    <col min="255" max="255" width="6" bestFit="1" customWidth="1"/>
    <col min="256" max="257" width="5" bestFit="1" customWidth="1"/>
    <col min="258" max="258" width="6" bestFit="1" customWidth="1"/>
    <col min="259" max="260" width="5" bestFit="1" customWidth="1"/>
    <col min="261" max="262" width="6" bestFit="1" customWidth="1"/>
    <col min="263" max="264" width="5" bestFit="1" customWidth="1"/>
    <col min="265" max="265" width="6" bestFit="1" customWidth="1"/>
    <col min="266" max="270" width="5" bestFit="1" customWidth="1"/>
    <col min="271" max="271" width="6" bestFit="1" customWidth="1"/>
    <col min="272" max="274" width="5" bestFit="1" customWidth="1"/>
    <col min="275" max="275" width="6" bestFit="1" customWidth="1"/>
    <col min="276" max="291" width="5" bestFit="1" customWidth="1"/>
    <col min="292" max="293" width="6" bestFit="1" customWidth="1"/>
    <col min="294" max="308" width="5" bestFit="1" customWidth="1"/>
    <col min="309" max="309" width="6" bestFit="1" customWidth="1"/>
    <col min="310" max="314" width="5" bestFit="1" customWidth="1"/>
    <col min="315" max="315" width="6" bestFit="1" customWidth="1"/>
    <col min="316" max="332" width="5" bestFit="1" customWidth="1"/>
    <col min="333" max="335" width="6" bestFit="1" customWidth="1"/>
    <col min="336" max="338" width="5" bestFit="1" customWidth="1"/>
    <col min="339" max="339" width="6" bestFit="1" customWidth="1"/>
    <col min="340" max="344" width="5" bestFit="1" customWidth="1"/>
    <col min="345" max="345" width="6" bestFit="1" customWidth="1"/>
    <col min="346" max="347" width="5" bestFit="1" customWidth="1"/>
    <col min="348" max="348" width="6" bestFit="1" customWidth="1"/>
    <col min="349" max="351" width="5" bestFit="1" customWidth="1"/>
    <col min="352" max="352" width="6" bestFit="1" customWidth="1"/>
    <col min="353" max="363" width="5" bestFit="1" customWidth="1"/>
    <col min="364" max="365" width="6" bestFit="1" customWidth="1"/>
    <col min="366" max="367" width="5" bestFit="1" customWidth="1"/>
    <col min="368" max="368" width="6" bestFit="1" customWidth="1"/>
    <col min="369" max="369" width="5" bestFit="1" customWidth="1"/>
    <col min="370" max="370" width="6" bestFit="1" customWidth="1"/>
    <col min="371" max="377" width="5" bestFit="1" customWidth="1"/>
    <col min="378" max="378" width="6" bestFit="1" customWidth="1"/>
    <col min="379" max="396" width="5" bestFit="1" customWidth="1"/>
    <col min="397" max="397" width="6" bestFit="1" customWidth="1"/>
    <col min="398" max="415" width="5" bestFit="1" customWidth="1"/>
    <col min="416" max="416" width="6" bestFit="1" customWidth="1"/>
    <col min="417" max="423" width="5" bestFit="1" customWidth="1"/>
    <col min="424" max="424" width="6" bestFit="1" customWidth="1"/>
    <col min="425" max="434" width="5" bestFit="1" customWidth="1"/>
    <col min="435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39" width="6" bestFit="1" customWidth="1"/>
    <col min="440" max="449" width="5" bestFit="1" customWidth="1"/>
    <col min="450" max="450" width="6" bestFit="1" customWidth="1"/>
    <col min="451" max="451" width="5" bestFit="1" customWidth="1"/>
    <col min="452" max="452" width="6" bestFit="1" customWidth="1"/>
    <col min="453" max="455" width="5" bestFit="1" customWidth="1"/>
    <col min="456" max="456" width="6" bestFit="1" customWidth="1"/>
    <col min="457" max="461" width="5" bestFit="1" customWidth="1"/>
    <col min="462" max="462" width="6" bestFit="1" customWidth="1"/>
    <col min="463" max="468" width="5" bestFit="1" customWidth="1"/>
    <col min="469" max="469" width="6" bestFit="1" customWidth="1"/>
    <col min="470" max="479" width="5" bestFit="1" customWidth="1"/>
    <col min="480" max="480" width="6" bestFit="1" customWidth="1"/>
    <col min="481" max="494" width="5" bestFit="1" customWidth="1"/>
    <col min="495" max="495" width="6" bestFit="1" customWidth="1"/>
    <col min="496" max="504" width="5" bestFit="1" customWidth="1"/>
    <col min="505" max="505" width="6" bestFit="1" customWidth="1"/>
    <col min="506" max="521" width="5" bestFit="1" customWidth="1"/>
    <col min="522" max="522" width="6" bestFit="1" customWidth="1"/>
    <col min="523" max="527" width="5" bestFit="1" customWidth="1"/>
    <col min="528" max="529" width="6" bestFit="1" customWidth="1"/>
    <col min="530" max="542" width="5" bestFit="1" customWidth="1"/>
    <col min="543" max="543" width="6" bestFit="1" customWidth="1"/>
    <col min="544" max="553" width="5" bestFit="1" customWidth="1"/>
    <col min="554" max="554" width="6" bestFit="1" customWidth="1"/>
    <col min="555" max="561" width="5" bestFit="1" customWidth="1"/>
    <col min="562" max="562" width="6" bestFit="1" customWidth="1"/>
    <col min="563" max="574" width="5" bestFit="1" customWidth="1"/>
    <col min="575" max="575" width="6" bestFit="1" customWidth="1"/>
    <col min="576" max="598" width="5" bestFit="1" customWidth="1"/>
    <col min="599" max="599" width="6" bestFit="1" customWidth="1"/>
    <col min="600" max="602" width="5" bestFit="1" customWidth="1"/>
    <col min="603" max="603" width="6" bestFit="1" customWidth="1"/>
    <col min="604" max="606" width="5" bestFit="1" customWidth="1"/>
    <col min="607" max="607" width="4" bestFit="1" customWidth="1"/>
    <col min="608" max="610" width="5" bestFit="1" customWidth="1"/>
    <col min="611" max="611" width="6" bestFit="1" customWidth="1"/>
    <col min="612" max="619" width="5" bestFit="1" customWidth="1"/>
    <col min="620" max="620" width="4" bestFit="1" customWidth="1"/>
    <col min="621" max="624" width="5" bestFit="1" customWidth="1"/>
    <col min="625" max="625" width="4" bestFit="1" customWidth="1"/>
    <col min="626" max="626" width="5" bestFit="1" customWidth="1"/>
    <col min="627" max="627" width="4" bestFit="1" customWidth="1"/>
    <col min="628" max="628" width="5" bestFit="1" customWidth="1"/>
    <col min="629" max="629" width="4" bestFit="1" customWidth="1"/>
    <col min="630" max="630" width="6" bestFit="1" customWidth="1"/>
    <col min="631" max="646" width="5" bestFit="1" customWidth="1"/>
    <col min="647" max="647" width="6" bestFit="1" customWidth="1"/>
    <col min="648" max="649" width="5" bestFit="1" customWidth="1"/>
    <col min="650" max="650" width="4" bestFit="1" customWidth="1"/>
    <col min="651" max="653" width="5" bestFit="1" customWidth="1"/>
    <col min="654" max="655" width="6" bestFit="1" customWidth="1"/>
    <col min="656" max="659" width="5" bestFit="1" customWidth="1"/>
    <col min="660" max="661" width="6" bestFit="1" customWidth="1"/>
    <col min="662" max="665" width="5" bestFit="1" customWidth="1"/>
    <col min="666" max="666" width="6" bestFit="1" customWidth="1"/>
    <col min="667" max="673" width="5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87" width="5" bestFit="1" customWidth="1"/>
    <col min="688" max="688" width="6" bestFit="1" customWidth="1"/>
    <col min="689" max="689" width="4" bestFit="1" customWidth="1"/>
    <col min="690" max="703" width="5" bestFit="1" customWidth="1"/>
    <col min="704" max="704" width="6" bestFit="1" customWidth="1"/>
    <col min="705" max="708" width="5" bestFit="1" customWidth="1"/>
    <col min="709" max="709" width="6" bestFit="1" customWidth="1"/>
    <col min="710" max="712" width="5" bestFit="1" customWidth="1"/>
    <col min="713" max="714" width="6" bestFit="1" customWidth="1"/>
    <col min="715" max="728" width="5" bestFit="1" customWidth="1"/>
    <col min="729" max="729" width="4" bestFit="1" customWidth="1"/>
    <col min="730" max="734" width="5" bestFit="1" customWidth="1"/>
    <col min="735" max="735" width="6" bestFit="1" customWidth="1"/>
    <col min="736" max="741" width="5" bestFit="1" customWidth="1"/>
    <col min="742" max="742" width="6" bestFit="1" customWidth="1"/>
    <col min="743" max="751" width="5" bestFit="1" customWidth="1"/>
    <col min="752" max="752" width="4" bestFit="1" customWidth="1"/>
    <col min="753" max="755" width="5" bestFit="1" customWidth="1"/>
    <col min="756" max="756" width="6" bestFit="1" customWidth="1"/>
    <col min="757" max="764" width="5" bestFit="1" customWidth="1"/>
    <col min="765" max="765" width="4" bestFit="1" customWidth="1"/>
    <col min="766" max="767" width="5" bestFit="1" customWidth="1"/>
    <col min="768" max="768" width="4" bestFit="1" customWidth="1"/>
    <col min="769" max="773" width="5" bestFit="1" customWidth="1"/>
    <col min="774" max="774" width="4" bestFit="1" customWidth="1"/>
    <col min="775" max="775" width="5" bestFit="1" customWidth="1"/>
    <col min="776" max="776" width="6" bestFit="1" customWidth="1"/>
    <col min="777" max="777" width="5" bestFit="1" customWidth="1"/>
    <col min="778" max="778" width="4" bestFit="1" customWidth="1"/>
    <col min="779" max="779" width="6" bestFit="1" customWidth="1"/>
    <col min="780" max="780" width="5" bestFit="1" customWidth="1"/>
    <col min="781" max="781" width="4" bestFit="1" customWidth="1"/>
    <col min="782" max="789" width="5" bestFit="1" customWidth="1"/>
    <col min="790" max="790" width="4" bestFit="1" customWidth="1"/>
    <col min="791" max="805" width="5" bestFit="1" customWidth="1"/>
    <col min="806" max="806" width="6" bestFit="1" customWidth="1"/>
    <col min="807" max="807" width="4" bestFit="1" customWidth="1"/>
    <col min="808" max="808" width="6" bestFit="1" customWidth="1"/>
    <col min="809" max="811" width="5" bestFit="1" customWidth="1"/>
    <col min="812" max="812" width="4" bestFit="1" customWidth="1"/>
    <col min="813" max="813" width="5" bestFit="1" customWidth="1"/>
    <col min="814" max="814" width="4" bestFit="1" customWidth="1"/>
    <col min="815" max="815" width="6" bestFit="1" customWidth="1"/>
    <col min="816" max="826" width="5" bestFit="1" customWidth="1"/>
    <col min="827" max="827" width="4" bestFit="1" customWidth="1"/>
    <col min="828" max="828" width="5" bestFit="1" customWidth="1"/>
    <col min="829" max="829" width="6" bestFit="1" customWidth="1"/>
    <col min="830" max="832" width="5" bestFit="1" customWidth="1"/>
    <col min="833" max="833" width="4" bestFit="1" customWidth="1"/>
    <col min="834" max="844" width="5" bestFit="1" customWidth="1"/>
    <col min="845" max="845" width="4" bestFit="1" customWidth="1"/>
    <col min="846" max="846" width="5" bestFit="1" customWidth="1"/>
    <col min="847" max="847" width="6" bestFit="1" customWidth="1"/>
    <col min="848" max="850" width="5" bestFit="1" customWidth="1"/>
    <col min="851" max="851" width="6" bestFit="1" customWidth="1"/>
    <col min="852" max="853" width="5" bestFit="1" customWidth="1"/>
    <col min="854" max="854" width="4" bestFit="1" customWidth="1"/>
    <col min="855" max="855" width="5" bestFit="1" customWidth="1"/>
    <col min="856" max="856" width="6" bestFit="1" customWidth="1"/>
    <col min="857" max="867" width="5" bestFit="1" customWidth="1"/>
    <col min="868" max="868" width="4" bestFit="1" customWidth="1"/>
    <col min="869" max="875" width="5" bestFit="1" customWidth="1"/>
    <col min="876" max="876" width="6" bestFit="1" customWidth="1"/>
    <col min="877" max="877" width="5" bestFit="1" customWidth="1"/>
    <col min="878" max="878" width="4" bestFit="1" customWidth="1"/>
    <col min="879" max="886" width="5" bestFit="1" customWidth="1"/>
    <col min="887" max="887" width="6" bestFit="1" customWidth="1"/>
    <col min="888" max="889" width="4" bestFit="1" customWidth="1"/>
    <col min="890" max="896" width="5" bestFit="1" customWidth="1"/>
    <col min="897" max="897" width="6" bestFit="1" customWidth="1"/>
    <col min="898" max="899" width="5" bestFit="1" customWidth="1"/>
    <col min="900" max="900" width="6" bestFit="1" customWidth="1"/>
    <col min="901" max="901" width="4" bestFit="1" customWidth="1"/>
    <col min="902" max="902" width="5" bestFit="1" customWidth="1"/>
    <col min="903" max="903" width="6" bestFit="1" customWidth="1"/>
    <col min="904" max="905" width="5" bestFit="1" customWidth="1"/>
    <col min="906" max="906" width="6" bestFit="1" customWidth="1"/>
    <col min="907" max="910" width="5" bestFit="1" customWidth="1"/>
    <col min="911" max="911" width="4" bestFit="1" customWidth="1"/>
    <col min="912" max="921" width="5" bestFit="1" customWidth="1"/>
    <col min="922" max="922" width="6" bestFit="1" customWidth="1"/>
    <col min="923" max="923" width="4" bestFit="1" customWidth="1"/>
    <col min="924" max="924" width="6" bestFit="1" customWidth="1"/>
    <col min="925" max="925" width="4" bestFit="1" customWidth="1"/>
    <col min="926" max="926" width="5" bestFit="1" customWidth="1"/>
    <col min="927" max="929" width="4" bestFit="1" customWidth="1"/>
    <col min="930" max="934" width="5" bestFit="1" customWidth="1"/>
    <col min="935" max="935" width="4" bestFit="1" customWidth="1"/>
    <col min="936" max="936" width="5" bestFit="1" customWidth="1"/>
    <col min="937" max="938" width="4" bestFit="1" customWidth="1"/>
    <col min="939" max="941" width="5" bestFit="1" customWidth="1"/>
    <col min="942" max="942" width="6" bestFit="1" customWidth="1"/>
    <col min="943" max="943" width="5" bestFit="1" customWidth="1"/>
    <col min="944" max="944" width="6" bestFit="1" customWidth="1"/>
    <col min="945" max="945" width="5" bestFit="1" customWidth="1"/>
    <col min="946" max="946" width="4" bestFit="1" customWidth="1"/>
    <col min="947" max="961" width="5" bestFit="1" customWidth="1"/>
    <col min="962" max="962" width="6" bestFit="1" customWidth="1"/>
    <col min="963" max="973" width="5" bestFit="1" customWidth="1"/>
    <col min="974" max="974" width="4" bestFit="1" customWidth="1"/>
    <col min="975" max="975" width="5" bestFit="1" customWidth="1"/>
    <col min="976" max="976" width="6" bestFit="1" customWidth="1"/>
    <col min="977" max="978" width="5" bestFit="1" customWidth="1"/>
    <col min="979" max="979" width="6" bestFit="1" customWidth="1"/>
    <col min="980" max="980" width="5" bestFit="1" customWidth="1"/>
    <col min="981" max="982" width="4" bestFit="1" customWidth="1"/>
    <col min="983" max="985" width="5" bestFit="1" customWidth="1"/>
    <col min="986" max="986" width="4" bestFit="1" customWidth="1"/>
    <col min="987" max="991" width="5" bestFit="1" customWidth="1"/>
    <col min="992" max="993" width="6" bestFit="1" customWidth="1"/>
    <col min="994" max="994" width="4" bestFit="1" customWidth="1"/>
    <col min="995" max="998" width="5" bestFit="1" customWidth="1"/>
    <col min="999" max="999" width="4" bestFit="1" customWidth="1"/>
    <col min="1000" max="1000" width="6" bestFit="1" customWidth="1"/>
    <col min="1001" max="1001" width="4" bestFit="1" customWidth="1"/>
    <col min="1002" max="1002" width="5" bestFit="1" customWidth="1"/>
    <col min="1003" max="1003" width="6" bestFit="1" customWidth="1"/>
    <col min="1004" max="1015" width="5" bestFit="1" customWidth="1"/>
    <col min="1016" max="1016" width="6" bestFit="1" customWidth="1"/>
    <col min="1017" max="1017" width="5" bestFit="1" customWidth="1"/>
    <col min="1018" max="1018" width="4" bestFit="1" customWidth="1"/>
    <col min="1019" max="1019" width="5" bestFit="1" customWidth="1"/>
    <col min="1020" max="1020" width="4" bestFit="1" customWidth="1"/>
    <col min="1021" max="1021" width="6" bestFit="1" customWidth="1"/>
    <col min="1022" max="1022" width="5" bestFit="1" customWidth="1"/>
    <col min="1023" max="1023" width="6" bestFit="1" customWidth="1"/>
    <col min="1024" max="1024" width="5" bestFit="1" customWidth="1"/>
    <col min="1025" max="1025" width="4" bestFit="1" customWidth="1"/>
    <col min="1026" max="1028" width="5" bestFit="1" customWidth="1"/>
    <col min="1029" max="1030" width="6" bestFit="1" customWidth="1"/>
    <col min="1031" max="1038" width="5" bestFit="1" customWidth="1"/>
    <col min="1039" max="1039" width="4" bestFit="1" customWidth="1"/>
    <col min="1040" max="1044" width="5" bestFit="1" customWidth="1"/>
    <col min="1045" max="1045" width="6" bestFit="1" customWidth="1"/>
    <col min="1046" max="1057" width="5" bestFit="1" customWidth="1"/>
    <col min="1058" max="1058" width="4" bestFit="1" customWidth="1"/>
    <col min="1059" max="1059" width="5" bestFit="1" customWidth="1"/>
    <col min="1060" max="1060" width="4" bestFit="1" customWidth="1"/>
    <col min="1061" max="1061" width="6" bestFit="1" customWidth="1"/>
    <col min="1062" max="1075" width="5" bestFit="1" customWidth="1"/>
    <col min="1076" max="1076" width="6" bestFit="1" customWidth="1"/>
    <col min="1077" max="1077" width="5" bestFit="1" customWidth="1"/>
    <col min="1078" max="1078" width="4" bestFit="1" customWidth="1"/>
    <col min="1079" max="1079" width="6" bestFit="1" customWidth="1"/>
    <col min="1080" max="1082" width="5" bestFit="1" customWidth="1"/>
    <col min="1083" max="1083" width="6" bestFit="1" customWidth="1"/>
    <col min="1084" max="1084" width="5" bestFit="1" customWidth="1"/>
    <col min="1085" max="1085" width="6" bestFit="1" customWidth="1"/>
    <col min="1086" max="1086" width="5" bestFit="1" customWidth="1"/>
    <col min="1087" max="1087" width="6" bestFit="1" customWidth="1"/>
    <col min="1088" max="1090" width="5" bestFit="1" customWidth="1"/>
    <col min="1091" max="1092" width="4" bestFit="1" customWidth="1"/>
    <col min="1093" max="1096" width="5" bestFit="1" customWidth="1"/>
    <col min="1097" max="1097" width="6" bestFit="1" customWidth="1"/>
    <col min="1098" max="1103" width="5" bestFit="1" customWidth="1"/>
    <col min="1104" max="1104" width="6" bestFit="1" customWidth="1"/>
    <col min="1105" max="1118" width="5" bestFit="1" customWidth="1"/>
    <col min="1119" max="1119" width="4" bestFit="1" customWidth="1"/>
    <col min="1120" max="1120" width="6" bestFit="1" customWidth="1"/>
    <col min="1121" max="1122" width="5" bestFit="1" customWidth="1"/>
    <col min="1123" max="1123" width="6" bestFit="1" customWidth="1"/>
    <col min="1124" max="1124" width="5" bestFit="1" customWidth="1"/>
    <col min="1125" max="1125" width="6" bestFit="1" customWidth="1"/>
    <col min="1126" max="1126" width="4" bestFit="1" customWidth="1"/>
    <col min="1127" max="1127" width="5" bestFit="1" customWidth="1"/>
    <col min="1128" max="1128" width="4" bestFit="1" customWidth="1"/>
    <col min="1129" max="1136" width="5" bestFit="1" customWidth="1"/>
    <col min="1137" max="1137" width="4" bestFit="1" customWidth="1"/>
    <col min="1138" max="1138" width="6" bestFit="1" customWidth="1"/>
    <col min="1139" max="1148" width="5" bestFit="1" customWidth="1"/>
    <col min="1149" max="1149" width="6" bestFit="1" customWidth="1"/>
    <col min="1150" max="1151" width="5" bestFit="1" customWidth="1"/>
    <col min="1152" max="1152" width="4" bestFit="1" customWidth="1"/>
    <col min="1153" max="1153" width="5" bestFit="1" customWidth="1"/>
    <col min="1154" max="1154" width="6" bestFit="1" customWidth="1"/>
    <col min="1155" max="1155" width="5" bestFit="1" customWidth="1"/>
    <col min="1156" max="1156" width="6" bestFit="1" customWidth="1"/>
    <col min="1157" max="1157" width="4" bestFit="1" customWidth="1"/>
    <col min="1158" max="1165" width="5" bestFit="1" customWidth="1"/>
    <col min="1166" max="1166" width="4" bestFit="1" customWidth="1"/>
    <col min="1167" max="1170" width="5" bestFit="1" customWidth="1"/>
    <col min="1171" max="1172" width="4" bestFit="1" customWidth="1"/>
    <col min="1173" max="1173" width="6" bestFit="1" customWidth="1"/>
    <col min="1174" max="1175" width="5" bestFit="1" customWidth="1"/>
    <col min="1176" max="1176" width="6" bestFit="1" customWidth="1"/>
    <col min="1177" max="1183" width="5" bestFit="1" customWidth="1"/>
    <col min="1184" max="1184" width="6" bestFit="1" customWidth="1"/>
    <col min="1185" max="1190" width="5" bestFit="1" customWidth="1"/>
    <col min="1191" max="1191" width="6" bestFit="1" customWidth="1"/>
    <col min="1192" max="1193" width="5" bestFit="1" customWidth="1"/>
    <col min="1194" max="1195" width="4" bestFit="1" customWidth="1"/>
    <col min="1196" max="1196" width="6" bestFit="1" customWidth="1"/>
    <col min="1197" max="1197" width="5" bestFit="1" customWidth="1"/>
    <col min="1198" max="1198" width="4" bestFit="1" customWidth="1"/>
    <col min="1199" max="1199" width="5" bestFit="1" customWidth="1"/>
    <col min="1200" max="1201" width="4" bestFit="1" customWidth="1"/>
    <col min="1202" max="1202" width="5" bestFit="1" customWidth="1"/>
    <col min="1203" max="1204" width="6" bestFit="1" customWidth="1"/>
    <col min="1205" max="1207" width="5" bestFit="1" customWidth="1"/>
    <col min="1208" max="1208" width="4" bestFit="1" customWidth="1"/>
    <col min="1209" max="1209" width="5" bestFit="1" customWidth="1"/>
    <col min="1210" max="1210" width="6" bestFit="1" customWidth="1"/>
    <col min="1211" max="1211" width="5" bestFit="1" customWidth="1"/>
    <col min="1212" max="1212" width="6" bestFit="1" customWidth="1"/>
    <col min="1213" max="1215" width="5" bestFit="1" customWidth="1"/>
    <col min="1216" max="1216" width="4" bestFit="1" customWidth="1"/>
    <col min="1217" max="1222" width="5" bestFit="1" customWidth="1"/>
    <col min="1223" max="1224" width="4" bestFit="1" customWidth="1"/>
    <col min="1225" max="1238" width="5" bestFit="1" customWidth="1"/>
    <col min="1239" max="1239" width="4" bestFit="1" customWidth="1"/>
    <col min="1240" max="1241" width="5" bestFit="1" customWidth="1"/>
    <col min="1242" max="1242" width="6" bestFit="1" customWidth="1"/>
    <col min="1243" max="1244" width="5" bestFit="1" customWidth="1"/>
    <col min="1245" max="1245" width="4" bestFit="1" customWidth="1"/>
    <col min="1246" max="1247" width="5" bestFit="1" customWidth="1"/>
    <col min="1248" max="1248" width="4" bestFit="1" customWidth="1"/>
    <col min="1249" max="1249" width="5" bestFit="1" customWidth="1"/>
    <col min="1250" max="1250" width="6" bestFit="1" customWidth="1"/>
    <col min="1251" max="1252" width="5" bestFit="1" customWidth="1"/>
    <col min="1253" max="1253" width="4" bestFit="1" customWidth="1"/>
    <col min="1254" max="1263" width="5" bestFit="1" customWidth="1"/>
    <col min="1264" max="1264" width="4" bestFit="1" customWidth="1"/>
    <col min="1265" max="1269" width="5" bestFit="1" customWidth="1"/>
    <col min="1270" max="1270" width="6" bestFit="1" customWidth="1"/>
    <col min="1271" max="1273" width="5" bestFit="1" customWidth="1"/>
    <col min="1274" max="1274" width="4" bestFit="1" customWidth="1"/>
    <col min="1275" max="1276" width="5" bestFit="1" customWidth="1"/>
    <col min="1277" max="1277" width="6" bestFit="1" customWidth="1"/>
    <col min="1278" max="1278" width="5" bestFit="1" customWidth="1"/>
    <col min="1279" max="1279" width="6" bestFit="1" customWidth="1"/>
    <col min="1280" max="1281" width="5" bestFit="1" customWidth="1"/>
    <col min="1282" max="1283" width="6" bestFit="1" customWidth="1"/>
    <col min="1284" max="1284" width="4" bestFit="1" customWidth="1"/>
    <col min="1285" max="1286" width="5" bestFit="1" customWidth="1"/>
    <col min="1287" max="1287" width="4" bestFit="1" customWidth="1"/>
    <col min="1288" max="1289" width="5" bestFit="1" customWidth="1"/>
    <col min="1290" max="1290" width="4" bestFit="1" customWidth="1"/>
    <col min="1291" max="1301" width="5" bestFit="1" customWidth="1"/>
    <col min="1302" max="1302" width="6" bestFit="1" customWidth="1"/>
    <col min="1303" max="1313" width="5" bestFit="1" customWidth="1"/>
    <col min="1314" max="1315" width="6" bestFit="1" customWidth="1"/>
    <col min="1316" max="1326" width="5" bestFit="1" customWidth="1"/>
    <col min="1327" max="1327" width="6" bestFit="1" customWidth="1"/>
    <col min="1328" max="1329" width="4" bestFit="1" customWidth="1"/>
    <col min="1330" max="1332" width="5" bestFit="1" customWidth="1"/>
    <col min="1333" max="1333" width="4" bestFit="1" customWidth="1"/>
    <col min="1334" max="1334" width="5" bestFit="1" customWidth="1"/>
    <col min="1335" max="1335" width="6" bestFit="1" customWidth="1"/>
    <col min="1336" max="1337" width="5" bestFit="1" customWidth="1"/>
    <col min="1338" max="1338" width="6" bestFit="1" customWidth="1"/>
    <col min="1339" max="1345" width="5" bestFit="1" customWidth="1"/>
    <col min="1346" max="1346" width="4" bestFit="1" customWidth="1"/>
    <col min="1347" max="1353" width="5" bestFit="1" customWidth="1"/>
    <col min="1354" max="1354" width="4" bestFit="1" customWidth="1"/>
    <col min="1355" max="1362" width="5" bestFit="1" customWidth="1"/>
    <col min="1363" max="1363" width="4" bestFit="1" customWidth="1"/>
    <col min="1364" max="1365" width="5" bestFit="1" customWidth="1"/>
    <col min="1366" max="1367" width="4" bestFit="1" customWidth="1"/>
    <col min="1368" max="1370" width="5" bestFit="1" customWidth="1"/>
    <col min="1371" max="1371" width="6" bestFit="1" customWidth="1"/>
    <col min="1372" max="1378" width="5" bestFit="1" customWidth="1"/>
    <col min="1379" max="1379" width="4" bestFit="1" customWidth="1"/>
    <col min="1380" max="1380" width="5" bestFit="1" customWidth="1"/>
    <col min="1381" max="1381" width="6" bestFit="1" customWidth="1"/>
    <col min="1382" max="1385" width="5" bestFit="1" customWidth="1"/>
    <col min="1386" max="1387" width="4" bestFit="1" customWidth="1"/>
    <col min="1388" max="1409" width="5" bestFit="1" customWidth="1"/>
    <col min="1410" max="1410" width="6" bestFit="1" customWidth="1"/>
    <col min="1411" max="1414" width="5" bestFit="1" customWidth="1"/>
    <col min="1415" max="1415" width="4" bestFit="1" customWidth="1"/>
    <col min="1416" max="1416" width="6" bestFit="1" customWidth="1"/>
    <col min="1417" max="1417" width="4" bestFit="1" customWidth="1"/>
    <col min="1418" max="1420" width="5" bestFit="1" customWidth="1"/>
    <col min="1421" max="1421" width="4" bestFit="1" customWidth="1"/>
    <col min="1422" max="1422" width="5" bestFit="1" customWidth="1"/>
    <col min="1423" max="1423" width="6" bestFit="1" customWidth="1"/>
    <col min="1424" max="1424" width="4" bestFit="1" customWidth="1"/>
    <col min="1425" max="1425" width="5" bestFit="1" customWidth="1"/>
    <col min="1426" max="1426" width="4" bestFit="1" customWidth="1"/>
    <col min="1427" max="1433" width="5" bestFit="1" customWidth="1"/>
    <col min="1434" max="1434" width="6" bestFit="1" customWidth="1"/>
    <col min="1435" max="1437" width="5" bestFit="1" customWidth="1"/>
    <col min="1438" max="1438" width="6" bestFit="1" customWidth="1"/>
    <col min="1439" max="1450" width="5" bestFit="1" customWidth="1"/>
    <col min="1451" max="1451" width="4" bestFit="1" customWidth="1"/>
    <col min="1452" max="1466" width="5" bestFit="1" customWidth="1"/>
    <col min="1467" max="1468" width="4" bestFit="1" customWidth="1"/>
    <col min="1469" max="1481" width="5" bestFit="1" customWidth="1"/>
    <col min="1482" max="1482" width="4" bestFit="1" customWidth="1"/>
    <col min="1483" max="1485" width="5" bestFit="1" customWidth="1"/>
    <col min="1486" max="1486" width="6" bestFit="1" customWidth="1"/>
    <col min="1487" max="1487" width="5" bestFit="1" customWidth="1"/>
    <col min="1488" max="1488" width="4" bestFit="1" customWidth="1"/>
    <col min="1489" max="1489" width="5" bestFit="1" customWidth="1"/>
    <col min="1490" max="1490" width="6" bestFit="1" customWidth="1"/>
    <col min="1491" max="1497" width="5" bestFit="1" customWidth="1"/>
    <col min="1498" max="1498" width="4" bestFit="1" customWidth="1"/>
    <col min="1499" max="1501" width="5" bestFit="1" customWidth="1"/>
    <col min="1502" max="1502" width="6" bestFit="1" customWidth="1"/>
    <col min="1503" max="1509" width="5" bestFit="1" customWidth="1"/>
    <col min="1510" max="1510" width="6" bestFit="1" customWidth="1"/>
    <col min="1511" max="1512" width="5" bestFit="1" customWidth="1"/>
    <col min="1513" max="1513" width="4" bestFit="1" customWidth="1"/>
    <col min="1514" max="1517" width="5" bestFit="1" customWidth="1"/>
    <col min="1518" max="1518" width="4" bestFit="1" customWidth="1"/>
    <col min="1519" max="1522" width="5" bestFit="1" customWidth="1"/>
    <col min="1523" max="1523" width="6" bestFit="1" customWidth="1"/>
    <col min="1524" max="1526" width="5" bestFit="1" customWidth="1"/>
    <col min="1527" max="1527" width="6" bestFit="1" customWidth="1"/>
    <col min="1528" max="1529" width="5" bestFit="1" customWidth="1"/>
    <col min="1530" max="1531" width="6" bestFit="1" customWidth="1"/>
    <col min="1532" max="1534" width="5" bestFit="1" customWidth="1"/>
    <col min="1535" max="1537" width="6" bestFit="1" customWidth="1"/>
    <col min="1538" max="1539" width="5" bestFit="1" customWidth="1"/>
    <col min="1540" max="1540" width="4" bestFit="1" customWidth="1"/>
    <col min="1541" max="1542" width="5" bestFit="1" customWidth="1"/>
    <col min="1543" max="1543" width="4" bestFit="1" customWidth="1"/>
    <col min="1544" max="1560" width="5" bestFit="1" customWidth="1"/>
    <col min="1561" max="1561" width="3" bestFit="1" customWidth="1"/>
    <col min="1562" max="1562" width="5" bestFit="1" customWidth="1"/>
    <col min="1563" max="1565" width="6" bestFit="1" customWidth="1"/>
    <col min="1566" max="1573" width="5" bestFit="1" customWidth="1"/>
    <col min="1574" max="1574" width="6" bestFit="1" customWidth="1"/>
    <col min="1575" max="1575" width="3" bestFit="1" customWidth="1"/>
    <col min="1576" max="1577" width="5" bestFit="1" customWidth="1"/>
    <col min="1578" max="1578" width="6" bestFit="1" customWidth="1"/>
    <col min="1579" max="1581" width="5" bestFit="1" customWidth="1"/>
    <col min="1582" max="1582" width="6" bestFit="1" customWidth="1"/>
    <col min="1583" max="1583" width="4" bestFit="1" customWidth="1"/>
    <col min="1584" max="1590" width="5" bestFit="1" customWidth="1"/>
    <col min="1591" max="1591" width="4" bestFit="1" customWidth="1"/>
    <col min="1592" max="1593" width="5" bestFit="1" customWidth="1"/>
    <col min="1594" max="1594" width="6" bestFit="1" customWidth="1"/>
    <col min="1595" max="1606" width="5" bestFit="1" customWidth="1"/>
    <col min="1607" max="1607" width="6" bestFit="1" customWidth="1"/>
    <col min="1608" max="1629" width="5" bestFit="1" customWidth="1"/>
    <col min="1630" max="1630" width="6" bestFit="1" customWidth="1"/>
    <col min="1631" max="1634" width="5" bestFit="1" customWidth="1"/>
    <col min="1635" max="1635" width="4" bestFit="1" customWidth="1"/>
    <col min="1636" max="1642" width="5" bestFit="1" customWidth="1"/>
    <col min="1643" max="1643" width="6" bestFit="1" customWidth="1"/>
    <col min="1644" max="1644" width="5" bestFit="1" customWidth="1"/>
    <col min="1645" max="1645" width="4" bestFit="1" customWidth="1"/>
    <col min="1646" max="1649" width="5" bestFit="1" customWidth="1"/>
    <col min="1650" max="1650" width="4" bestFit="1" customWidth="1"/>
    <col min="1651" max="1660" width="5" bestFit="1" customWidth="1"/>
    <col min="1661" max="1661" width="4" bestFit="1" customWidth="1"/>
    <col min="1662" max="1664" width="5" bestFit="1" customWidth="1"/>
    <col min="1665" max="1665" width="6" bestFit="1" customWidth="1"/>
    <col min="1666" max="1670" width="5" bestFit="1" customWidth="1"/>
    <col min="1671" max="1672" width="6" bestFit="1" customWidth="1"/>
    <col min="1673" max="1673" width="5" bestFit="1" customWidth="1"/>
    <col min="1674" max="1674" width="3" bestFit="1" customWidth="1"/>
    <col min="1675" max="1679" width="5" bestFit="1" customWidth="1"/>
    <col min="1680" max="1681" width="6" bestFit="1" customWidth="1"/>
    <col min="1682" max="1689" width="5" bestFit="1" customWidth="1"/>
    <col min="1690" max="1691" width="6" bestFit="1" customWidth="1"/>
    <col min="1692" max="1705" width="5" bestFit="1" customWidth="1"/>
    <col min="1706" max="1707" width="6" bestFit="1" customWidth="1"/>
    <col min="1708" max="1709" width="5" bestFit="1" customWidth="1"/>
    <col min="1710" max="1710" width="4" bestFit="1" customWidth="1"/>
    <col min="1711" max="1714" width="5" bestFit="1" customWidth="1"/>
    <col min="1715" max="1715" width="6" bestFit="1" customWidth="1"/>
    <col min="1716" max="1720" width="5" bestFit="1" customWidth="1"/>
    <col min="1721" max="1722" width="6" bestFit="1" customWidth="1"/>
    <col min="1723" max="1733" width="5" bestFit="1" customWidth="1"/>
    <col min="1734" max="1734" width="6" bestFit="1" customWidth="1"/>
    <col min="1735" max="1742" width="5" bestFit="1" customWidth="1"/>
    <col min="1743" max="1743" width="6" bestFit="1" customWidth="1"/>
    <col min="1744" max="1749" width="5" bestFit="1" customWidth="1"/>
    <col min="1750" max="1750" width="4" bestFit="1" customWidth="1"/>
    <col min="1751" max="1755" width="5" bestFit="1" customWidth="1"/>
    <col min="1756" max="1758" width="6" bestFit="1" customWidth="1"/>
    <col min="1759" max="1768" width="5" bestFit="1" customWidth="1"/>
    <col min="1769" max="1769" width="6" bestFit="1" customWidth="1"/>
    <col min="1770" max="1770" width="3" bestFit="1" customWidth="1"/>
    <col min="1771" max="1776" width="5" bestFit="1" customWidth="1"/>
    <col min="1777" max="1777" width="4" bestFit="1" customWidth="1"/>
    <col min="1778" max="1784" width="5" bestFit="1" customWidth="1"/>
    <col min="1785" max="1785" width="6" bestFit="1" customWidth="1"/>
    <col min="1786" max="1819" width="5" bestFit="1" customWidth="1"/>
    <col min="1820" max="1820" width="4" bestFit="1" customWidth="1"/>
    <col min="1821" max="1821" width="5" bestFit="1" customWidth="1"/>
    <col min="1822" max="1825" width="6" bestFit="1" customWidth="1"/>
    <col min="1826" max="1826" width="5" bestFit="1" customWidth="1"/>
    <col min="1827" max="1827" width="4" bestFit="1" customWidth="1"/>
    <col min="1828" max="1842" width="5" bestFit="1" customWidth="1"/>
    <col min="1843" max="1844" width="6" bestFit="1" customWidth="1"/>
    <col min="1845" max="1854" width="5" bestFit="1" customWidth="1"/>
    <col min="1855" max="1855" width="6" bestFit="1" customWidth="1"/>
    <col min="1856" max="1856" width="4" bestFit="1" customWidth="1"/>
    <col min="1857" max="1866" width="5" bestFit="1" customWidth="1"/>
    <col min="1867" max="1867" width="4" bestFit="1" customWidth="1"/>
    <col min="1868" max="1868" width="5" bestFit="1" customWidth="1"/>
    <col min="1869" max="1869" width="6" bestFit="1" customWidth="1"/>
    <col min="1870" max="1876" width="5" bestFit="1" customWidth="1"/>
    <col min="1877" max="1877" width="3" bestFit="1" customWidth="1"/>
    <col min="1878" max="1893" width="5" bestFit="1" customWidth="1"/>
    <col min="1894" max="1894" width="4" bestFit="1" customWidth="1"/>
    <col min="1895" max="1895" width="5" bestFit="1" customWidth="1"/>
    <col min="1896" max="1898" width="6" bestFit="1" customWidth="1"/>
    <col min="1899" max="1900" width="5" bestFit="1" customWidth="1"/>
    <col min="1901" max="1901" width="4" bestFit="1" customWidth="1"/>
    <col min="1902" max="1904" width="5" bestFit="1" customWidth="1"/>
    <col min="1905" max="1905" width="4" bestFit="1" customWidth="1"/>
    <col min="1906" max="1910" width="5" bestFit="1" customWidth="1"/>
    <col min="1911" max="1911" width="6" bestFit="1" customWidth="1"/>
    <col min="1912" max="1924" width="5" bestFit="1" customWidth="1"/>
    <col min="1925" max="1926" width="6" bestFit="1" customWidth="1"/>
    <col min="1927" max="1931" width="5" bestFit="1" customWidth="1"/>
    <col min="1932" max="1932" width="4" bestFit="1" customWidth="1"/>
    <col min="1933" max="1939" width="5" bestFit="1" customWidth="1"/>
    <col min="1940" max="1940" width="6" bestFit="1" customWidth="1"/>
    <col min="1941" max="1947" width="5" bestFit="1" customWidth="1"/>
    <col min="1948" max="1949" width="6" bestFit="1" customWidth="1"/>
    <col min="1950" max="1950" width="5" bestFit="1" customWidth="1"/>
    <col min="1951" max="1951" width="6" bestFit="1" customWidth="1"/>
    <col min="1952" max="1952" width="4" bestFit="1" customWidth="1"/>
    <col min="1953" max="1957" width="5" bestFit="1" customWidth="1"/>
    <col min="1958" max="1958" width="4" bestFit="1" customWidth="1"/>
    <col min="1959" max="1959" width="6" bestFit="1" customWidth="1"/>
    <col min="1960" max="1960" width="4" bestFit="1" customWidth="1"/>
    <col min="1961" max="1961" width="5" bestFit="1" customWidth="1"/>
    <col min="1962" max="1962" width="6" bestFit="1" customWidth="1"/>
    <col min="1963" max="1968" width="5" bestFit="1" customWidth="1"/>
    <col min="1969" max="1969" width="6" bestFit="1" customWidth="1"/>
    <col min="1970" max="1975" width="5" bestFit="1" customWidth="1"/>
    <col min="1976" max="1976" width="6" bestFit="1" customWidth="1"/>
    <col min="1977" max="1977" width="5" bestFit="1" customWidth="1"/>
    <col min="1978" max="1978" width="4" bestFit="1" customWidth="1"/>
    <col min="1979" max="1986" width="5" bestFit="1" customWidth="1"/>
    <col min="1987" max="1987" width="6" bestFit="1" customWidth="1"/>
    <col min="1988" max="1988" width="5" bestFit="1" customWidth="1"/>
    <col min="1989" max="1990" width="6" bestFit="1" customWidth="1"/>
    <col min="1991" max="1992" width="5" bestFit="1" customWidth="1"/>
    <col min="1993" max="1993" width="3" bestFit="1" customWidth="1"/>
    <col min="1994" max="2002" width="5" bestFit="1" customWidth="1"/>
    <col min="2003" max="2004" width="6" bestFit="1" customWidth="1"/>
    <col min="2005" max="2009" width="5" bestFit="1" customWidth="1"/>
    <col min="2010" max="2010" width="4" bestFit="1" customWidth="1"/>
    <col min="2011" max="2013" width="5" bestFit="1" customWidth="1"/>
    <col min="2014" max="2014" width="4" bestFit="1" customWidth="1"/>
    <col min="2015" max="2016" width="5" bestFit="1" customWidth="1"/>
    <col min="2017" max="2017" width="6" bestFit="1" customWidth="1"/>
    <col min="2018" max="2025" width="5" bestFit="1" customWidth="1"/>
    <col min="2026" max="2026" width="4" bestFit="1" customWidth="1"/>
    <col min="2027" max="2027" width="5" bestFit="1" customWidth="1"/>
    <col min="2028" max="2028" width="6" bestFit="1" customWidth="1"/>
    <col min="2029" max="2031" width="5" bestFit="1" customWidth="1"/>
    <col min="2032" max="2032" width="6" bestFit="1" customWidth="1"/>
    <col min="2033" max="2033" width="5" bestFit="1" customWidth="1"/>
    <col min="2034" max="2034" width="4" bestFit="1" customWidth="1"/>
    <col min="2035" max="2037" width="5" bestFit="1" customWidth="1"/>
    <col min="2038" max="2038" width="3" bestFit="1" customWidth="1"/>
    <col min="2039" max="2039" width="4" bestFit="1" customWidth="1"/>
    <col min="2040" max="2040" width="6" bestFit="1" customWidth="1"/>
    <col min="2041" max="2041" width="5" bestFit="1" customWidth="1"/>
    <col min="2042" max="2043" width="6" bestFit="1" customWidth="1"/>
    <col min="2044" max="2044" width="4" bestFit="1" customWidth="1"/>
    <col min="2045" max="2049" width="5" bestFit="1" customWidth="1"/>
    <col min="2050" max="2050" width="4" bestFit="1" customWidth="1"/>
    <col min="2051" max="2051" width="5" bestFit="1" customWidth="1"/>
    <col min="2052" max="2053" width="6" bestFit="1" customWidth="1"/>
    <col min="2054" max="2058" width="5" bestFit="1" customWidth="1"/>
    <col min="2059" max="2059" width="4" bestFit="1" customWidth="1"/>
    <col min="2060" max="2062" width="5" bestFit="1" customWidth="1"/>
    <col min="2063" max="2064" width="6" bestFit="1" customWidth="1"/>
    <col min="2065" max="2071" width="5" bestFit="1" customWidth="1"/>
    <col min="2072" max="2072" width="6" bestFit="1" customWidth="1"/>
    <col min="2073" max="2078" width="5" bestFit="1" customWidth="1"/>
    <col min="2079" max="2079" width="4" bestFit="1" customWidth="1"/>
    <col min="2080" max="2080" width="5" bestFit="1" customWidth="1"/>
    <col min="2081" max="2081" width="6" bestFit="1" customWidth="1"/>
    <col min="2082" max="2082" width="4" bestFit="1" customWidth="1"/>
    <col min="2083" max="2084" width="5" bestFit="1" customWidth="1"/>
    <col min="2085" max="2086" width="6" bestFit="1" customWidth="1"/>
    <col min="2087" max="2091" width="5" bestFit="1" customWidth="1"/>
    <col min="2092" max="2092" width="6" bestFit="1" customWidth="1"/>
    <col min="2093" max="2093" width="4" bestFit="1" customWidth="1"/>
    <col min="2094" max="2096" width="5" bestFit="1" customWidth="1"/>
    <col min="2097" max="2097" width="3" bestFit="1" customWidth="1"/>
    <col min="2098" max="2103" width="5" bestFit="1" customWidth="1"/>
    <col min="2104" max="2104" width="6" bestFit="1" customWidth="1"/>
    <col min="2105" max="2129" width="5" bestFit="1" customWidth="1"/>
    <col min="2130" max="2131" width="4" bestFit="1" customWidth="1"/>
    <col min="2132" max="2135" width="5" bestFit="1" customWidth="1"/>
    <col min="2136" max="2139" width="6" bestFit="1" customWidth="1"/>
    <col min="2140" max="2140" width="4" bestFit="1" customWidth="1"/>
    <col min="2141" max="2141" width="5" bestFit="1" customWidth="1"/>
    <col min="2142" max="2142" width="4" bestFit="1" customWidth="1"/>
    <col min="2143" max="2144" width="5" bestFit="1" customWidth="1"/>
    <col min="2145" max="2148" width="6" bestFit="1" customWidth="1"/>
    <col min="2149" max="2153" width="5" bestFit="1" customWidth="1"/>
    <col min="2154" max="2154" width="4" bestFit="1" customWidth="1"/>
    <col min="2155" max="2159" width="5" bestFit="1" customWidth="1"/>
    <col min="2160" max="2162" width="6" bestFit="1" customWidth="1"/>
    <col min="2163" max="2170" width="5" bestFit="1" customWidth="1"/>
    <col min="2171" max="2171" width="3" bestFit="1" customWidth="1"/>
    <col min="2172" max="2175" width="5" bestFit="1" customWidth="1"/>
    <col min="2176" max="2177" width="6" bestFit="1" customWidth="1"/>
    <col min="2178" max="2189" width="5" bestFit="1" customWidth="1"/>
    <col min="2190" max="2190" width="6" bestFit="1" customWidth="1"/>
    <col min="2191" max="2194" width="5" bestFit="1" customWidth="1"/>
    <col min="2195" max="2195" width="4" bestFit="1" customWidth="1"/>
    <col min="2196" max="2197" width="5" bestFit="1" customWidth="1"/>
    <col min="2198" max="2198" width="4" bestFit="1" customWidth="1"/>
    <col min="2199" max="2199" width="5" bestFit="1" customWidth="1"/>
    <col min="2200" max="2201" width="6" bestFit="1" customWidth="1"/>
    <col min="2202" max="2207" width="5" bestFit="1" customWidth="1"/>
    <col min="2208" max="2208" width="4" bestFit="1" customWidth="1"/>
    <col min="2209" max="2210" width="5" bestFit="1" customWidth="1"/>
    <col min="2211" max="2211" width="6" bestFit="1" customWidth="1"/>
    <col min="2212" max="2213" width="5" bestFit="1" customWidth="1"/>
    <col min="2214" max="2214" width="6" bestFit="1" customWidth="1"/>
    <col min="2215" max="2217" width="5" bestFit="1" customWidth="1"/>
    <col min="2218" max="2220" width="6" bestFit="1" customWidth="1"/>
    <col min="2221" max="2222" width="5" bestFit="1" customWidth="1"/>
    <col min="2223" max="2223" width="4" bestFit="1" customWidth="1"/>
    <col min="2224" max="2231" width="5" bestFit="1" customWidth="1"/>
    <col min="2232" max="2232" width="6" bestFit="1" customWidth="1"/>
    <col min="2233" max="2236" width="5" bestFit="1" customWidth="1"/>
    <col min="2237" max="2238" width="6" bestFit="1" customWidth="1"/>
    <col min="2239" max="2240" width="5" bestFit="1" customWidth="1"/>
    <col min="2241" max="2241" width="6" bestFit="1" customWidth="1"/>
    <col min="2242" max="2242" width="9.109375" bestFit="1" customWidth="1"/>
    <col min="2243" max="2243" width="4" bestFit="1" customWidth="1"/>
    <col min="2244" max="2254" width="5" bestFit="1" customWidth="1"/>
    <col min="2255" max="2255" width="4" bestFit="1" customWidth="1"/>
    <col min="2256" max="2260" width="5" bestFit="1" customWidth="1"/>
    <col min="2261" max="2261" width="4" bestFit="1" customWidth="1"/>
    <col min="2262" max="2270" width="5" bestFit="1" customWidth="1"/>
    <col min="2271" max="2271" width="4" bestFit="1" customWidth="1"/>
    <col min="2272" max="2274" width="5" bestFit="1" customWidth="1"/>
    <col min="2275" max="2275" width="4" bestFit="1" customWidth="1"/>
    <col min="2276" max="2278" width="5" bestFit="1" customWidth="1"/>
    <col min="2279" max="2279" width="4" bestFit="1" customWidth="1"/>
    <col min="2280" max="2283" width="5" bestFit="1" customWidth="1"/>
    <col min="2284" max="2284" width="3" bestFit="1" customWidth="1"/>
    <col min="2285" max="2285" width="5" bestFit="1" customWidth="1"/>
    <col min="2286" max="2286" width="4" bestFit="1" customWidth="1"/>
    <col min="2287" max="2290" width="5" bestFit="1" customWidth="1"/>
    <col min="2291" max="2291" width="4" bestFit="1" customWidth="1"/>
    <col min="2292" max="2297" width="5" bestFit="1" customWidth="1"/>
    <col min="2298" max="2298" width="4" bestFit="1" customWidth="1"/>
    <col min="2299" max="2307" width="5" bestFit="1" customWidth="1"/>
    <col min="2308" max="2308" width="4" bestFit="1" customWidth="1"/>
    <col min="2309" max="2313" width="5" bestFit="1" customWidth="1"/>
    <col min="2314" max="2314" width="4" bestFit="1" customWidth="1"/>
    <col min="2315" max="2315" width="5" bestFit="1" customWidth="1"/>
    <col min="2316" max="2316" width="4" bestFit="1" customWidth="1"/>
    <col min="2317" max="2322" width="5" bestFit="1" customWidth="1"/>
    <col min="2323" max="2323" width="4" bestFit="1" customWidth="1"/>
    <col min="2324" max="2326" width="5" bestFit="1" customWidth="1"/>
    <col min="2327" max="2327" width="4" bestFit="1" customWidth="1"/>
    <col min="2328" max="2337" width="5" bestFit="1" customWidth="1"/>
    <col min="2338" max="2338" width="3" bestFit="1" customWidth="1"/>
    <col min="2339" max="2350" width="5" bestFit="1" customWidth="1"/>
    <col min="2351" max="2351" width="4" bestFit="1" customWidth="1"/>
    <col min="2352" max="2364" width="5" bestFit="1" customWidth="1"/>
    <col min="2365" max="2365" width="4" bestFit="1" customWidth="1"/>
    <col min="2366" max="2368" width="5" bestFit="1" customWidth="1"/>
    <col min="2369" max="2369" width="4" bestFit="1" customWidth="1"/>
    <col min="2370" max="2374" width="5" bestFit="1" customWidth="1"/>
    <col min="2375" max="2375" width="4" bestFit="1" customWidth="1"/>
    <col min="2376" max="2380" width="5" bestFit="1" customWidth="1"/>
    <col min="2381" max="2381" width="4" bestFit="1" customWidth="1"/>
    <col min="2382" max="2382" width="3" bestFit="1" customWidth="1"/>
    <col min="2383" max="2393" width="5" bestFit="1" customWidth="1"/>
    <col min="2394" max="2394" width="4" bestFit="1" customWidth="1"/>
    <col min="2395" max="2415" width="5" bestFit="1" customWidth="1"/>
    <col min="2416" max="2416" width="3" bestFit="1" customWidth="1"/>
    <col min="2417" max="2417" width="4" bestFit="1" customWidth="1"/>
    <col min="2418" max="2419" width="5" bestFit="1" customWidth="1"/>
    <col min="2420" max="2420" width="4" bestFit="1" customWidth="1"/>
    <col min="2421" max="2424" width="5" bestFit="1" customWidth="1"/>
    <col min="2425" max="2425" width="4" bestFit="1" customWidth="1"/>
    <col min="2426" max="2430" width="5" bestFit="1" customWidth="1"/>
    <col min="2431" max="2431" width="4" bestFit="1" customWidth="1"/>
    <col min="2432" max="2433" width="5" bestFit="1" customWidth="1"/>
    <col min="2434" max="2434" width="4" bestFit="1" customWidth="1"/>
    <col min="2435" max="2446" width="5" bestFit="1" customWidth="1"/>
    <col min="2447" max="2447" width="4" bestFit="1" customWidth="1"/>
    <col min="2448" max="2453" width="5" bestFit="1" customWidth="1"/>
    <col min="2454" max="2454" width="4" bestFit="1" customWidth="1"/>
    <col min="2455" max="2457" width="5" bestFit="1" customWidth="1"/>
    <col min="2458" max="2459" width="4" bestFit="1" customWidth="1"/>
    <col min="2460" max="2473" width="5" bestFit="1" customWidth="1"/>
    <col min="2474" max="2474" width="4" bestFit="1" customWidth="1"/>
    <col min="2475" max="2483" width="5" bestFit="1" customWidth="1"/>
    <col min="2484" max="2484" width="4" bestFit="1" customWidth="1"/>
    <col min="2485" max="2518" width="5" bestFit="1" customWidth="1"/>
    <col min="2519" max="2519" width="4" bestFit="1" customWidth="1"/>
    <col min="2520" max="2522" width="5" bestFit="1" customWidth="1"/>
    <col min="2523" max="2523" width="4" bestFit="1" customWidth="1"/>
    <col min="2524" max="2532" width="5" bestFit="1" customWidth="1"/>
    <col min="2533" max="2533" width="4" bestFit="1" customWidth="1"/>
    <col min="2534" max="2541" width="5" bestFit="1" customWidth="1"/>
    <col min="2542" max="2542" width="4" bestFit="1" customWidth="1"/>
    <col min="2543" max="2544" width="5" bestFit="1" customWidth="1"/>
    <col min="2545" max="2546" width="4" bestFit="1" customWidth="1"/>
    <col min="2547" max="2550" width="5" bestFit="1" customWidth="1"/>
    <col min="2551" max="2551" width="4" bestFit="1" customWidth="1"/>
    <col min="2552" max="2566" width="5" bestFit="1" customWidth="1"/>
    <col min="2567" max="2567" width="4" bestFit="1" customWidth="1"/>
    <col min="2568" max="2573" width="5" bestFit="1" customWidth="1"/>
    <col min="2574" max="2574" width="4" bestFit="1" customWidth="1"/>
    <col min="2575" max="2591" width="5" bestFit="1" customWidth="1"/>
    <col min="2592" max="2592" width="4" bestFit="1" customWidth="1"/>
    <col min="2593" max="2600" width="5" bestFit="1" customWidth="1"/>
    <col min="2601" max="2601" width="4" bestFit="1" customWidth="1"/>
    <col min="2602" max="2606" width="5" bestFit="1" customWidth="1"/>
    <col min="2607" max="2607" width="4" bestFit="1" customWidth="1"/>
    <col min="2608" max="2615" width="5" bestFit="1" customWidth="1"/>
    <col min="2616" max="2616" width="4" bestFit="1" customWidth="1"/>
    <col min="2617" max="2636" width="5" bestFit="1" customWidth="1"/>
    <col min="2637" max="2637" width="4" bestFit="1" customWidth="1"/>
    <col min="2638" max="2648" width="5" bestFit="1" customWidth="1"/>
    <col min="2649" max="2649" width="4" bestFit="1" customWidth="1"/>
    <col min="2650" max="2650" width="5" bestFit="1" customWidth="1"/>
    <col min="2651" max="2651" width="4" bestFit="1" customWidth="1"/>
    <col min="2652" max="2657" width="5" bestFit="1" customWidth="1"/>
    <col min="2658" max="2658" width="4" bestFit="1" customWidth="1"/>
    <col min="2659" max="2663" width="5" bestFit="1" customWidth="1"/>
    <col min="2664" max="2664" width="3" bestFit="1" customWidth="1"/>
    <col min="2665" max="2665" width="4" bestFit="1" customWidth="1"/>
    <col min="2666" max="2669" width="5" bestFit="1" customWidth="1"/>
    <col min="2670" max="2670" width="4" bestFit="1" customWidth="1"/>
    <col min="2671" max="2676" width="5" bestFit="1" customWidth="1"/>
    <col min="2677" max="2677" width="4" bestFit="1" customWidth="1"/>
    <col min="2678" max="2696" width="5" bestFit="1" customWidth="1"/>
    <col min="2697" max="2697" width="4" bestFit="1" customWidth="1"/>
    <col min="2698" max="2705" width="5" bestFit="1" customWidth="1"/>
    <col min="2706" max="2706" width="4" bestFit="1" customWidth="1"/>
    <col min="2707" max="2718" width="5" bestFit="1" customWidth="1"/>
    <col min="2719" max="2719" width="4" bestFit="1" customWidth="1"/>
    <col min="2720" max="2722" width="5" bestFit="1" customWidth="1"/>
    <col min="2723" max="2723" width="4" bestFit="1" customWidth="1"/>
    <col min="2724" max="2725" width="5" bestFit="1" customWidth="1"/>
    <col min="2726" max="2727" width="4" bestFit="1" customWidth="1"/>
    <col min="2728" max="2749" width="5" bestFit="1" customWidth="1"/>
    <col min="2750" max="2750" width="4" bestFit="1" customWidth="1"/>
    <col min="2751" max="2757" width="5" bestFit="1" customWidth="1"/>
    <col min="2758" max="2758" width="3" bestFit="1" customWidth="1"/>
    <col min="2759" max="2790" width="5" bestFit="1" customWidth="1"/>
    <col min="2791" max="2791" width="4" bestFit="1" customWidth="1"/>
    <col min="2792" max="2793" width="5" bestFit="1" customWidth="1"/>
    <col min="2794" max="2794" width="3" bestFit="1" customWidth="1"/>
    <col min="2795" max="2808" width="5" bestFit="1" customWidth="1"/>
    <col min="2809" max="2809" width="4" bestFit="1" customWidth="1"/>
    <col min="2810" max="2821" width="5" bestFit="1" customWidth="1"/>
    <col min="2822" max="2822" width="4" bestFit="1" customWidth="1"/>
    <col min="2823" max="2840" width="5" bestFit="1" customWidth="1"/>
    <col min="2841" max="2841" width="3" bestFit="1" customWidth="1"/>
    <col min="2842" max="2857" width="5" bestFit="1" customWidth="1"/>
    <col min="2858" max="2858" width="4" bestFit="1" customWidth="1"/>
    <col min="2859" max="2862" width="5" bestFit="1" customWidth="1"/>
    <col min="2863" max="2863" width="4" bestFit="1" customWidth="1"/>
    <col min="2864" max="2868" width="5" bestFit="1" customWidth="1"/>
    <col min="2869" max="2869" width="4" bestFit="1" customWidth="1"/>
    <col min="2870" max="2889" width="5" bestFit="1" customWidth="1"/>
    <col min="2890" max="2890" width="4" bestFit="1" customWidth="1"/>
    <col min="2891" max="2916" width="5" bestFit="1" customWidth="1"/>
    <col min="2917" max="2917" width="4" bestFit="1" customWidth="1"/>
    <col min="2918" max="2942" width="5" bestFit="1" customWidth="1"/>
    <col min="2943" max="2943" width="4" bestFit="1" customWidth="1"/>
    <col min="2944" max="2953" width="5" bestFit="1" customWidth="1"/>
    <col min="2954" max="2954" width="4" bestFit="1" customWidth="1"/>
    <col min="2955" max="2957" width="5" bestFit="1" customWidth="1"/>
    <col min="2958" max="2958" width="4" bestFit="1" customWidth="1"/>
    <col min="2959" max="2959" width="5" bestFit="1" customWidth="1"/>
    <col min="2960" max="2960" width="4" bestFit="1" customWidth="1"/>
    <col min="2961" max="2968" width="5" bestFit="1" customWidth="1"/>
    <col min="2969" max="2969" width="4" bestFit="1" customWidth="1"/>
    <col min="2970" max="2976" width="5" bestFit="1" customWidth="1"/>
    <col min="2977" max="2977" width="4" bestFit="1" customWidth="1"/>
    <col min="2978" max="2991" width="5" bestFit="1" customWidth="1"/>
    <col min="2992" max="2992" width="4" bestFit="1" customWidth="1"/>
    <col min="2993" max="2993" width="5" bestFit="1" customWidth="1"/>
    <col min="2994" max="2994" width="4" bestFit="1" customWidth="1"/>
    <col min="2995" max="3000" width="5" bestFit="1" customWidth="1"/>
    <col min="3001" max="3001" width="4" bestFit="1" customWidth="1"/>
    <col min="3002" max="3015" width="5" bestFit="1" customWidth="1"/>
    <col min="3016" max="3016" width="4" bestFit="1" customWidth="1"/>
    <col min="3017" max="3022" width="5" bestFit="1" customWidth="1"/>
    <col min="3023" max="3023" width="4" bestFit="1" customWidth="1"/>
    <col min="3024" max="3030" width="5" bestFit="1" customWidth="1"/>
    <col min="3031" max="3031" width="4" bestFit="1" customWidth="1"/>
    <col min="3032" max="3037" width="5" bestFit="1" customWidth="1"/>
    <col min="3038" max="3038" width="4" bestFit="1" customWidth="1"/>
    <col min="3039" max="3053" width="5" bestFit="1" customWidth="1"/>
    <col min="3054" max="3054" width="4" bestFit="1" customWidth="1"/>
    <col min="3055" max="3089" width="5" bestFit="1" customWidth="1"/>
    <col min="3090" max="3090" width="3" bestFit="1" customWidth="1"/>
    <col min="3091" max="3104" width="5" bestFit="1" customWidth="1"/>
    <col min="3105" max="3105" width="4" bestFit="1" customWidth="1"/>
    <col min="3106" max="3107" width="5" bestFit="1" customWidth="1"/>
    <col min="3108" max="3108" width="3" bestFit="1" customWidth="1"/>
    <col min="3109" max="3114" width="5" bestFit="1" customWidth="1"/>
    <col min="3115" max="3115" width="4" bestFit="1" customWidth="1"/>
    <col min="3116" max="3136" width="5" bestFit="1" customWidth="1"/>
    <col min="3137" max="3137" width="4" bestFit="1" customWidth="1"/>
    <col min="3138" max="3139" width="5" bestFit="1" customWidth="1"/>
    <col min="3140" max="3140" width="4" bestFit="1" customWidth="1"/>
    <col min="3141" max="3154" width="5" bestFit="1" customWidth="1"/>
    <col min="3155" max="3155" width="3" bestFit="1" customWidth="1"/>
    <col min="3156" max="3156" width="5" bestFit="1" customWidth="1"/>
    <col min="3157" max="3157" width="4" bestFit="1" customWidth="1"/>
    <col min="3158" max="3183" width="5" bestFit="1" customWidth="1"/>
    <col min="3184" max="3184" width="4" bestFit="1" customWidth="1"/>
    <col min="3185" max="3187" width="5" bestFit="1" customWidth="1"/>
    <col min="3188" max="3188" width="4" bestFit="1" customWidth="1"/>
    <col min="3189" max="3191" width="5" bestFit="1" customWidth="1"/>
    <col min="3192" max="3192" width="4" bestFit="1" customWidth="1"/>
    <col min="3193" max="3197" width="5" bestFit="1" customWidth="1"/>
    <col min="3198" max="3198" width="4" bestFit="1" customWidth="1"/>
    <col min="3199" max="3221" width="5" bestFit="1" customWidth="1"/>
    <col min="3222" max="3222" width="4" bestFit="1" customWidth="1"/>
    <col min="3223" max="3224" width="5" bestFit="1" customWidth="1"/>
    <col min="3225" max="3225" width="4" bestFit="1" customWidth="1"/>
    <col min="3226" max="3235" width="5" bestFit="1" customWidth="1"/>
    <col min="3236" max="3236" width="4" bestFit="1" customWidth="1"/>
    <col min="3237" max="3243" width="5" bestFit="1" customWidth="1"/>
    <col min="3244" max="3245" width="4" bestFit="1" customWidth="1"/>
    <col min="3246" max="3264" width="5" bestFit="1" customWidth="1"/>
    <col min="3265" max="3265" width="4" bestFit="1" customWidth="1"/>
    <col min="3266" max="3278" width="5" bestFit="1" customWidth="1"/>
    <col min="3279" max="3279" width="4" bestFit="1" customWidth="1"/>
    <col min="3280" max="3295" width="5" bestFit="1" customWidth="1"/>
    <col min="3296" max="3296" width="4" bestFit="1" customWidth="1"/>
    <col min="3297" max="3303" width="5" bestFit="1" customWidth="1"/>
    <col min="3304" max="3304" width="4" bestFit="1" customWidth="1"/>
    <col min="3305" max="3325" width="5" bestFit="1" customWidth="1"/>
    <col min="3326" max="3326" width="4" bestFit="1" customWidth="1"/>
    <col min="3327" max="3338" width="5" bestFit="1" customWidth="1"/>
    <col min="3339" max="3339" width="4" bestFit="1" customWidth="1"/>
    <col min="3340" max="3341" width="5" bestFit="1" customWidth="1"/>
    <col min="3342" max="3342" width="4" bestFit="1" customWidth="1"/>
    <col min="3343" max="3344" width="5" bestFit="1" customWidth="1"/>
    <col min="3345" max="3345" width="4" bestFit="1" customWidth="1"/>
    <col min="3346" max="3386" width="5" bestFit="1" customWidth="1"/>
    <col min="3387" max="3387" width="4" bestFit="1" customWidth="1"/>
    <col min="3388" max="3393" width="5" bestFit="1" customWidth="1"/>
    <col min="3394" max="3394" width="4" bestFit="1" customWidth="1"/>
    <col min="3395" max="3423" width="5" bestFit="1" customWidth="1"/>
    <col min="3424" max="3424" width="4" bestFit="1" customWidth="1"/>
    <col min="3425" max="3428" width="5" bestFit="1" customWidth="1"/>
    <col min="3429" max="3429" width="4" bestFit="1" customWidth="1"/>
    <col min="3430" max="3448" width="5" bestFit="1" customWidth="1"/>
    <col min="3449" max="3449" width="4" bestFit="1" customWidth="1"/>
    <col min="3450" max="3506" width="5" bestFit="1" customWidth="1"/>
    <col min="3507" max="3508" width="4" bestFit="1" customWidth="1"/>
    <col min="3509" max="3516" width="5" bestFit="1" customWidth="1"/>
    <col min="3517" max="3517" width="4" bestFit="1" customWidth="1"/>
    <col min="3518" max="3526" width="5" bestFit="1" customWidth="1"/>
    <col min="3527" max="3527" width="4" bestFit="1" customWidth="1"/>
    <col min="3528" max="3529" width="5" bestFit="1" customWidth="1"/>
    <col min="3530" max="3531" width="4" bestFit="1" customWidth="1"/>
    <col min="3532" max="3534" width="5" bestFit="1" customWidth="1"/>
    <col min="3535" max="3535" width="4" bestFit="1" customWidth="1"/>
    <col min="3536" max="3539" width="5" bestFit="1" customWidth="1"/>
    <col min="3540" max="3540" width="4" bestFit="1" customWidth="1"/>
    <col min="3541" max="3544" width="5" bestFit="1" customWidth="1"/>
    <col min="3545" max="3545" width="4" bestFit="1" customWidth="1"/>
    <col min="3546" max="3553" width="5" bestFit="1" customWidth="1"/>
    <col min="3554" max="3555" width="4" bestFit="1" customWidth="1"/>
    <col min="3556" max="3564" width="5" bestFit="1" customWidth="1"/>
    <col min="3565" max="3565" width="4" bestFit="1" customWidth="1"/>
    <col min="3566" max="3575" width="5" bestFit="1" customWidth="1"/>
    <col min="3576" max="3576" width="4" bestFit="1" customWidth="1"/>
    <col min="3577" max="3579" width="5" bestFit="1" customWidth="1"/>
    <col min="3580" max="3580" width="4" bestFit="1" customWidth="1"/>
    <col min="3581" max="3583" width="5" bestFit="1" customWidth="1"/>
    <col min="3584" max="3584" width="4" bestFit="1" customWidth="1"/>
    <col min="3585" max="3592" width="5" bestFit="1" customWidth="1"/>
    <col min="3593" max="3593" width="4" bestFit="1" customWidth="1"/>
    <col min="3594" max="3644" width="5" bestFit="1" customWidth="1"/>
    <col min="3645" max="3646" width="4" bestFit="1" customWidth="1"/>
    <col min="3647" max="3655" width="5" bestFit="1" customWidth="1"/>
    <col min="3656" max="3656" width="3" bestFit="1" customWidth="1"/>
    <col min="3657" max="3672" width="5" bestFit="1" customWidth="1"/>
    <col min="3673" max="3673" width="4" bestFit="1" customWidth="1"/>
    <col min="3674" max="3675" width="5" bestFit="1" customWidth="1"/>
    <col min="3676" max="3676" width="4" bestFit="1" customWidth="1"/>
    <col min="3677" max="3677" width="5" bestFit="1" customWidth="1"/>
    <col min="3678" max="3678" width="4" bestFit="1" customWidth="1"/>
    <col min="3679" max="3687" width="5" bestFit="1" customWidth="1"/>
    <col min="3688" max="3688" width="4" bestFit="1" customWidth="1"/>
    <col min="3689" max="3693" width="5" bestFit="1" customWidth="1"/>
    <col min="3694" max="3694" width="4" bestFit="1" customWidth="1"/>
    <col min="3695" max="3714" width="5" bestFit="1" customWidth="1"/>
    <col min="3715" max="3715" width="4" bestFit="1" customWidth="1"/>
    <col min="3716" max="3719" width="5" bestFit="1" customWidth="1"/>
    <col min="3720" max="3720" width="4" bestFit="1" customWidth="1"/>
    <col min="3721" max="3734" width="5" bestFit="1" customWidth="1"/>
    <col min="3735" max="3735" width="4" bestFit="1" customWidth="1"/>
    <col min="3736" max="3737" width="5" bestFit="1" customWidth="1"/>
    <col min="3738" max="3738" width="4" bestFit="1" customWidth="1"/>
    <col min="3739" max="3740" width="5" bestFit="1" customWidth="1"/>
    <col min="3741" max="3741" width="4" bestFit="1" customWidth="1"/>
    <col min="3742" max="3743" width="5" bestFit="1" customWidth="1"/>
    <col min="3744" max="3744" width="4" bestFit="1" customWidth="1"/>
    <col min="3745" max="3756" width="5" bestFit="1" customWidth="1"/>
    <col min="3757" max="3757" width="4" bestFit="1" customWidth="1"/>
    <col min="3758" max="3767" width="5" bestFit="1" customWidth="1"/>
    <col min="3768" max="3768" width="4" bestFit="1" customWidth="1"/>
    <col min="3769" max="3786" width="5" bestFit="1" customWidth="1"/>
    <col min="3787" max="3787" width="4" bestFit="1" customWidth="1"/>
    <col min="3788" max="3798" width="5" bestFit="1" customWidth="1"/>
    <col min="3799" max="3799" width="4" bestFit="1" customWidth="1"/>
    <col min="3800" max="3809" width="5" bestFit="1" customWidth="1"/>
    <col min="3810" max="3810" width="4" bestFit="1" customWidth="1"/>
    <col min="3811" max="3813" width="5" bestFit="1" customWidth="1"/>
    <col min="3814" max="3814" width="4" bestFit="1" customWidth="1"/>
    <col min="3815" max="3827" width="5" bestFit="1" customWidth="1"/>
    <col min="3828" max="3829" width="4" bestFit="1" customWidth="1"/>
    <col min="3830" max="3833" width="5" bestFit="1" customWidth="1"/>
    <col min="3834" max="3834" width="4" bestFit="1" customWidth="1"/>
    <col min="3835" max="3852" width="5" bestFit="1" customWidth="1"/>
    <col min="3853" max="3856" width="4" bestFit="1" customWidth="1"/>
    <col min="3857" max="3861" width="5" bestFit="1" customWidth="1"/>
    <col min="3862" max="3862" width="3" bestFit="1" customWidth="1"/>
    <col min="3863" max="3888" width="5" bestFit="1" customWidth="1"/>
    <col min="3889" max="3889" width="4" bestFit="1" customWidth="1"/>
    <col min="3890" max="3900" width="5" bestFit="1" customWidth="1"/>
    <col min="3901" max="3901" width="3" bestFit="1" customWidth="1"/>
    <col min="3902" max="3903" width="5" bestFit="1" customWidth="1"/>
    <col min="3904" max="3904" width="4" bestFit="1" customWidth="1"/>
    <col min="3905" max="3923" width="5" bestFit="1" customWidth="1"/>
    <col min="3924" max="3924" width="6" bestFit="1" customWidth="1"/>
    <col min="3925" max="3925" width="5" bestFit="1" customWidth="1"/>
    <col min="3926" max="3926" width="6" bestFit="1" customWidth="1"/>
    <col min="3927" max="3927" width="5" bestFit="1" customWidth="1"/>
    <col min="3928" max="3928" width="6" bestFit="1" customWidth="1"/>
    <col min="3929" max="3929" width="5" bestFit="1" customWidth="1"/>
    <col min="3930" max="3930" width="6" bestFit="1" customWidth="1"/>
    <col min="3931" max="3931" width="5" bestFit="1" customWidth="1"/>
    <col min="3932" max="3932" width="6" bestFit="1" customWidth="1"/>
    <col min="3933" max="3933" width="5" bestFit="1" customWidth="1"/>
    <col min="3934" max="3934" width="6" bestFit="1" customWidth="1"/>
    <col min="3935" max="3935" width="3" bestFit="1" customWidth="1"/>
    <col min="3936" max="3936" width="6" bestFit="1" customWidth="1"/>
    <col min="3937" max="3937" width="5" bestFit="1" customWidth="1"/>
    <col min="3938" max="3938" width="6" bestFit="1" customWidth="1"/>
    <col min="3939" max="3939" width="5" bestFit="1" customWidth="1"/>
    <col min="3940" max="3940" width="6" bestFit="1" customWidth="1"/>
    <col min="3941" max="3956" width="5" bestFit="1" customWidth="1"/>
    <col min="3957" max="3957" width="4" bestFit="1" customWidth="1"/>
    <col min="3958" max="3960" width="5" bestFit="1" customWidth="1"/>
    <col min="3961" max="3961" width="4" bestFit="1" customWidth="1"/>
    <col min="3962" max="3969" width="5" bestFit="1" customWidth="1"/>
    <col min="3970" max="3970" width="4" bestFit="1" customWidth="1"/>
    <col min="3971" max="3972" width="5" bestFit="1" customWidth="1"/>
    <col min="3973" max="3974" width="4" bestFit="1" customWidth="1"/>
    <col min="3975" max="3978" width="5" bestFit="1" customWidth="1"/>
    <col min="3979" max="3979" width="4" bestFit="1" customWidth="1"/>
    <col min="3980" max="3980" width="3" bestFit="1" customWidth="1"/>
    <col min="3981" max="4009" width="5" bestFit="1" customWidth="1"/>
    <col min="4010" max="4010" width="4" bestFit="1" customWidth="1"/>
    <col min="4011" max="4017" width="5" bestFit="1" customWidth="1"/>
    <col min="4018" max="4018" width="4" bestFit="1" customWidth="1"/>
    <col min="4019" max="4022" width="5" bestFit="1" customWidth="1"/>
    <col min="4023" max="4023" width="4" bestFit="1" customWidth="1"/>
    <col min="4024" max="4024" width="5" bestFit="1" customWidth="1"/>
    <col min="4025" max="4025" width="4" bestFit="1" customWidth="1"/>
    <col min="4026" max="4030" width="5" bestFit="1" customWidth="1"/>
    <col min="4031" max="4031" width="4" bestFit="1" customWidth="1"/>
    <col min="4032" max="4043" width="5" bestFit="1" customWidth="1"/>
    <col min="4044" max="4044" width="4" bestFit="1" customWidth="1"/>
    <col min="4045" max="4046" width="5" bestFit="1" customWidth="1"/>
    <col min="4047" max="4047" width="4" bestFit="1" customWidth="1"/>
    <col min="4048" max="4060" width="5" bestFit="1" customWidth="1"/>
    <col min="4061" max="4061" width="3" bestFit="1" customWidth="1"/>
    <col min="4062" max="4062" width="6" bestFit="1" customWidth="1"/>
    <col min="4063" max="4063" width="5" bestFit="1" customWidth="1"/>
    <col min="4064" max="4064" width="6" bestFit="1" customWidth="1"/>
    <col min="4065" max="4065" width="5" bestFit="1" customWidth="1"/>
    <col min="4066" max="4066" width="6" bestFit="1" customWidth="1"/>
    <col min="4067" max="4067" width="5" bestFit="1" customWidth="1"/>
    <col min="4068" max="4068" width="6" bestFit="1" customWidth="1"/>
    <col min="4069" max="4069" width="5" bestFit="1" customWidth="1"/>
    <col min="4070" max="4070" width="6" bestFit="1" customWidth="1"/>
    <col min="4071" max="4072" width="4" bestFit="1" customWidth="1"/>
    <col min="4073" max="4074" width="5" bestFit="1" customWidth="1"/>
    <col min="4075" max="4076" width="4" bestFit="1" customWidth="1"/>
    <col min="4077" max="4106" width="5" bestFit="1" customWidth="1"/>
    <col min="4107" max="4107" width="4" bestFit="1" customWidth="1"/>
    <col min="4108" max="4129" width="5" bestFit="1" customWidth="1"/>
    <col min="4130" max="4131" width="4" bestFit="1" customWidth="1"/>
    <col min="4132" max="4132" width="6" bestFit="1" customWidth="1"/>
    <col min="4133" max="4133" width="5" bestFit="1" customWidth="1"/>
    <col min="4134" max="4134" width="6" bestFit="1" customWidth="1"/>
    <col min="4135" max="4135" width="5" bestFit="1" customWidth="1"/>
    <col min="4136" max="4136" width="6" bestFit="1" customWidth="1"/>
    <col min="4137" max="4142" width="5" bestFit="1" customWidth="1"/>
    <col min="4143" max="4143" width="3" bestFit="1" customWidth="1"/>
    <col min="4144" max="4146" width="5" bestFit="1" customWidth="1"/>
    <col min="4147" max="4147" width="4" bestFit="1" customWidth="1"/>
    <col min="4148" max="4159" width="5" bestFit="1" customWidth="1"/>
    <col min="4160" max="4160" width="4" bestFit="1" customWidth="1"/>
    <col min="4161" max="4183" width="5" bestFit="1" customWidth="1"/>
    <col min="4184" max="4184" width="6" bestFit="1" customWidth="1"/>
    <col min="4185" max="4194" width="5" bestFit="1" customWidth="1"/>
    <col min="4195" max="4195" width="4" bestFit="1" customWidth="1"/>
    <col min="4196" max="4198" width="5" bestFit="1" customWidth="1"/>
    <col min="4199" max="4199" width="4" bestFit="1" customWidth="1"/>
    <col min="4200" max="4201" width="5" bestFit="1" customWidth="1"/>
    <col min="4202" max="4202" width="6" bestFit="1" customWidth="1"/>
    <col min="4203" max="4203" width="5" bestFit="1" customWidth="1"/>
    <col min="4204" max="4204" width="3" bestFit="1" customWidth="1"/>
    <col min="4205" max="4217" width="6" bestFit="1" customWidth="1"/>
    <col min="4218" max="4218" width="5" bestFit="1" customWidth="1"/>
    <col min="4219" max="4227" width="6" bestFit="1" customWidth="1"/>
    <col min="4228" max="4228" width="5" bestFit="1" customWidth="1"/>
    <col min="4229" max="4243" width="6" bestFit="1" customWidth="1"/>
    <col min="4244" max="4244" width="5" bestFit="1" customWidth="1"/>
    <col min="4245" max="4246" width="6" bestFit="1" customWidth="1"/>
    <col min="4247" max="4247" width="5" bestFit="1" customWidth="1"/>
    <col min="4248" max="4258" width="6" bestFit="1" customWidth="1"/>
    <col min="4259" max="4259" width="5" bestFit="1" customWidth="1"/>
    <col min="4260" max="4277" width="6" bestFit="1" customWidth="1"/>
    <col min="4278" max="4278" width="5" bestFit="1" customWidth="1"/>
    <col min="4279" max="4298" width="6" bestFit="1" customWidth="1"/>
    <col min="4299" max="4299" width="5" bestFit="1" customWidth="1"/>
    <col min="4300" max="4303" width="6" bestFit="1" customWidth="1"/>
    <col min="4304" max="4305" width="5" bestFit="1" customWidth="1"/>
    <col min="4306" max="4309" width="6" bestFit="1" customWidth="1"/>
    <col min="4310" max="4310" width="5" bestFit="1" customWidth="1"/>
    <col min="4311" max="4323" width="6" bestFit="1" customWidth="1"/>
    <col min="4324" max="4324" width="5" bestFit="1" customWidth="1"/>
    <col min="4325" max="4330" width="6" bestFit="1" customWidth="1"/>
    <col min="4331" max="4331" width="5" bestFit="1" customWidth="1"/>
    <col min="4332" max="4340" width="6" bestFit="1" customWidth="1"/>
    <col min="4341" max="4341" width="5" bestFit="1" customWidth="1"/>
    <col min="4342" max="4342" width="3" bestFit="1" customWidth="1"/>
    <col min="4343" max="4348" width="6" bestFit="1" customWidth="1"/>
    <col min="4349" max="4349" width="5" bestFit="1" customWidth="1"/>
    <col min="4350" max="4377" width="6" bestFit="1" customWidth="1"/>
    <col min="4378" max="4378" width="5" bestFit="1" customWidth="1"/>
    <col min="4379" max="4384" width="6" bestFit="1" customWidth="1"/>
    <col min="4385" max="4385" width="5" bestFit="1" customWidth="1"/>
    <col min="4386" max="4406" width="6" bestFit="1" customWidth="1"/>
    <col min="4407" max="4408" width="5" bestFit="1" customWidth="1"/>
    <col min="4409" max="4411" width="6" bestFit="1" customWidth="1"/>
    <col min="4412" max="4412" width="5" bestFit="1" customWidth="1"/>
    <col min="4413" max="4423" width="6" bestFit="1" customWidth="1"/>
    <col min="4424" max="4424" width="5" bestFit="1" customWidth="1"/>
    <col min="4425" max="4440" width="6" bestFit="1" customWidth="1"/>
    <col min="4441" max="4441" width="5" bestFit="1" customWidth="1"/>
    <col min="4442" max="4454" width="6" bestFit="1" customWidth="1"/>
    <col min="4455" max="4455" width="5" bestFit="1" customWidth="1"/>
    <col min="4456" max="4459" width="6" bestFit="1" customWidth="1"/>
    <col min="4460" max="4460" width="5" bestFit="1" customWidth="1"/>
    <col min="4461" max="4461" width="6" bestFit="1" customWidth="1"/>
    <col min="4462" max="4462" width="5" bestFit="1" customWidth="1"/>
    <col min="4463" max="4467" width="6" bestFit="1" customWidth="1"/>
    <col min="4468" max="4468" width="5" bestFit="1" customWidth="1"/>
    <col min="4469" max="4478" width="6" bestFit="1" customWidth="1"/>
    <col min="4479" max="4480" width="5" bestFit="1" customWidth="1"/>
    <col min="4481" max="4481" width="6" bestFit="1" customWidth="1"/>
    <col min="4482" max="4482" width="17" bestFit="1" customWidth="1"/>
    <col min="4483" max="4508" width="6" bestFit="1" customWidth="1"/>
    <col min="4509" max="4509" width="7" bestFit="1" customWidth="1"/>
    <col min="4510" max="4568" width="6" bestFit="1" customWidth="1"/>
    <col min="4569" max="4569" width="5" bestFit="1" customWidth="1"/>
    <col min="4570" max="4607" width="6" bestFit="1" customWidth="1"/>
    <col min="4608" max="4608" width="5" bestFit="1" customWidth="1"/>
    <col min="4609" max="4708" width="6" bestFit="1" customWidth="1"/>
    <col min="4709" max="4709" width="5" bestFit="1" customWidth="1"/>
    <col min="4710" max="4718" width="6" bestFit="1" customWidth="1"/>
    <col min="4719" max="4719" width="5" bestFit="1" customWidth="1"/>
    <col min="4720" max="4765" width="6" bestFit="1" customWidth="1"/>
    <col min="4766" max="4766" width="5" bestFit="1" customWidth="1"/>
    <col min="4767" max="4952" width="6" bestFit="1" customWidth="1"/>
    <col min="4953" max="4953" width="7" bestFit="1" customWidth="1"/>
    <col min="4954" max="5007" width="6" bestFit="1" customWidth="1"/>
    <col min="5008" max="5008" width="5" bestFit="1" customWidth="1"/>
    <col min="5009" max="5126" width="6" bestFit="1" customWidth="1"/>
    <col min="5127" max="5127" width="5" bestFit="1" customWidth="1"/>
    <col min="5128" max="5288" width="6" bestFit="1" customWidth="1"/>
    <col min="5289" max="5289" width="7" bestFit="1" customWidth="1"/>
    <col min="5290" max="5313" width="6" bestFit="1" customWidth="1"/>
    <col min="5314" max="5314" width="5" bestFit="1" customWidth="1"/>
    <col min="5315" max="5336" width="6" bestFit="1" customWidth="1"/>
    <col min="5337" max="5337" width="7" bestFit="1" customWidth="1"/>
    <col min="5338" max="5340" width="6" bestFit="1" customWidth="1"/>
    <col min="5341" max="5341" width="5" bestFit="1" customWidth="1"/>
    <col min="5342" max="5352" width="6" bestFit="1" customWidth="1"/>
    <col min="5353" max="5353" width="5" bestFit="1" customWidth="1"/>
    <col min="5354" max="5430" width="6" bestFit="1" customWidth="1"/>
    <col min="5431" max="5431" width="7" bestFit="1" customWidth="1"/>
    <col min="5432" max="5569" width="6" bestFit="1" customWidth="1"/>
    <col min="5570" max="5570" width="7" bestFit="1" customWidth="1"/>
    <col min="5571" max="5576" width="6" bestFit="1" customWidth="1"/>
    <col min="5577" max="5577" width="5" bestFit="1" customWidth="1"/>
    <col min="5578" max="5622" width="6" bestFit="1" customWidth="1"/>
    <col min="5623" max="5623" width="5" bestFit="1" customWidth="1"/>
    <col min="5624" max="5654" width="6" bestFit="1" customWidth="1"/>
    <col min="5655" max="5655" width="5" bestFit="1" customWidth="1"/>
    <col min="5656" max="5693" width="6" bestFit="1" customWidth="1"/>
    <col min="5694" max="5694" width="5" bestFit="1" customWidth="1"/>
    <col min="5695" max="5731" width="6" bestFit="1" customWidth="1"/>
    <col min="5732" max="5732" width="5" bestFit="1" customWidth="1"/>
    <col min="5733" max="5766" width="6" bestFit="1" customWidth="1"/>
    <col min="5767" max="5767" width="5" bestFit="1" customWidth="1"/>
    <col min="5768" max="5779" width="6" bestFit="1" customWidth="1"/>
    <col min="5780" max="5780" width="5" bestFit="1" customWidth="1"/>
    <col min="5781" max="5794" width="6" bestFit="1" customWidth="1"/>
    <col min="5795" max="5795" width="5" bestFit="1" customWidth="1"/>
    <col min="5796" max="5814" width="6" bestFit="1" customWidth="1"/>
    <col min="5815" max="5815" width="7" bestFit="1" customWidth="1"/>
    <col min="5816" max="5816" width="6" bestFit="1" customWidth="1"/>
    <col min="5817" max="5817" width="7" bestFit="1" customWidth="1"/>
    <col min="5818" max="5850" width="6" bestFit="1" customWidth="1"/>
    <col min="5851" max="5851" width="5" bestFit="1" customWidth="1"/>
    <col min="5852" max="5928" width="6" bestFit="1" customWidth="1"/>
    <col min="5929" max="5929" width="5" bestFit="1" customWidth="1"/>
    <col min="5930" max="6077" width="6" bestFit="1" customWidth="1"/>
    <col min="6078" max="6078" width="7" bestFit="1" customWidth="1"/>
    <col min="6079" max="6177" width="6" bestFit="1" customWidth="1"/>
    <col min="6178" max="6178" width="7" bestFit="1" customWidth="1"/>
    <col min="6179" max="6353" width="6" bestFit="1" customWidth="1"/>
    <col min="6354" max="6354" width="7" bestFit="1" customWidth="1"/>
    <col min="6355" max="6355" width="5" bestFit="1" customWidth="1"/>
    <col min="6356" max="6429" width="6" bestFit="1" customWidth="1"/>
    <col min="6430" max="6430" width="7" bestFit="1" customWidth="1"/>
    <col min="6431" max="6459" width="6" bestFit="1" customWidth="1"/>
    <col min="6460" max="6460" width="7" bestFit="1" customWidth="1"/>
    <col min="6461" max="6721" width="6" bestFit="1" customWidth="1"/>
    <col min="6722" max="6722" width="19.33203125" bestFit="1" customWidth="1"/>
    <col min="6723" max="6723" width="4" bestFit="1" customWidth="1"/>
    <col min="6724" max="6734" width="5" bestFit="1" customWidth="1"/>
    <col min="6735" max="6735" width="4" bestFit="1" customWidth="1"/>
    <col min="6736" max="6740" width="5" bestFit="1" customWidth="1"/>
    <col min="6741" max="6741" width="4" bestFit="1" customWidth="1"/>
    <col min="6742" max="6750" width="5" bestFit="1" customWidth="1"/>
    <col min="6751" max="6751" width="4" bestFit="1" customWidth="1"/>
    <col min="6752" max="6754" width="5" bestFit="1" customWidth="1"/>
    <col min="6755" max="6755" width="4" bestFit="1" customWidth="1"/>
    <col min="6756" max="6758" width="5" bestFit="1" customWidth="1"/>
    <col min="6759" max="6759" width="4" bestFit="1" customWidth="1"/>
    <col min="6760" max="6763" width="5" bestFit="1" customWidth="1"/>
    <col min="6764" max="6764" width="3" bestFit="1" customWidth="1"/>
    <col min="6765" max="6765" width="5" bestFit="1" customWidth="1"/>
    <col min="6766" max="6766" width="4" bestFit="1" customWidth="1"/>
    <col min="6767" max="6770" width="5" bestFit="1" customWidth="1"/>
    <col min="6771" max="6771" width="4" bestFit="1" customWidth="1"/>
    <col min="6772" max="6777" width="5" bestFit="1" customWidth="1"/>
    <col min="6778" max="6778" width="4" bestFit="1" customWidth="1"/>
    <col min="6779" max="6787" width="5" bestFit="1" customWidth="1"/>
    <col min="6788" max="6788" width="4" bestFit="1" customWidth="1"/>
    <col min="6789" max="6793" width="5" bestFit="1" customWidth="1"/>
    <col min="6794" max="6794" width="4" bestFit="1" customWidth="1"/>
    <col min="6795" max="6795" width="5" bestFit="1" customWidth="1"/>
    <col min="6796" max="6796" width="4" bestFit="1" customWidth="1"/>
    <col min="6797" max="6802" width="5" bestFit="1" customWidth="1"/>
    <col min="6803" max="6803" width="4" bestFit="1" customWidth="1"/>
    <col min="6804" max="6806" width="5" bestFit="1" customWidth="1"/>
    <col min="6807" max="6807" width="4" bestFit="1" customWidth="1"/>
    <col min="6808" max="6817" width="5" bestFit="1" customWidth="1"/>
    <col min="6818" max="6818" width="3" bestFit="1" customWidth="1"/>
    <col min="6819" max="6830" width="5" bestFit="1" customWidth="1"/>
    <col min="6831" max="6831" width="4" bestFit="1" customWidth="1"/>
    <col min="6832" max="6844" width="5" bestFit="1" customWidth="1"/>
    <col min="6845" max="6845" width="4" bestFit="1" customWidth="1"/>
    <col min="6846" max="6848" width="5" bestFit="1" customWidth="1"/>
    <col min="6849" max="6849" width="4" bestFit="1" customWidth="1"/>
    <col min="6850" max="6854" width="5" bestFit="1" customWidth="1"/>
    <col min="6855" max="6855" width="4" bestFit="1" customWidth="1"/>
    <col min="6856" max="6860" width="5" bestFit="1" customWidth="1"/>
    <col min="6861" max="6861" width="4" bestFit="1" customWidth="1"/>
    <col min="6862" max="6862" width="3" bestFit="1" customWidth="1"/>
    <col min="6863" max="6873" width="5" bestFit="1" customWidth="1"/>
    <col min="6874" max="6874" width="4" bestFit="1" customWidth="1"/>
    <col min="6875" max="6895" width="5" bestFit="1" customWidth="1"/>
    <col min="6896" max="6896" width="2" bestFit="1" customWidth="1"/>
    <col min="6897" max="6897" width="4" bestFit="1" customWidth="1"/>
    <col min="6898" max="6899" width="5" bestFit="1" customWidth="1"/>
    <col min="6900" max="6900" width="4" bestFit="1" customWidth="1"/>
    <col min="6901" max="6904" width="5" bestFit="1" customWidth="1"/>
    <col min="6905" max="6905" width="4" bestFit="1" customWidth="1"/>
    <col min="6906" max="6910" width="5" bestFit="1" customWidth="1"/>
    <col min="6911" max="6911" width="4" bestFit="1" customWidth="1"/>
    <col min="6912" max="6913" width="5" bestFit="1" customWidth="1"/>
    <col min="6914" max="6914" width="4" bestFit="1" customWidth="1"/>
    <col min="6915" max="6926" width="5" bestFit="1" customWidth="1"/>
    <col min="6927" max="6927" width="4" bestFit="1" customWidth="1"/>
    <col min="6928" max="6933" width="5" bestFit="1" customWidth="1"/>
    <col min="6934" max="6934" width="4" bestFit="1" customWidth="1"/>
    <col min="6935" max="6937" width="5" bestFit="1" customWidth="1"/>
    <col min="6938" max="6939" width="4" bestFit="1" customWidth="1"/>
    <col min="6940" max="6953" width="5" bestFit="1" customWidth="1"/>
    <col min="6954" max="6954" width="4" bestFit="1" customWidth="1"/>
    <col min="6955" max="6963" width="5" bestFit="1" customWidth="1"/>
    <col min="6964" max="6964" width="4" bestFit="1" customWidth="1"/>
    <col min="6965" max="6998" width="5" bestFit="1" customWidth="1"/>
    <col min="6999" max="6999" width="4" bestFit="1" customWidth="1"/>
    <col min="7000" max="7002" width="5" bestFit="1" customWidth="1"/>
    <col min="7003" max="7003" width="4" bestFit="1" customWidth="1"/>
    <col min="7004" max="7012" width="5" bestFit="1" customWidth="1"/>
    <col min="7013" max="7013" width="4" bestFit="1" customWidth="1"/>
    <col min="7014" max="7021" width="5" bestFit="1" customWidth="1"/>
    <col min="7022" max="7022" width="4" bestFit="1" customWidth="1"/>
    <col min="7023" max="7024" width="5" bestFit="1" customWidth="1"/>
    <col min="7025" max="7026" width="4" bestFit="1" customWidth="1"/>
    <col min="7027" max="7030" width="5" bestFit="1" customWidth="1"/>
    <col min="7031" max="7031" width="4" bestFit="1" customWidth="1"/>
    <col min="7032" max="7046" width="5" bestFit="1" customWidth="1"/>
    <col min="7047" max="7047" width="4" bestFit="1" customWidth="1"/>
    <col min="7048" max="7053" width="5" bestFit="1" customWidth="1"/>
    <col min="7054" max="7054" width="4" bestFit="1" customWidth="1"/>
    <col min="7055" max="7071" width="5" bestFit="1" customWidth="1"/>
    <col min="7072" max="7072" width="4" bestFit="1" customWidth="1"/>
    <col min="7073" max="7080" width="5" bestFit="1" customWidth="1"/>
    <col min="7081" max="7081" width="4" bestFit="1" customWidth="1"/>
    <col min="7082" max="7086" width="5" bestFit="1" customWidth="1"/>
    <col min="7087" max="7087" width="4" bestFit="1" customWidth="1"/>
    <col min="7088" max="7095" width="5" bestFit="1" customWidth="1"/>
    <col min="7096" max="7096" width="4" bestFit="1" customWidth="1"/>
    <col min="7097" max="7116" width="5" bestFit="1" customWidth="1"/>
    <col min="7117" max="7117" width="4" bestFit="1" customWidth="1"/>
    <col min="7118" max="7128" width="5" bestFit="1" customWidth="1"/>
    <col min="7129" max="7129" width="4" bestFit="1" customWidth="1"/>
    <col min="7130" max="7130" width="5" bestFit="1" customWidth="1"/>
    <col min="7131" max="7131" width="4" bestFit="1" customWidth="1"/>
    <col min="7132" max="7137" width="5" bestFit="1" customWidth="1"/>
    <col min="7138" max="7138" width="4" bestFit="1" customWidth="1"/>
    <col min="7139" max="7143" width="5" bestFit="1" customWidth="1"/>
    <col min="7144" max="7144" width="3" bestFit="1" customWidth="1"/>
    <col min="7145" max="7145" width="4" bestFit="1" customWidth="1"/>
    <col min="7146" max="7149" width="5" bestFit="1" customWidth="1"/>
    <col min="7150" max="7150" width="4" bestFit="1" customWidth="1"/>
    <col min="7151" max="7156" width="5" bestFit="1" customWidth="1"/>
    <col min="7157" max="7157" width="4" bestFit="1" customWidth="1"/>
    <col min="7158" max="7176" width="5" bestFit="1" customWidth="1"/>
    <col min="7177" max="7177" width="4" bestFit="1" customWidth="1"/>
    <col min="7178" max="7185" width="5" bestFit="1" customWidth="1"/>
    <col min="7186" max="7186" width="4" bestFit="1" customWidth="1"/>
    <col min="7187" max="7198" width="5" bestFit="1" customWidth="1"/>
    <col min="7199" max="7199" width="4" bestFit="1" customWidth="1"/>
    <col min="7200" max="7202" width="5" bestFit="1" customWidth="1"/>
    <col min="7203" max="7203" width="4" bestFit="1" customWidth="1"/>
    <col min="7204" max="7205" width="5" bestFit="1" customWidth="1"/>
    <col min="7206" max="7207" width="4" bestFit="1" customWidth="1"/>
    <col min="7208" max="7229" width="5" bestFit="1" customWidth="1"/>
    <col min="7230" max="7230" width="4" bestFit="1" customWidth="1"/>
    <col min="7231" max="7237" width="5" bestFit="1" customWidth="1"/>
    <col min="7238" max="7238" width="3" bestFit="1" customWidth="1"/>
    <col min="7239" max="7270" width="5" bestFit="1" customWidth="1"/>
    <col min="7271" max="7271" width="4" bestFit="1" customWidth="1"/>
    <col min="7272" max="7273" width="5" bestFit="1" customWidth="1"/>
    <col min="7274" max="7274" width="3" bestFit="1" customWidth="1"/>
    <col min="7275" max="7288" width="5" bestFit="1" customWidth="1"/>
    <col min="7289" max="7289" width="4" bestFit="1" customWidth="1"/>
    <col min="7290" max="7301" width="5" bestFit="1" customWidth="1"/>
    <col min="7302" max="7302" width="4" bestFit="1" customWidth="1"/>
    <col min="7303" max="7320" width="5" bestFit="1" customWidth="1"/>
    <col min="7321" max="7321" width="3" bestFit="1" customWidth="1"/>
    <col min="7322" max="7337" width="5" bestFit="1" customWidth="1"/>
    <col min="7338" max="7338" width="4" bestFit="1" customWidth="1"/>
    <col min="7339" max="7342" width="5" bestFit="1" customWidth="1"/>
    <col min="7343" max="7343" width="4" bestFit="1" customWidth="1"/>
    <col min="7344" max="7348" width="5" bestFit="1" customWidth="1"/>
    <col min="7349" max="7349" width="4" bestFit="1" customWidth="1"/>
    <col min="7350" max="7369" width="5" bestFit="1" customWidth="1"/>
    <col min="7370" max="7370" width="4" bestFit="1" customWidth="1"/>
    <col min="7371" max="7396" width="5" bestFit="1" customWidth="1"/>
    <col min="7397" max="7397" width="4" bestFit="1" customWidth="1"/>
    <col min="7398" max="7422" width="5" bestFit="1" customWidth="1"/>
    <col min="7423" max="7423" width="4" bestFit="1" customWidth="1"/>
    <col min="7424" max="7433" width="5" bestFit="1" customWidth="1"/>
    <col min="7434" max="7434" width="4" bestFit="1" customWidth="1"/>
    <col min="7435" max="7437" width="5" bestFit="1" customWidth="1"/>
    <col min="7438" max="7438" width="4" bestFit="1" customWidth="1"/>
    <col min="7439" max="7439" width="5" bestFit="1" customWidth="1"/>
    <col min="7440" max="7440" width="4" bestFit="1" customWidth="1"/>
    <col min="7441" max="7448" width="5" bestFit="1" customWidth="1"/>
    <col min="7449" max="7449" width="4" bestFit="1" customWidth="1"/>
    <col min="7450" max="7456" width="5" bestFit="1" customWidth="1"/>
    <col min="7457" max="7457" width="4" bestFit="1" customWidth="1"/>
    <col min="7458" max="7471" width="5" bestFit="1" customWidth="1"/>
    <col min="7472" max="7472" width="4" bestFit="1" customWidth="1"/>
    <col min="7473" max="7473" width="5" bestFit="1" customWidth="1"/>
    <col min="7474" max="7474" width="4" bestFit="1" customWidth="1"/>
    <col min="7475" max="7480" width="5" bestFit="1" customWidth="1"/>
    <col min="7481" max="7481" width="4" bestFit="1" customWidth="1"/>
    <col min="7482" max="7495" width="5" bestFit="1" customWidth="1"/>
    <col min="7496" max="7496" width="4" bestFit="1" customWidth="1"/>
    <col min="7497" max="7502" width="5" bestFit="1" customWidth="1"/>
    <col min="7503" max="7503" width="4" bestFit="1" customWidth="1"/>
    <col min="7504" max="7510" width="5" bestFit="1" customWidth="1"/>
    <col min="7511" max="7511" width="4" bestFit="1" customWidth="1"/>
    <col min="7512" max="7517" width="5" bestFit="1" customWidth="1"/>
    <col min="7518" max="7518" width="4" bestFit="1" customWidth="1"/>
    <col min="7519" max="7533" width="5" bestFit="1" customWidth="1"/>
    <col min="7534" max="7534" width="4" bestFit="1" customWidth="1"/>
    <col min="7535" max="7569" width="5" bestFit="1" customWidth="1"/>
    <col min="7570" max="7570" width="3" bestFit="1" customWidth="1"/>
    <col min="7571" max="7584" width="5" bestFit="1" customWidth="1"/>
    <col min="7585" max="7585" width="4" bestFit="1" customWidth="1"/>
    <col min="7586" max="7587" width="5" bestFit="1" customWidth="1"/>
    <col min="7588" max="7588" width="3" bestFit="1" customWidth="1"/>
    <col min="7589" max="7594" width="5" bestFit="1" customWidth="1"/>
    <col min="7595" max="7595" width="4" bestFit="1" customWidth="1"/>
    <col min="7596" max="7616" width="5" bestFit="1" customWidth="1"/>
    <col min="7617" max="7617" width="4" bestFit="1" customWidth="1"/>
    <col min="7618" max="7619" width="5" bestFit="1" customWidth="1"/>
    <col min="7620" max="7620" width="4" bestFit="1" customWidth="1"/>
    <col min="7621" max="7634" width="5" bestFit="1" customWidth="1"/>
    <col min="7635" max="7635" width="3" bestFit="1" customWidth="1"/>
    <col min="7636" max="7636" width="5" bestFit="1" customWidth="1"/>
    <col min="7637" max="7637" width="4" bestFit="1" customWidth="1"/>
    <col min="7638" max="7663" width="5" bestFit="1" customWidth="1"/>
    <col min="7664" max="7664" width="4" bestFit="1" customWidth="1"/>
    <col min="7665" max="7667" width="5" bestFit="1" customWidth="1"/>
    <col min="7668" max="7668" width="4" bestFit="1" customWidth="1"/>
    <col min="7669" max="7671" width="5" bestFit="1" customWidth="1"/>
    <col min="7672" max="7672" width="4" bestFit="1" customWidth="1"/>
    <col min="7673" max="7677" width="5" bestFit="1" customWidth="1"/>
    <col min="7678" max="7678" width="4" bestFit="1" customWidth="1"/>
    <col min="7679" max="7701" width="5" bestFit="1" customWidth="1"/>
    <col min="7702" max="7702" width="4" bestFit="1" customWidth="1"/>
    <col min="7703" max="7704" width="5" bestFit="1" customWidth="1"/>
    <col min="7705" max="7705" width="4" bestFit="1" customWidth="1"/>
    <col min="7706" max="7715" width="5" bestFit="1" customWidth="1"/>
    <col min="7716" max="7716" width="4" bestFit="1" customWidth="1"/>
    <col min="7717" max="7723" width="5" bestFit="1" customWidth="1"/>
    <col min="7724" max="7725" width="4" bestFit="1" customWidth="1"/>
    <col min="7726" max="7744" width="5" bestFit="1" customWidth="1"/>
    <col min="7745" max="7745" width="4" bestFit="1" customWidth="1"/>
    <col min="7746" max="7758" width="5" bestFit="1" customWidth="1"/>
    <col min="7759" max="7759" width="4" bestFit="1" customWidth="1"/>
    <col min="7760" max="7775" width="5" bestFit="1" customWidth="1"/>
    <col min="7776" max="7776" width="4" bestFit="1" customWidth="1"/>
    <col min="7777" max="7783" width="5" bestFit="1" customWidth="1"/>
    <col min="7784" max="7784" width="4" bestFit="1" customWidth="1"/>
    <col min="7785" max="7805" width="5" bestFit="1" customWidth="1"/>
    <col min="7806" max="7806" width="4" bestFit="1" customWidth="1"/>
    <col min="7807" max="7818" width="5" bestFit="1" customWidth="1"/>
    <col min="7819" max="7819" width="4" bestFit="1" customWidth="1"/>
    <col min="7820" max="7821" width="5" bestFit="1" customWidth="1"/>
    <col min="7822" max="7822" width="4" bestFit="1" customWidth="1"/>
    <col min="7823" max="7824" width="5" bestFit="1" customWidth="1"/>
    <col min="7825" max="7825" width="4" bestFit="1" customWidth="1"/>
    <col min="7826" max="7866" width="5" bestFit="1" customWidth="1"/>
    <col min="7867" max="7867" width="4" bestFit="1" customWidth="1"/>
    <col min="7868" max="7873" width="5" bestFit="1" customWidth="1"/>
    <col min="7874" max="7874" width="4" bestFit="1" customWidth="1"/>
    <col min="7875" max="7903" width="5" bestFit="1" customWidth="1"/>
    <col min="7904" max="7904" width="4" bestFit="1" customWidth="1"/>
    <col min="7905" max="7908" width="5" bestFit="1" customWidth="1"/>
    <col min="7909" max="7909" width="4" bestFit="1" customWidth="1"/>
    <col min="7910" max="7928" width="5" bestFit="1" customWidth="1"/>
    <col min="7929" max="7929" width="4" bestFit="1" customWidth="1"/>
    <col min="7930" max="7986" width="5" bestFit="1" customWidth="1"/>
    <col min="7987" max="7988" width="4" bestFit="1" customWidth="1"/>
    <col min="7989" max="7996" width="5" bestFit="1" customWidth="1"/>
    <col min="7997" max="7997" width="4" bestFit="1" customWidth="1"/>
    <col min="7998" max="8006" width="5" bestFit="1" customWidth="1"/>
    <col min="8007" max="8007" width="4" bestFit="1" customWidth="1"/>
    <col min="8008" max="8009" width="5" bestFit="1" customWidth="1"/>
    <col min="8010" max="8011" width="4" bestFit="1" customWidth="1"/>
    <col min="8012" max="8014" width="5" bestFit="1" customWidth="1"/>
    <col min="8015" max="8015" width="4" bestFit="1" customWidth="1"/>
    <col min="8016" max="8019" width="5" bestFit="1" customWidth="1"/>
    <col min="8020" max="8020" width="4" bestFit="1" customWidth="1"/>
    <col min="8021" max="8024" width="5" bestFit="1" customWidth="1"/>
    <col min="8025" max="8025" width="4" bestFit="1" customWidth="1"/>
    <col min="8026" max="8033" width="5" bestFit="1" customWidth="1"/>
    <col min="8034" max="8035" width="4" bestFit="1" customWidth="1"/>
    <col min="8036" max="8044" width="5" bestFit="1" customWidth="1"/>
    <col min="8045" max="8045" width="4" bestFit="1" customWidth="1"/>
    <col min="8046" max="8055" width="5" bestFit="1" customWidth="1"/>
    <col min="8056" max="8056" width="4" bestFit="1" customWidth="1"/>
    <col min="8057" max="8059" width="5" bestFit="1" customWidth="1"/>
    <col min="8060" max="8060" width="4" bestFit="1" customWidth="1"/>
    <col min="8061" max="8063" width="5" bestFit="1" customWidth="1"/>
    <col min="8064" max="8064" width="4" bestFit="1" customWidth="1"/>
    <col min="8065" max="8072" width="5" bestFit="1" customWidth="1"/>
    <col min="8073" max="8073" width="4" bestFit="1" customWidth="1"/>
    <col min="8074" max="8124" width="5" bestFit="1" customWidth="1"/>
    <col min="8125" max="8126" width="4" bestFit="1" customWidth="1"/>
    <col min="8127" max="8135" width="5" bestFit="1" customWidth="1"/>
    <col min="8136" max="8136" width="3" bestFit="1" customWidth="1"/>
    <col min="8137" max="8152" width="5" bestFit="1" customWidth="1"/>
    <col min="8153" max="8153" width="4" bestFit="1" customWidth="1"/>
    <col min="8154" max="8155" width="5" bestFit="1" customWidth="1"/>
    <col min="8156" max="8156" width="4" bestFit="1" customWidth="1"/>
    <col min="8157" max="8157" width="5" bestFit="1" customWidth="1"/>
    <col min="8158" max="8158" width="4" bestFit="1" customWidth="1"/>
    <col min="8159" max="8167" width="5" bestFit="1" customWidth="1"/>
    <col min="8168" max="8168" width="4" bestFit="1" customWidth="1"/>
    <col min="8169" max="8173" width="5" bestFit="1" customWidth="1"/>
    <col min="8174" max="8174" width="4" bestFit="1" customWidth="1"/>
    <col min="8175" max="8194" width="5" bestFit="1" customWidth="1"/>
    <col min="8195" max="8195" width="4" bestFit="1" customWidth="1"/>
    <col min="8196" max="8199" width="5" bestFit="1" customWidth="1"/>
    <col min="8200" max="8200" width="4" bestFit="1" customWidth="1"/>
    <col min="8201" max="8214" width="5" bestFit="1" customWidth="1"/>
    <col min="8215" max="8215" width="4" bestFit="1" customWidth="1"/>
    <col min="8216" max="8217" width="5" bestFit="1" customWidth="1"/>
    <col min="8218" max="8218" width="4" bestFit="1" customWidth="1"/>
    <col min="8219" max="8220" width="5" bestFit="1" customWidth="1"/>
    <col min="8221" max="8221" width="4" bestFit="1" customWidth="1"/>
    <col min="8222" max="8223" width="5" bestFit="1" customWidth="1"/>
    <col min="8224" max="8224" width="4" bestFit="1" customWidth="1"/>
    <col min="8225" max="8236" width="5" bestFit="1" customWidth="1"/>
    <col min="8237" max="8237" width="4" bestFit="1" customWidth="1"/>
    <col min="8238" max="8247" width="5" bestFit="1" customWidth="1"/>
    <col min="8248" max="8248" width="4" bestFit="1" customWidth="1"/>
    <col min="8249" max="8266" width="5" bestFit="1" customWidth="1"/>
    <col min="8267" max="8267" width="4" bestFit="1" customWidth="1"/>
    <col min="8268" max="8278" width="5" bestFit="1" customWidth="1"/>
    <col min="8279" max="8279" width="4" bestFit="1" customWidth="1"/>
    <col min="8280" max="8289" width="5" bestFit="1" customWidth="1"/>
    <col min="8290" max="8290" width="4" bestFit="1" customWidth="1"/>
    <col min="8291" max="8293" width="5" bestFit="1" customWidth="1"/>
    <col min="8294" max="8294" width="4" bestFit="1" customWidth="1"/>
    <col min="8295" max="8307" width="5" bestFit="1" customWidth="1"/>
    <col min="8308" max="8309" width="4" bestFit="1" customWidth="1"/>
    <col min="8310" max="8313" width="5" bestFit="1" customWidth="1"/>
    <col min="8314" max="8314" width="4" bestFit="1" customWidth="1"/>
    <col min="8315" max="8332" width="5" bestFit="1" customWidth="1"/>
    <col min="8333" max="8336" width="4" bestFit="1" customWidth="1"/>
    <col min="8337" max="8341" width="5" bestFit="1" customWidth="1"/>
    <col min="8342" max="8342" width="3" bestFit="1" customWidth="1"/>
    <col min="8343" max="8368" width="5" bestFit="1" customWidth="1"/>
    <col min="8369" max="8369" width="4" bestFit="1" customWidth="1"/>
    <col min="8370" max="8380" width="5" bestFit="1" customWidth="1"/>
    <col min="8381" max="8381" width="3" bestFit="1" customWidth="1"/>
    <col min="8382" max="8383" width="5" bestFit="1" customWidth="1"/>
    <col min="8384" max="8384" width="4" bestFit="1" customWidth="1"/>
    <col min="8385" max="8403" width="5" bestFit="1" customWidth="1"/>
    <col min="8404" max="8404" width="6" bestFit="1" customWidth="1"/>
    <col min="8405" max="8405" width="5" bestFit="1" customWidth="1"/>
    <col min="8406" max="8406" width="6" bestFit="1" customWidth="1"/>
    <col min="8407" max="8407" width="5" bestFit="1" customWidth="1"/>
    <col min="8408" max="8408" width="6" bestFit="1" customWidth="1"/>
    <col min="8409" max="8409" width="5" bestFit="1" customWidth="1"/>
    <col min="8410" max="8410" width="6" bestFit="1" customWidth="1"/>
    <col min="8411" max="8411" width="5" bestFit="1" customWidth="1"/>
    <col min="8412" max="8412" width="6" bestFit="1" customWidth="1"/>
    <col min="8413" max="8413" width="5" bestFit="1" customWidth="1"/>
    <col min="8414" max="8414" width="6" bestFit="1" customWidth="1"/>
    <col min="8415" max="8415" width="3" bestFit="1" customWidth="1"/>
    <col min="8416" max="8416" width="6" bestFit="1" customWidth="1"/>
    <col min="8417" max="8417" width="5" bestFit="1" customWidth="1"/>
    <col min="8418" max="8418" width="6" bestFit="1" customWidth="1"/>
    <col min="8419" max="8419" width="5" bestFit="1" customWidth="1"/>
    <col min="8420" max="8420" width="6" bestFit="1" customWidth="1"/>
    <col min="8421" max="8436" width="5" bestFit="1" customWidth="1"/>
    <col min="8437" max="8437" width="4" bestFit="1" customWidth="1"/>
    <col min="8438" max="8440" width="5" bestFit="1" customWidth="1"/>
    <col min="8441" max="8441" width="4" bestFit="1" customWidth="1"/>
    <col min="8442" max="8449" width="5" bestFit="1" customWidth="1"/>
    <col min="8450" max="8450" width="4" bestFit="1" customWidth="1"/>
    <col min="8451" max="8452" width="5" bestFit="1" customWidth="1"/>
    <col min="8453" max="8454" width="4" bestFit="1" customWidth="1"/>
    <col min="8455" max="8458" width="5" bestFit="1" customWidth="1"/>
    <col min="8459" max="8459" width="4" bestFit="1" customWidth="1"/>
    <col min="8460" max="8460" width="3" bestFit="1" customWidth="1"/>
    <col min="8461" max="8489" width="5" bestFit="1" customWidth="1"/>
    <col min="8490" max="8490" width="4" bestFit="1" customWidth="1"/>
    <col min="8491" max="8497" width="5" bestFit="1" customWidth="1"/>
    <col min="8498" max="8498" width="4" bestFit="1" customWidth="1"/>
    <col min="8499" max="8502" width="5" bestFit="1" customWidth="1"/>
    <col min="8503" max="8503" width="4" bestFit="1" customWidth="1"/>
    <col min="8504" max="8504" width="5" bestFit="1" customWidth="1"/>
    <col min="8505" max="8505" width="4" bestFit="1" customWidth="1"/>
    <col min="8506" max="8510" width="5" bestFit="1" customWidth="1"/>
    <col min="8511" max="8511" width="4" bestFit="1" customWidth="1"/>
    <col min="8512" max="8523" width="5" bestFit="1" customWidth="1"/>
    <col min="8524" max="8524" width="4" bestFit="1" customWidth="1"/>
    <col min="8525" max="8526" width="5" bestFit="1" customWidth="1"/>
    <col min="8527" max="8527" width="4" bestFit="1" customWidth="1"/>
    <col min="8528" max="8540" width="5" bestFit="1" customWidth="1"/>
    <col min="8541" max="8541" width="3" bestFit="1" customWidth="1"/>
    <col min="8542" max="8542" width="6" bestFit="1" customWidth="1"/>
    <col min="8543" max="8543" width="5" bestFit="1" customWidth="1"/>
    <col min="8544" max="8544" width="6" bestFit="1" customWidth="1"/>
    <col min="8545" max="8545" width="5" bestFit="1" customWidth="1"/>
    <col min="8546" max="8546" width="6" bestFit="1" customWidth="1"/>
    <col min="8547" max="8547" width="5" bestFit="1" customWidth="1"/>
    <col min="8548" max="8548" width="6" bestFit="1" customWidth="1"/>
    <col min="8549" max="8549" width="5" bestFit="1" customWidth="1"/>
    <col min="8550" max="8550" width="6" bestFit="1" customWidth="1"/>
    <col min="8551" max="8552" width="4" bestFit="1" customWidth="1"/>
    <col min="8553" max="8554" width="5" bestFit="1" customWidth="1"/>
    <col min="8555" max="8556" width="4" bestFit="1" customWidth="1"/>
    <col min="8557" max="8586" width="5" bestFit="1" customWidth="1"/>
    <col min="8587" max="8587" width="4" bestFit="1" customWidth="1"/>
    <col min="8588" max="8609" width="5" bestFit="1" customWidth="1"/>
    <col min="8610" max="8611" width="4" bestFit="1" customWidth="1"/>
    <col min="8612" max="8612" width="6" bestFit="1" customWidth="1"/>
    <col min="8613" max="8613" width="5" bestFit="1" customWidth="1"/>
    <col min="8614" max="8614" width="6" bestFit="1" customWidth="1"/>
    <col min="8615" max="8615" width="5" bestFit="1" customWidth="1"/>
    <col min="8616" max="8616" width="6" bestFit="1" customWidth="1"/>
    <col min="8617" max="8622" width="5" bestFit="1" customWidth="1"/>
    <col min="8623" max="8623" width="3" bestFit="1" customWidth="1"/>
    <col min="8624" max="8626" width="5" bestFit="1" customWidth="1"/>
    <col min="8627" max="8627" width="4" bestFit="1" customWidth="1"/>
    <col min="8628" max="8639" width="5" bestFit="1" customWidth="1"/>
    <col min="8640" max="8640" width="4" bestFit="1" customWidth="1"/>
    <col min="8641" max="8663" width="5" bestFit="1" customWidth="1"/>
    <col min="8664" max="8664" width="6" bestFit="1" customWidth="1"/>
    <col min="8665" max="8674" width="5" bestFit="1" customWidth="1"/>
    <col min="8675" max="8675" width="4" bestFit="1" customWidth="1"/>
    <col min="8676" max="8678" width="5" bestFit="1" customWidth="1"/>
    <col min="8679" max="8679" width="4" bestFit="1" customWidth="1"/>
    <col min="8680" max="8681" width="5" bestFit="1" customWidth="1"/>
    <col min="8682" max="8682" width="6" bestFit="1" customWidth="1"/>
    <col min="8683" max="8683" width="5" bestFit="1" customWidth="1"/>
    <col min="8684" max="8684" width="2" bestFit="1" customWidth="1"/>
    <col min="8685" max="8697" width="6" bestFit="1" customWidth="1"/>
    <col min="8698" max="8698" width="5" bestFit="1" customWidth="1"/>
    <col min="8699" max="8707" width="6" bestFit="1" customWidth="1"/>
    <col min="8708" max="8708" width="5" bestFit="1" customWidth="1"/>
    <col min="8709" max="8723" width="6" bestFit="1" customWidth="1"/>
    <col min="8724" max="8724" width="5" bestFit="1" customWidth="1"/>
    <col min="8725" max="8726" width="6" bestFit="1" customWidth="1"/>
    <col min="8727" max="8727" width="5" bestFit="1" customWidth="1"/>
    <col min="8728" max="8738" width="6" bestFit="1" customWidth="1"/>
    <col min="8739" max="8739" width="5" bestFit="1" customWidth="1"/>
    <col min="8740" max="8757" width="6" bestFit="1" customWidth="1"/>
    <col min="8758" max="8758" width="5" bestFit="1" customWidth="1"/>
    <col min="8759" max="8778" width="6" bestFit="1" customWidth="1"/>
    <col min="8779" max="8779" width="5" bestFit="1" customWidth="1"/>
    <col min="8780" max="8783" width="6" bestFit="1" customWidth="1"/>
    <col min="8784" max="8785" width="5" bestFit="1" customWidth="1"/>
    <col min="8786" max="8789" width="6" bestFit="1" customWidth="1"/>
    <col min="8790" max="8790" width="5" bestFit="1" customWidth="1"/>
    <col min="8791" max="8803" width="6" bestFit="1" customWidth="1"/>
    <col min="8804" max="8804" width="5" bestFit="1" customWidth="1"/>
    <col min="8805" max="8810" width="6" bestFit="1" customWidth="1"/>
    <col min="8811" max="8811" width="5" bestFit="1" customWidth="1"/>
    <col min="8812" max="8820" width="6" bestFit="1" customWidth="1"/>
    <col min="8821" max="8821" width="5" bestFit="1" customWidth="1"/>
    <col min="8822" max="8822" width="2" bestFit="1" customWidth="1"/>
    <col min="8823" max="8828" width="6" bestFit="1" customWidth="1"/>
    <col min="8829" max="8829" width="5" bestFit="1" customWidth="1"/>
    <col min="8830" max="8857" width="6" bestFit="1" customWidth="1"/>
    <col min="8858" max="8858" width="5" bestFit="1" customWidth="1"/>
    <col min="8859" max="8864" width="6" bestFit="1" customWidth="1"/>
    <col min="8865" max="8865" width="5" bestFit="1" customWidth="1"/>
    <col min="8866" max="8886" width="6" bestFit="1" customWidth="1"/>
    <col min="8887" max="8888" width="5" bestFit="1" customWidth="1"/>
    <col min="8889" max="8891" width="6" bestFit="1" customWidth="1"/>
    <col min="8892" max="8892" width="5" bestFit="1" customWidth="1"/>
    <col min="8893" max="8903" width="6" bestFit="1" customWidth="1"/>
    <col min="8904" max="8904" width="5" bestFit="1" customWidth="1"/>
    <col min="8905" max="8920" width="6" bestFit="1" customWidth="1"/>
    <col min="8921" max="8921" width="5" bestFit="1" customWidth="1"/>
    <col min="8922" max="8934" width="6" bestFit="1" customWidth="1"/>
    <col min="8935" max="8935" width="5" bestFit="1" customWidth="1"/>
    <col min="8936" max="8939" width="6" bestFit="1" customWidth="1"/>
    <col min="8940" max="8940" width="5" bestFit="1" customWidth="1"/>
    <col min="8941" max="8941" width="6" bestFit="1" customWidth="1"/>
    <col min="8942" max="8942" width="5" bestFit="1" customWidth="1"/>
    <col min="8943" max="8947" width="6" bestFit="1" customWidth="1"/>
    <col min="8948" max="8948" width="5" bestFit="1" customWidth="1"/>
    <col min="8949" max="8958" width="6" bestFit="1" customWidth="1"/>
    <col min="8959" max="8960" width="5" bestFit="1" customWidth="1"/>
    <col min="8961" max="8961" width="6" bestFit="1" customWidth="1"/>
    <col min="8962" max="8962" width="16.77734375" bestFit="1" customWidth="1"/>
    <col min="8963" max="8963" width="13.88671875" bestFit="1" customWidth="1"/>
    <col min="8964" max="8964" width="21.88671875" bestFit="1" customWidth="1"/>
    <col min="8965" max="8965" width="24.109375" bestFit="1" customWidth="1"/>
  </cols>
  <sheetData>
    <row r="3" spans="1:4" x14ac:dyDescent="0.3">
      <c r="A3" s="8" t="s">
        <v>2959</v>
      </c>
      <c r="B3" t="s">
        <v>2960</v>
      </c>
      <c r="C3" t="s">
        <v>708</v>
      </c>
      <c r="D3" t="s">
        <v>2999</v>
      </c>
    </row>
    <row r="4" spans="1:4" x14ac:dyDescent="0.3">
      <c r="A4" s="31">
        <v>2237</v>
      </c>
      <c r="B4" s="31">
        <v>52236.693339293699</v>
      </c>
      <c r="C4" s="26">
        <v>1355048</v>
      </c>
      <c r="D4" s="31">
        <v>33282</v>
      </c>
    </row>
    <row r="8" spans="1:4" ht="28.8" x14ac:dyDescent="0.3">
      <c r="A8" s="14" t="s">
        <v>2961</v>
      </c>
      <c r="B8" s="15">
        <f>GETPIVOTDATA("[Measures].[Sum of Total_Spend]",$A$3)/GETPIVOTDATA("[Measures].[Sum of Frequency]",$A$3)</f>
        <v>40.714139775253891</v>
      </c>
    </row>
    <row r="13" spans="1:4" ht="28.8" x14ac:dyDescent="0.3">
      <c r="A13" s="14" t="s">
        <v>2962</v>
      </c>
      <c r="B13" s="16">
        <f>GETPIVOTDATA("[Measures].[Sum of Frequency]",$A$3)/GETPIVOTDATA("[Measures].[Count of ID]",$A$3)</f>
        <v>14.877961555654895</v>
      </c>
    </row>
  </sheetData>
  <sortState xmlns:xlrd2="http://schemas.microsoft.com/office/spreadsheetml/2017/richdata2" columnSort="1" ref="A3:C2244">
    <sortCondition descending="1" ref="B3"/>
  </sortState>
  <pageMargins left="0.7" right="0.7" top="0.75" bottom="0.75" header="0.3" footer="0.3"/>
  <pageSetup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91DD-3E61-4381-98F7-C6880CE411C7}">
  <dimension ref="A3:O30"/>
  <sheetViews>
    <sheetView topLeftCell="A12" workbookViewId="0">
      <selection activeCell="G24" sqref="G24"/>
    </sheetView>
  </sheetViews>
  <sheetFormatPr defaultRowHeight="14.4" x14ac:dyDescent="0.3"/>
  <cols>
    <col min="1" max="1" width="12.5546875" bestFit="1" customWidth="1"/>
    <col min="2" max="2" width="17" bestFit="1" customWidth="1"/>
    <col min="3" max="3" width="11.5546875" bestFit="1" customWidth="1"/>
    <col min="4" max="4" width="15.109375" bestFit="1" customWidth="1"/>
    <col min="5" max="5" width="6.5546875" bestFit="1" customWidth="1"/>
    <col min="6" max="6" width="12.5546875" bestFit="1" customWidth="1"/>
    <col min="7" max="7" width="15.21875" bestFit="1" customWidth="1"/>
    <col min="8" max="10" width="6" bestFit="1" customWidth="1"/>
    <col min="11" max="11" width="8" bestFit="1" customWidth="1"/>
    <col min="12" max="13" width="6" bestFit="1" customWidth="1"/>
    <col min="14" max="14" width="12.5546875" bestFit="1" customWidth="1"/>
    <col min="15" max="15" width="15.21875" bestFit="1" customWidth="1"/>
    <col min="16" max="16" width="7.6640625" bestFit="1" customWidth="1"/>
    <col min="17" max="17" width="6" bestFit="1" customWidth="1"/>
    <col min="18" max="18" width="8.5546875" bestFit="1" customWidth="1"/>
    <col min="19" max="19" width="6.88671875" bestFit="1" customWidth="1"/>
    <col min="20" max="20" width="10.77734375" bestFit="1" customWidth="1"/>
    <col min="21" max="23" width="6" bestFit="1" customWidth="1"/>
    <col min="24" max="24" width="12" bestFit="1" customWidth="1"/>
    <col min="25" max="36" width="6" bestFit="1" customWidth="1"/>
    <col min="37" max="37" width="8" bestFit="1" customWidth="1"/>
    <col min="38" max="38" width="6" bestFit="1" customWidth="1"/>
    <col min="39" max="39" width="8" bestFit="1" customWidth="1"/>
    <col min="40" max="42" width="6" bestFit="1" customWidth="1"/>
    <col min="43" max="43" width="8" bestFit="1" customWidth="1"/>
    <col min="44" max="46" width="6" bestFit="1" customWidth="1"/>
    <col min="47" max="47" width="8" bestFit="1" customWidth="1"/>
    <col min="48" max="49" width="6" bestFit="1" customWidth="1"/>
    <col min="50" max="50" width="8" bestFit="1" customWidth="1"/>
    <col min="51" max="61" width="6" bestFit="1" customWidth="1"/>
    <col min="62" max="62" width="8" bestFit="1" customWidth="1"/>
    <col min="63" max="68" width="6" bestFit="1" customWidth="1"/>
    <col min="69" max="70" width="12" bestFit="1" customWidth="1"/>
    <col min="71" max="71" width="8" bestFit="1" customWidth="1"/>
    <col min="72" max="76" width="6" bestFit="1" customWidth="1"/>
    <col min="77" max="77" width="7" bestFit="1" customWidth="1"/>
    <col min="78" max="80" width="6" bestFit="1" customWidth="1"/>
    <col min="81" max="81" width="12" bestFit="1" customWidth="1"/>
    <col min="82" max="82" width="8" bestFit="1" customWidth="1"/>
    <col min="83" max="93" width="6" bestFit="1" customWidth="1"/>
    <col min="94" max="94" width="12" bestFit="1" customWidth="1"/>
    <col min="95" max="95" width="6" bestFit="1" customWidth="1"/>
    <col min="96" max="96" width="8" bestFit="1" customWidth="1"/>
    <col min="97" max="99" width="6" bestFit="1" customWidth="1"/>
    <col min="100" max="100" width="8" bestFit="1" customWidth="1"/>
    <col min="101" max="105" width="6" bestFit="1" customWidth="1"/>
    <col min="106" max="106" width="8" bestFit="1" customWidth="1"/>
    <col min="107" max="107" width="12" bestFit="1" customWidth="1"/>
    <col min="108" max="109" width="6" bestFit="1" customWidth="1"/>
    <col min="110" max="111" width="8" bestFit="1" customWidth="1"/>
    <col min="112" max="113" width="6" bestFit="1" customWidth="1"/>
    <col min="114" max="114" width="8" bestFit="1" customWidth="1"/>
    <col min="115" max="115" width="12" bestFit="1" customWidth="1"/>
    <col min="116" max="117" width="6" bestFit="1" customWidth="1"/>
    <col min="118" max="118" width="8" bestFit="1" customWidth="1"/>
    <col min="119" max="121" width="6" bestFit="1" customWidth="1"/>
    <col min="122" max="122" width="12" bestFit="1" customWidth="1"/>
    <col min="123" max="128" width="6" bestFit="1" customWidth="1"/>
    <col min="129" max="129" width="8" bestFit="1" customWidth="1"/>
    <col min="130" max="134" width="6" bestFit="1" customWidth="1"/>
    <col min="135" max="135" width="8" bestFit="1" customWidth="1"/>
    <col min="136" max="136" width="12" bestFit="1" customWidth="1"/>
    <col min="137" max="138" width="6" bestFit="1" customWidth="1"/>
    <col min="139" max="139" width="8" bestFit="1" customWidth="1"/>
    <col min="140" max="143" width="6" bestFit="1" customWidth="1"/>
    <col min="144" max="144" width="8" bestFit="1" customWidth="1"/>
    <col min="145" max="147" width="6" bestFit="1" customWidth="1"/>
    <col min="148" max="148" width="12" bestFit="1" customWidth="1"/>
    <col min="149" max="159" width="6" bestFit="1" customWidth="1"/>
    <col min="160" max="160" width="7" bestFit="1" customWidth="1"/>
    <col min="161" max="161" width="8" bestFit="1" customWidth="1"/>
    <col min="162" max="164" width="6" bestFit="1" customWidth="1"/>
    <col min="165" max="166" width="12" bestFit="1" customWidth="1"/>
    <col min="167" max="167" width="8" bestFit="1" customWidth="1"/>
    <col min="168" max="181" width="6" bestFit="1" customWidth="1"/>
    <col min="182" max="182" width="8" bestFit="1" customWidth="1"/>
    <col min="183" max="191" width="6" bestFit="1" customWidth="1"/>
    <col min="192" max="192" width="12" bestFit="1" customWidth="1"/>
    <col min="193" max="195" width="6" bestFit="1" customWidth="1"/>
    <col min="196" max="196" width="9" bestFit="1" customWidth="1"/>
    <col min="197" max="200" width="6" bestFit="1" customWidth="1"/>
    <col min="201" max="201" width="12" bestFit="1" customWidth="1"/>
    <col min="202" max="204" width="6" bestFit="1" customWidth="1"/>
    <col min="205" max="205" width="9" bestFit="1" customWidth="1"/>
    <col min="206" max="206" width="6" bestFit="1" customWidth="1"/>
    <col min="207" max="207" width="8" bestFit="1" customWidth="1"/>
    <col min="208" max="208" width="6" bestFit="1" customWidth="1"/>
    <col min="209" max="210" width="8" bestFit="1" customWidth="1"/>
    <col min="211" max="211" width="12" bestFit="1" customWidth="1"/>
    <col min="212" max="221" width="6" bestFit="1" customWidth="1"/>
    <col min="222" max="222" width="12" bestFit="1" customWidth="1"/>
    <col min="223" max="223" width="6" bestFit="1" customWidth="1"/>
    <col min="224" max="224" width="12" bestFit="1" customWidth="1"/>
    <col min="225" max="226" width="6" bestFit="1" customWidth="1"/>
    <col min="227" max="227" width="8" bestFit="1" customWidth="1"/>
    <col min="228" max="230" width="6" bestFit="1" customWidth="1"/>
    <col min="231" max="231" width="12" bestFit="1" customWidth="1"/>
    <col min="232" max="233" width="6" bestFit="1" customWidth="1"/>
    <col min="234" max="234" width="8" bestFit="1" customWidth="1"/>
    <col min="235" max="242" width="6" bestFit="1" customWidth="1"/>
    <col min="243" max="244" width="12" bestFit="1" customWidth="1"/>
    <col min="245" max="245" width="6" bestFit="1" customWidth="1"/>
    <col min="246" max="246" width="8" bestFit="1" customWidth="1"/>
    <col min="247" max="253" width="6" bestFit="1" customWidth="1"/>
    <col min="254" max="254" width="8" bestFit="1" customWidth="1"/>
    <col min="255" max="256" width="6" bestFit="1" customWidth="1"/>
    <col min="257" max="257" width="8" bestFit="1" customWidth="1"/>
    <col min="258" max="264" width="6" bestFit="1" customWidth="1"/>
    <col min="265" max="265" width="12" bestFit="1" customWidth="1"/>
    <col min="266" max="270" width="6" bestFit="1" customWidth="1"/>
    <col min="271" max="271" width="8" bestFit="1" customWidth="1"/>
    <col min="272" max="276" width="6" bestFit="1" customWidth="1"/>
    <col min="277" max="277" width="8" bestFit="1" customWidth="1"/>
    <col min="278" max="278" width="12" bestFit="1" customWidth="1"/>
    <col min="279" max="283" width="6" bestFit="1" customWidth="1"/>
    <col min="284" max="284" width="8" bestFit="1" customWidth="1"/>
    <col min="285" max="287" width="6" bestFit="1" customWidth="1"/>
    <col min="288" max="289" width="8" bestFit="1" customWidth="1"/>
    <col min="290" max="292" width="6" bestFit="1" customWidth="1"/>
    <col min="293" max="293" width="8" bestFit="1" customWidth="1"/>
    <col min="294" max="300" width="6" bestFit="1" customWidth="1"/>
    <col min="301" max="301" width="12" bestFit="1" customWidth="1"/>
    <col min="302" max="308" width="6" bestFit="1" customWidth="1"/>
    <col min="309" max="309" width="8" bestFit="1" customWidth="1"/>
    <col min="310" max="314" width="6" bestFit="1" customWidth="1"/>
    <col min="315" max="315" width="9" bestFit="1" customWidth="1"/>
    <col min="316" max="320" width="6" bestFit="1" customWidth="1"/>
    <col min="321" max="321" width="8" bestFit="1" customWidth="1"/>
    <col min="322" max="322" width="6" bestFit="1" customWidth="1"/>
    <col min="323" max="323" width="8" bestFit="1" customWidth="1"/>
    <col min="324" max="335" width="6" bestFit="1" customWidth="1"/>
    <col min="336" max="336" width="12" bestFit="1" customWidth="1"/>
    <col min="337" max="337" width="6" bestFit="1" customWidth="1"/>
    <col min="338" max="338" width="8" bestFit="1" customWidth="1"/>
    <col min="339" max="339" width="6" bestFit="1" customWidth="1"/>
    <col min="340" max="340" width="7" bestFit="1" customWidth="1"/>
    <col min="341" max="346" width="6" bestFit="1" customWidth="1"/>
    <col min="347" max="347" width="12" bestFit="1" customWidth="1"/>
    <col min="348" max="352" width="6" bestFit="1" customWidth="1"/>
    <col min="353" max="353" width="8" bestFit="1" customWidth="1"/>
    <col min="354" max="358" width="6" bestFit="1" customWidth="1"/>
    <col min="359" max="359" width="8" bestFit="1" customWidth="1"/>
    <col min="360" max="362" width="6" bestFit="1" customWidth="1"/>
    <col min="363" max="363" width="8" bestFit="1" customWidth="1"/>
    <col min="364" max="369" width="6" bestFit="1" customWidth="1"/>
    <col min="370" max="370" width="8" bestFit="1" customWidth="1"/>
    <col min="371" max="382" width="6" bestFit="1" customWidth="1"/>
    <col min="383" max="383" width="12" bestFit="1" customWidth="1"/>
    <col min="384" max="384" width="8" bestFit="1" customWidth="1"/>
    <col min="385" max="389" width="6" bestFit="1" customWidth="1"/>
    <col min="390" max="390" width="7" bestFit="1" customWidth="1"/>
    <col min="391" max="395" width="6" bestFit="1" customWidth="1"/>
    <col min="396" max="396" width="8" bestFit="1" customWidth="1"/>
    <col min="397" max="400" width="6" bestFit="1" customWidth="1"/>
    <col min="401" max="401" width="8" bestFit="1" customWidth="1"/>
    <col min="402" max="410" width="6" bestFit="1" customWidth="1"/>
    <col min="411" max="411" width="12" bestFit="1" customWidth="1"/>
    <col min="412" max="414" width="6" bestFit="1" customWidth="1"/>
    <col min="415" max="415" width="8" bestFit="1" customWidth="1"/>
    <col min="416" max="421" width="6" bestFit="1" customWidth="1"/>
    <col min="422" max="424" width="8" bestFit="1" customWidth="1"/>
    <col min="425" max="435" width="6" bestFit="1" customWidth="1"/>
    <col min="436" max="436" width="12" bestFit="1" customWidth="1"/>
    <col min="437" max="441" width="6" bestFit="1" customWidth="1"/>
    <col min="442" max="442" width="8" bestFit="1" customWidth="1"/>
    <col min="443" max="453" width="6" bestFit="1" customWidth="1"/>
    <col min="454" max="454" width="8" bestFit="1" customWidth="1"/>
    <col min="455" max="457" width="6" bestFit="1" customWidth="1"/>
    <col min="458" max="458" width="8" bestFit="1" customWidth="1"/>
    <col min="459" max="460" width="6" bestFit="1" customWidth="1"/>
    <col min="461" max="461" width="12" bestFit="1" customWidth="1"/>
    <col min="462" max="463" width="6" bestFit="1" customWidth="1"/>
    <col min="464" max="464" width="8" bestFit="1" customWidth="1"/>
    <col min="465" max="474" width="6" bestFit="1" customWidth="1"/>
    <col min="475" max="475" width="12" bestFit="1" customWidth="1"/>
    <col min="476" max="481" width="6" bestFit="1" customWidth="1"/>
    <col min="482" max="482" width="12" bestFit="1" customWidth="1"/>
    <col min="483" max="504" width="6" bestFit="1" customWidth="1"/>
    <col min="505" max="505" width="9" bestFit="1" customWidth="1"/>
    <col min="506" max="506" width="6" bestFit="1" customWidth="1"/>
    <col min="507" max="507" width="8" bestFit="1" customWidth="1"/>
    <col min="508" max="508" width="12" bestFit="1" customWidth="1"/>
    <col min="509" max="509" width="6" bestFit="1" customWidth="1"/>
    <col min="510" max="510" width="8" bestFit="1" customWidth="1"/>
    <col min="511" max="524" width="6" bestFit="1" customWidth="1"/>
    <col min="525" max="525" width="12" bestFit="1" customWidth="1"/>
    <col min="526" max="529" width="6" bestFit="1" customWidth="1"/>
    <col min="530" max="530" width="12" bestFit="1" customWidth="1"/>
    <col min="531" max="536" width="6" bestFit="1" customWidth="1"/>
    <col min="537" max="537" width="12" bestFit="1" customWidth="1"/>
    <col min="538" max="539" width="6" bestFit="1" customWidth="1"/>
    <col min="540" max="540" width="12" bestFit="1" customWidth="1"/>
    <col min="541" max="541" width="6" bestFit="1" customWidth="1"/>
    <col min="542" max="542" width="12" bestFit="1" customWidth="1"/>
    <col min="543" max="543" width="6" bestFit="1" customWidth="1"/>
    <col min="544" max="544" width="8" bestFit="1" customWidth="1"/>
    <col min="545" max="546" width="6" bestFit="1" customWidth="1"/>
    <col min="547" max="547" width="9" bestFit="1" customWidth="1"/>
    <col min="548" max="548" width="6" bestFit="1" customWidth="1"/>
    <col min="549" max="550" width="8" bestFit="1" customWidth="1"/>
    <col min="551" max="551" width="12" bestFit="1" customWidth="1"/>
    <col min="552" max="553" width="8" bestFit="1" customWidth="1"/>
    <col min="554" max="558" width="6" bestFit="1" customWidth="1"/>
    <col min="559" max="559" width="9" bestFit="1" customWidth="1"/>
    <col min="560" max="566" width="6" bestFit="1" customWidth="1"/>
    <col min="567" max="567" width="12" bestFit="1" customWidth="1"/>
    <col min="568" max="569" width="6" bestFit="1" customWidth="1"/>
    <col min="570" max="570" width="12" bestFit="1" customWidth="1"/>
    <col min="571" max="571" width="6" bestFit="1" customWidth="1"/>
    <col min="572" max="572" width="9" bestFit="1" customWidth="1"/>
    <col min="573" max="573" width="12" bestFit="1" customWidth="1"/>
    <col min="574" max="574" width="6" bestFit="1" customWidth="1"/>
    <col min="575" max="575" width="12" bestFit="1" customWidth="1"/>
    <col min="576" max="577" width="6" bestFit="1" customWidth="1"/>
    <col min="578" max="579" width="12" bestFit="1" customWidth="1"/>
    <col min="580" max="580" width="9" bestFit="1" customWidth="1"/>
    <col min="581" max="584" width="6" bestFit="1" customWidth="1"/>
    <col min="585" max="585" width="8" bestFit="1" customWidth="1"/>
    <col min="586" max="586" width="7" bestFit="1" customWidth="1"/>
    <col min="587" max="587" width="6" bestFit="1" customWidth="1"/>
    <col min="588" max="588" width="9" bestFit="1" customWidth="1"/>
    <col min="589" max="589" width="12" bestFit="1" customWidth="1"/>
    <col min="590" max="594" width="6" bestFit="1" customWidth="1"/>
    <col min="595" max="595" width="9" bestFit="1" customWidth="1"/>
    <col min="596" max="602" width="6" bestFit="1" customWidth="1"/>
    <col min="603" max="603" width="12" bestFit="1" customWidth="1"/>
    <col min="604" max="608" width="6" bestFit="1" customWidth="1"/>
    <col min="609" max="609" width="8" bestFit="1" customWidth="1"/>
    <col min="610" max="610" width="6" bestFit="1" customWidth="1"/>
    <col min="611" max="612" width="12" bestFit="1" customWidth="1"/>
    <col min="613" max="613" width="8" bestFit="1" customWidth="1"/>
    <col min="614" max="615" width="6" bestFit="1" customWidth="1"/>
    <col min="616" max="616" width="12" bestFit="1" customWidth="1"/>
    <col min="617" max="620" width="6" bestFit="1" customWidth="1"/>
    <col min="621" max="621" width="12" bestFit="1" customWidth="1"/>
    <col min="622" max="622" width="6" bestFit="1" customWidth="1"/>
    <col min="623" max="623" width="8" bestFit="1" customWidth="1"/>
    <col min="624" max="625" width="6" bestFit="1" customWidth="1"/>
    <col min="626" max="627" width="8" bestFit="1" customWidth="1"/>
    <col min="628" max="628" width="6" bestFit="1" customWidth="1"/>
    <col min="629" max="629" width="8" bestFit="1" customWidth="1"/>
    <col min="630" max="633" width="6" bestFit="1" customWidth="1"/>
    <col min="634" max="634" width="12" bestFit="1" customWidth="1"/>
    <col min="635" max="635" width="6" bestFit="1" customWidth="1"/>
    <col min="636" max="636" width="8" bestFit="1" customWidth="1"/>
    <col min="637" max="638" width="6" bestFit="1" customWidth="1"/>
    <col min="639" max="639" width="12" bestFit="1" customWidth="1"/>
    <col min="640" max="640" width="8" bestFit="1" customWidth="1"/>
    <col min="641" max="644" width="6" bestFit="1" customWidth="1"/>
    <col min="645" max="645" width="8" bestFit="1" customWidth="1"/>
    <col min="646" max="646" width="5" bestFit="1" customWidth="1"/>
    <col min="647" max="647" width="12" bestFit="1" customWidth="1"/>
    <col min="648" max="653" width="6" bestFit="1" customWidth="1"/>
    <col min="654" max="655" width="12" bestFit="1" customWidth="1"/>
    <col min="656" max="657" width="6" bestFit="1" customWidth="1"/>
    <col min="658" max="658" width="8" bestFit="1" customWidth="1"/>
    <col min="659" max="659" width="6" bestFit="1" customWidth="1"/>
    <col min="660" max="660" width="12" bestFit="1" customWidth="1"/>
    <col min="661" max="665" width="6" bestFit="1" customWidth="1"/>
    <col min="666" max="666" width="12" bestFit="1" customWidth="1"/>
    <col min="667" max="668" width="6" bestFit="1" customWidth="1"/>
    <col min="669" max="669" width="12" bestFit="1" customWidth="1"/>
    <col min="670" max="670" width="8" bestFit="1" customWidth="1"/>
    <col min="671" max="671" width="6" bestFit="1" customWidth="1"/>
    <col min="672" max="672" width="8" bestFit="1" customWidth="1"/>
    <col min="673" max="673" width="6" bestFit="1" customWidth="1"/>
    <col min="674" max="674" width="12" bestFit="1" customWidth="1"/>
    <col min="675" max="675" width="6" bestFit="1" customWidth="1"/>
    <col min="676" max="676" width="8" bestFit="1" customWidth="1"/>
    <col min="677" max="678" width="12" bestFit="1" customWidth="1"/>
    <col min="679" max="681" width="6" bestFit="1" customWidth="1"/>
    <col min="682" max="682" width="12" bestFit="1" customWidth="1"/>
    <col min="683" max="683" width="6" bestFit="1" customWidth="1"/>
    <col min="684" max="684" width="8" bestFit="1" customWidth="1"/>
    <col min="685" max="685" width="6" bestFit="1" customWidth="1"/>
    <col min="686" max="686" width="8" bestFit="1" customWidth="1"/>
    <col min="687" max="687" width="12" bestFit="1" customWidth="1"/>
    <col min="688" max="688" width="8" bestFit="1" customWidth="1"/>
    <col min="689" max="690" width="6" bestFit="1" customWidth="1"/>
    <col min="691" max="691" width="12" bestFit="1" customWidth="1"/>
    <col min="692" max="693" width="6" bestFit="1" customWidth="1"/>
    <col min="694" max="694" width="8" bestFit="1" customWidth="1"/>
    <col min="695" max="698" width="6" bestFit="1" customWidth="1"/>
    <col min="699" max="699" width="12" bestFit="1" customWidth="1"/>
    <col min="700" max="700" width="6" bestFit="1" customWidth="1"/>
    <col min="701" max="701" width="12" bestFit="1" customWidth="1"/>
    <col min="702" max="702" width="8" bestFit="1" customWidth="1"/>
    <col min="703" max="703" width="12" bestFit="1" customWidth="1"/>
    <col min="704" max="705" width="6" bestFit="1" customWidth="1"/>
    <col min="706" max="706" width="12" bestFit="1" customWidth="1"/>
    <col min="707" max="707" width="8" bestFit="1" customWidth="1"/>
    <col min="708" max="709" width="6" bestFit="1" customWidth="1"/>
    <col min="710" max="711" width="8" bestFit="1" customWidth="1"/>
    <col min="712" max="713" width="6" bestFit="1" customWidth="1"/>
    <col min="714" max="714" width="8" bestFit="1" customWidth="1"/>
    <col min="715" max="716" width="12" bestFit="1" customWidth="1"/>
    <col min="717" max="720" width="6" bestFit="1" customWidth="1"/>
    <col min="721" max="721" width="12" bestFit="1" customWidth="1"/>
    <col min="722" max="722" width="8" bestFit="1" customWidth="1"/>
    <col min="723" max="724" width="6" bestFit="1" customWidth="1"/>
    <col min="725" max="725" width="12" bestFit="1" customWidth="1"/>
    <col min="726" max="726" width="6" bestFit="1" customWidth="1"/>
    <col min="727" max="727" width="12" bestFit="1" customWidth="1"/>
    <col min="728" max="729" width="8" bestFit="1" customWidth="1"/>
    <col min="730" max="730" width="6" bestFit="1" customWidth="1"/>
    <col min="731" max="731" width="12" bestFit="1" customWidth="1"/>
    <col min="732" max="737" width="6" bestFit="1" customWidth="1"/>
    <col min="738" max="738" width="12" bestFit="1" customWidth="1"/>
    <col min="739" max="741" width="6" bestFit="1" customWidth="1"/>
    <col min="742" max="742" width="12" bestFit="1" customWidth="1"/>
    <col min="743" max="745" width="6" bestFit="1" customWidth="1"/>
    <col min="746" max="746" width="12" bestFit="1" customWidth="1"/>
    <col min="747" max="747" width="6" bestFit="1" customWidth="1"/>
    <col min="748" max="748" width="5" bestFit="1" customWidth="1"/>
    <col min="749" max="749" width="12" bestFit="1" customWidth="1"/>
    <col min="750" max="754" width="6" bestFit="1" customWidth="1"/>
    <col min="755" max="755" width="12" bestFit="1" customWidth="1"/>
    <col min="756" max="758" width="6" bestFit="1" customWidth="1"/>
    <col min="759" max="759" width="12" bestFit="1" customWidth="1"/>
    <col min="760" max="760" width="8" bestFit="1" customWidth="1"/>
    <col min="761" max="766" width="6" bestFit="1" customWidth="1"/>
    <col min="767" max="767" width="10" bestFit="1" customWidth="1"/>
    <col min="768" max="768" width="8" bestFit="1" customWidth="1"/>
    <col min="769" max="770" width="6" bestFit="1" customWidth="1"/>
    <col min="771" max="771" width="12" bestFit="1" customWidth="1"/>
    <col min="772" max="772" width="6" bestFit="1" customWidth="1"/>
    <col min="773" max="773" width="12" bestFit="1" customWidth="1"/>
    <col min="774" max="774" width="6" bestFit="1" customWidth="1"/>
    <col min="775" max="776" width="8" bestFit="1" customWidth="1"/>
    <col min="777" max="777" width="12" bestFit="1" customWidth="1"/>
    <col min="778" max="781" width="6" bestFit="1" customWidth="1"/>
    <col min="782" max="782" width="12" bestFit="1" customWidth="1"/>
    <col min="783" max="783" width="8" bestFit="1" customWidth="1"/>
    <col min="784" max="787" width="6" bestFit="1" customWidth="1"/>
    <col min="788" max="788" width="12" bestFit="1" customWidth="1"/>
    <col min="789" max="789" width="6" bestFit="1" customWidth="1"/>
    <col min="790" max="790" width="8" bestFit="1" customWidth="1"/>
    <col min="791" max="792" width="6" bestFit="1" customWidth="1"/>
    <col min="793" max="793" width="12" bestFit="1" customWidth="1"/>
    <col min="794" max="794" width="8" bestFit="1" customWidth="1"/>
    <col min="795" max="795" width="6" bestFit="1" customWidth="1"/>
    <col min="796" max="796" width="12" bestFit="1" customWidth="1"/>
    <col min="797" max="797" width="6" bestFit="1" customWidth="1"/>
    <col min="798" max="798" width="12" bestFit="1" customWidth="1"/>
    <col min="799" max="799" width="6" bestFit="1" customWidth="1"/>
    <col min="800" max="800" width="12" bestFit="1" customWidth="1"/>
    <col min="801" max="806" width="6" bestFit="1" customWidth="1"/>
    <col min="807" max="807" width="8" bestFit="1" customWidth="1"/>
    <col min="808" max="808" width="12" bestFit="1" customWidth="1"/>
    <col min="809" max="812" width="6" bestFit="1" customWidth="1"/>
    <col min="813" max="813" width="8" bestFit="1" customWidth="1"/>
    <col min="814" max="815" width="12" bestFit="1" customWidth="1"/>
    <col min="816" max="820" width="6" bestFit="1" customWidth="1"/>
    <col min="821" max="821" width="12" bestFit="1" customWidth="1"/>
    <col min="822" max="823" width="6" bestFit="1" customWidth="1"/>
    <col min="824" max="824" width="12" bestFit="1" customWidth="1"/>
    <col min="825" max="829" width="6" bestFit="1" customWidth="1"/>
    <col min="830" max="830" width="8" bestFit="1" customWidth="1"/>
    <col min="831" max="831" width="12" bestFit="1" customWidth="1"/>
    <col min="832" max="833" width="6" bestFit="1" customWidth="1"/>
    <col min="834" max="834" width="12" bestFit="1" customWidth="1"/>
    <col min="835" max="836" width="6" bestFit="1" customWidth="1"/>
    <col min="837" max="837" width="10" bestFit="1" customWidth="1"/>
    <col min="838" max="838" width="9" bestFit="1" customWidth="1"/>
    <col min="839" max="840" width="6" bestFit="1" customWidth="1"/>
    <col min="841" max="841" width="8" bestFit="1" customWidth="1"/>
    <col min="842" max="843" width="12" bestFit="1" customWidth="1"/>
    <col min="844" max="844" width="8" bestFit="1" customWidth="1"/>
    <col min="845" max="847" width="6" bestFit="1" customWidth="1"/>
    <col min="848" max="848" width="12" bestFit="1" customWidth="1"/>
    <col min="849" max="851" width="6" bestFit="1" customWidth="1"/>
    <col min="852" max="852" width="12" bestFit="1" customWidth="1"/>
    <col min="853" max="856" width="6" bestFit="1" customWidth="1"/>
    <col min="857" max="857" width="8" bestFit="1" customWidth="1"/>
    <col min="858" max="859" width="6" bestFit="1" customWidth="1"/>
    <col min="860" max="860" width="12" bestFit="1" customWidth="1"/>
    <col min="861" max="862" width="6" bestFit="1" customWidth="1"/>
    <col min="863" max="863" width="8" bestFit="1" customWidth="1"/>
    <col min="864" max="865" width="6" bestFit="1" customWidth="1"/>
    <col min="866" max="866" width="9" bestFit="1" customWidth="1"/>
    <col min="867" max="867" width="6" bestFit="1" customWidth="1"/>
    <col min="868" max="868" width="8" bestFit="1" customWidth="1"/>
    <col min="869" max="869" width="6" bestFit="1" customWidth="1"/>
    <col min="870" max="870" width="12" bestFit="1" customWidth="1"/>
    <col min="871" max="875" width="6" bestFit="1" customWidth="1"/>
    <col min="876" max="876" width="12" bestFit="1" customWidth="1"/>
    <col min="877" max="878" width="6" bestFit="1" customWidth="1"/>
    <col min="879" max="879" width="12" bestFit="1" customWidth="1"/>
    <col min="880" max="883" width="6" bestFit="1" customWidth="1"/>
    <col min="884" max="884" width="12" bestFit="1" customWidth="1"/>
    <col min="885" max="885" width="8" bestFit="1" customWidth="1"/>
    <col min="886" max="886" width="6" bestFit="1" customWidth="1"/>
    <col min="887" max="888" width="8" bestFit="1" customWidth="1"/>
    <col min="889" max="891" width="6" bestFit="1" customWidth="1"/>
    <col min="892" max="892" width="12" bestFit="1" customWidth="1"/>
    <col min="893" max="893" width="6" bestFit="1" customWidth="1"/>
    <col min="894" max="895" width="8" bestFit="1" customWidth="1"/>
    <col min="896" max="896" width="6" bestFit="1" customWidth="1"/>
    <col min="897" max="897" width="12" bestFit="1" customWidth="1"/>
    <col min="898" max="901" width="6" bestFit="1" customWidth="1"/>
    <col min="902" max="902" width="12" bestFit="1" customWidth="1"/>
    <col min="903" max="908" width="6" bestFit="1" customWidth="1"/>
    <col min="909" max="909" width="9" bestFit="1" customWidth="1"/>
    <col min="910" max="916" width="6" bestFit="1" customWidth="1"/>
    <col min="917" max="917" width="10" bestFit="1" customWidth="1"/>
    <col min="918" max="919" width="6" bestFit="1" customWidth="1"/>
    <col min="920" max="922" width="8" bestFit="1" customWidth="1"/>
    <col min="923" max="923" width="6" bestFit="1" customWidth="1"/>
    <col min="924" max="924" width="12" bestFit="1" customWidth="1"/>
    <col min="925" max="926" width="6" bestFit="1" customWidth="1"/>
    <col min="927" max="927" width="8" bestFit="1" customWidth="1"/>
    <col min="928" max="928" width="12" bestFit="1" customWidth="1"/>
    <col min="929" max="931" width="6" bestFit="1" customWidth="1"/>
    <col min="932" max="932" width="8" bestFit="1" customWidth="1"/>
    <col min="933" max="933" width="6" bestFit="1" customWidth="1"/>
    <col min="934" max="934" width="10" bestFit="1" customWidth="1"/>
    <col min="935" max="942" width="6" bestFit="1" customWidth="1"/>
    <col min="943" max="943" width="8" bestFit="1" customWidth="1"/>
    <col min="944" max="945" width="12" bestFit="1" customWidth="1"/>
    <col min="946" max="946" width="8" bestFit="1" customWidth="1"/>
    <col min="947" max="952" width="6" bestFit="1" customWidth="1"/>
    <col min="953" max="953" width="8" bestFit="1" customWidth="1"/>
    <col min="954" max="962" width="6" bestFit="1" customWidth="1"/>
    <col min="963" max="963" width="8" bestFit="1" customWidth="1"/>
    <col min="964" max="965" width="12" bestFit="1" customWidth="1"/>
    <col min="966" max="969" width="6" bestFit="1" customWidth="1"/>
    <col min="970" max="970" width="8" bestFit="1" customWidth="1"/>
    <col min="971" max="973" width="6" bestFit="1" customWidth="1"/>
    <col min="974" max="974" width="8" bestFit="1" customWidth="1"/>
    <col min="975" max="975" width="6" bestFit="1" customWidth="1"/>
    <col min="976" max="976" width="9" bestFit="1" customWidth="1"/>
    <col min="977" max="977" width="12" bestFit="1" customWidth="1"/>
    <col min="978" max="979" width="6" bestFit="1" customWidth="1"/>
    <col min="980" max="980" width="8" bestFit="1" customWidth="1"/>
    <col min="981" max="987" width="6" bestFit="1" customWidth="1"/>
    <col min="988" max="989" width="8" bestFit="1" customWidth="1"/>
    <col min="990" max="990" width="6" bestFit="1" customWidth="1"/>
    <col min="991" max="991" width="12" bestFit="1" customWidth="1"/>
    <col min="992" max="997" width="6" bestFit="1" customWidth="1"/>
    <col min="998" max="998" width="12" bestFit="1" customWidth="1"/>
    <col min="999" max="1004" width="6" bestFit="1" customWidth="1"/>
    <col min="1005" max="1005" width="8" bestFit="1" customWidth="1"/>
    <col min="1006" max="1007" width="6" bestFit="1" customWidth="1"/>
    <col min="1008" max="1008" width="12" bestFit="1" customWidth="1"/>
    <col min="1009" max="1009" width="6" bestFit="1" customWidth="1"/>
    <col min="1010" max="1011" width="8" bestFit="1" customWidth="1"/>
    <col min="1012" max="1015" width="6" bestFit="1" customWidth="1"/>
    <col min="1016" max="1016" width="8" bestFit="1" customWidth="1"/>
    <col min="1017" max="1017" width="12" bestFit="1" customWidth="1"/>
    <col min="1018" max="1018" width="6" bestFit="1" customWidth="1"/>
    <col min="1019" max="1019" width="8" bestFit="1" customWidth="1"/>
    <col min="1020" max="1022" width="6" bestFit="1" customWidth="1"/>
    <col min="1023" max="1023" width="9" bestFit="1" customWidth="1"/>
    <col min="1024" max="1024" width="6" bestFit="1" customWidth="1"/>
    <col min="1025" max="1027" width="12" bestFit="1" customWidth="1"/>
    <col min="1028" max="1036" width="6" bestFit="1" customWidth="1"/>
    <col min="1037" max="1037" width="8" bestFit="1" customWidth="1"/>
    <col min="1038" max="1038" width="6" bestFit="1" customWidth="1"/>
    <col min="1039" max="1039" width="8" bestFit="1" customWidth="1"/>
    <col min="1040" max="1040" width="6" bestFit="1" customWidth="1"/>
    <col min="1041" max="1041" width="8" bestFit="1" customWidth="1"/>
    <col min="1042" max="1043" width="6" bestFit="1" customWidth="1"/>
    <col min="1044" max="1044" width="9" bestFit="1" customWidth="1"/>
    <col min="1045" max="1049" width="6" bestFit="1" customWidth="1"/>
    <col min="1050" max="1050" width="9" bestFit="1" customWidth="1"/>
    <col min="1051" max="1053" width="6" bestFit="1" customWidth="1"/>
    <col min="1054" max="1054" width="8" bestFit="1" customWidth="1"/>
    <col min="1055" max="1055" width="6" bestFit="1" customWidth="1"/>
    <col min="1056" max="1056" width="12" bestFit="1" customWidth="1"/>
  </cols>
  <sheetData>
    <row r="3" spans="1:15" x14ac:dyDescent="0.3">
      <c r="A3" s="27" t="s">
        <v>3000</v>
      </c>
      <c r="B3" s="27"/>
      <c r="C3" s="27"/>
      <c r="D3" s="27"/>
    </row>
    <row r="5" spans="1:15" x14ac:dyDescent="0.3">
      <c r="A5" s="6" t="s">
        <v>2952</v>
      </c>
      <c r="B5" t="s">
        <v>2954</v>
      </c>
      <c r="C5" t="s">
        <v>708</v>
      </c>
      <c r="D5" t="s">
        <v>2997</v>
      </c>
      <c r="E5" t="s">
        <v>3036</v>
      </c>
    </row>
    <row r="6" spans="1:15" x14ac:dyDescent="0.3">
      <c r="A6" s="7" t="s">
        <v>47</v>
      </c>
      <c r="B6" s="26">
        <v>41894.490196078434</v>
      </c>
      <c r="C6" s="31">
        <v>105125</v>
      </c>
      <c r="D6" s="31">
        <v>3171</v>
      </c>
      <c r="E6" s="31">
        <v>255</v>
      </c>
    </row>
    <row r="7" spans="1:15" x14ac:dyDescent="0.3">
      <c r="A7" s="7" t="s">
        <v>29</v>
      </c>
      <c r="B7" s="26">
        <v>52715.753327417922</v>
      </c>
      <c r="C7" s="31">
        <v>698626</v>
      </c>
      <c r="D7" s="31">
        <v>16906</v>
      </c>
      <c r="E7" s="31">
        <v>1127</v>
      </c>
    </row>
    <row r="8" spans="1:15" x14ac:dyDescent="0.3">
      <c r="A8" s="7" t="s">
        <v>39</v>
      </c>
      <c r="B8" s="26">
        <v>52908.472972972973</v>
      </c>
      <c r="C8" s="31">
        <v>226359</v>
      </c>
      <c r="D8" s="31">
        <v>5523</v>
      </c>
      <c r="E8" s="31">
        <v>370</v>
      </c>
      <c r="G8" s="6" t="s">
        <v>2952</v>
      </c>
      <c r="H8" t="s">
        <v>2998</v>
      </c>
      <c r="N8" s="6" t="s">
        <v>2952</v>
      </c>
      <c r="O8" t="s">
        <v>2998</v>
      </c>
    </row>
    <row r="9" spans="1:15" x14ac:dyDescent="0.3">
      <c r="A9" s="7" t="s">
        <v>36</v>
      </c>
      <c r="B9" s="26">
        <v>56048.65773195876</v>
      </c>
      <c r="C9" s="31">
        <v>324938</v>
      </c>
      <c r="D9" s="31">
        <v>7682</v>
      </c>
      <c r="E9" s="31">
        <v>485</v>
      </c>
      <c r="G9" s="7" t="s">
        <v>47</v>
      </c>
      <c r="H9" s="31">
        <v>255</v>
      </c>
      <c r="N9" s="7" t="s">
        <v>71</v>
      </c>
      <c r="O9" s="31">
        <v>77</v>
      </c>
    </row>
    <row r="10" spans="1:15" x14ac:dyDescent="0.3">
      <c r="G10" s="7" t="s">
        <v>39</v>
      </c>
      <c r="H10" s="31">
        <v>370</v>
      </c>
      <c r="N10" s="7" t="s">
        <v>41</v>
      </c>
      <c r="O10" s="31">
        <v>231</v>
      </c>
    </row>
    <row r="11" spans="1:15" x14ac:dyDescent="0.3">
      <c r="G11" s="7" t="s">
        <v>36</v>
      </c>
      <c r="H11" s="31">
        <v>485</v>
      </c>
      <c r="N11" s="7" t="s">
        <v>30</v>
      </c>
      <c r="O11" s="31">
        <v>486</v>
      </c>
    </row>
    <row r="12" spans="1:15" x14ac:dyDescent="0.3">
      <c r="A12" s="32" t="s">
        <v>3001</v>
      </c>
      <c r="B12" s="32"/>
      <c r="C12" s="32"/>
      <c r="D12" s="32"/>
      <c r="G12" s="7" t="s">
        <v>29</v>
      </c>
      <c r="H12" s="31">
        <v>1127</v>
      </c>
      <c r="N12" s="7" t="s">
        <v>33</v>
      </c>
      <c r="O12" s="31">
        <v>579</v>
      </c>
    </row>
    <row r="13" spans="1:15" x14ac:dyDescent="0.3">
      <c r="G13" s="7" t="s">
        <v>2953</v>
      </c>
      <c r="H13" s="31">
        <v>2237</v>
      </c>
      <c r="N13" s="7" t="s">
        <v>37</v>
      </c>
      <c r="O13" s="31">
        <v>864</v>
      </c>
    </row>
    <row r="14" spans="1:15" x14ac:dyDescent="0.3">
      <c r="A14" s="6" t="s">
        <v>2952</v>
      </c>
      <c r="B14" t="s">
        <v>2954</v>
      </c>
      <c r="C14" t="s">
        <v>708</v>
      </c>
      <c r="D14" t="s">
        <v>2997</v>
      </c>
      <c r="E14" t="s">
        <v>3036</v>
      </c>
      <c r="N14" s="7" t="s">
        <v>2953</v>
      </c>
      <c r="O14" s="31">
        <v>2237</v>
      </c>
    </row>
    <row r="15" spans="1:15" x14ac:dyDescent="0.3">
      <c r="A15" s="7" t="s">
        <v>41</v>
      </c>
      <c r="B15" s="26">
        <v>52904.333333333336</v>
      </c>
      <c r="C15" s="31">
        <v>141601</v>
      </c>
      <c r="D15" s="31">
        <v>3537</v>
      </c>
      <c r="E15" s="31">
        <v>231</v>
      </c>
    </row>
    <row r="16" spans="1:15" x14ac:dyDescent="0.3">
      <c r="A16" s="7" t="s">
        <v>37</v>
      </c>
      <c r="B16" s="26">
        <v>51729.208333333336</v>
      </c>
      <c r="C16" s="31">
        <v>510453</v>
      </c>
      <c r="D16" s="31">
        <v>12926</v>
      </c>
      <c r="E16" s="31">
        <v>864</v>
      </c>
    </row>
    <row r="17" spans="1:5" x14ac:dyDescent="0.3">
      <c r="A17" s="7" t="s">
        <v>30</v>
      </c>
      <c r="B17" s="26">
        <v>51032.537037037036</v>
      </c>
      <c r="C17" s="31">
        <v>295093</v>
      </c>
      <c r="D17" s="31">
        <v>6954</v>
      </c>
      <c r="E17" s="31">
        <v>486</v>
      </c>
    </row>
    <row r="18" spans="1:5" x14ac:dyDescent="0.3">
      <c r="A18" s="7" t="s">
        <v>33</v>
      </c>
      <c r="B18" s="26">
        <v>53181.153713298794</v>
      </c>
      <c r="C18" s="31">
        <v>351012</v>
      </c>
      <c r="D18" s="31">
        <v>8579</v>
      </c>
      <c r="E18" s="31">
        <v>579</v>
      </c>
    </row>
    <row r="19" spans="1:5" x14ac:dyDescent="0.3">
      <c r="A19" s="7" t="s">
        <v>71</v>
      </c>
      <c r="B19" s="26">
        <v>56426.558441558438</v>
      </c>
      <c r="C19" s="31">
        <v>56889</v>
      </c>
      <c r="D19" s="31">
        <v>1286</v>
      </c>
      <c r="E19" s="31">
        <v>77</v>
      </c>
    </row>
    <row r="22" spans="1:5" x14ac:dyDescent="0.3">
      <c r="A22" s="27" t="s">
        <v>3035</v>
      </c>
      <c r="B22" s="27"/>
      <c r="C22" s="27"/>
      <c r="D22" s="27"/>
    </row>
    <row r="24" spans="1:5" x14ac:dyDescent="0.3">
      <c r="A24" s="6" t="s">
        <v>2952</v>
      </c>
      <c r="B24" t="s">
        <v>2954</v>
      </c>
      <c r="C24" t="s">
        <v>708</v>
      </c>
      <c r="D24" t="s">
        <v>3034</v>
      </c>
      <c r="E24" t="s">
        <v>3036</v>
      </c>
    </row>
    <row r="25" spans="1:5" x14ac:dyDescent="0.3">
      <c r="A25" s="7" t="s">
        <v>3033</v>
      </c>
      <c r="B25" s="26">
        <v>58295.4</v>
      </c>
      <c r="C25" s="31">
        <v>8316</v>
      </c>
      <c r="D25" s="31">
        <v>153</v>
      </c>
      <c r="E25" s="31">
        <v>10</v>
      </c>
    </row>
    <row r="26" spans="1:5" x14ac:dyDescent="0.3">
      <c r="A26" s="7" t="s">
        <v>3032</v>
      </c>
      <c r="B26" s="26">
        <v>44767.847389558236</v>
      </c>
      <c r="C26" s="31">
        <v>141128</v>
      </c>
      <c r="D26" s="31">
        <v>3155</v>
      </c>
      <c r="E26" s="31">
        <v>249</v>
      </c>
    </row>
    <row r="27" spans="1:5" x14ac:dyDescent="0.3">
      <c r="A27" s="7" t="s">
        <v>3031</v>
      </c>
      <c r="B27" s="26">
        <v>49793.678571428572</v>
      </c>
      <c r="C27" s="31">
        <v>306047</v>
      </c>
      <c r="D27" s="31">
        <v>8080</v>
      </c>
      <c r="E27" s="31">
        <v>588</v>
      </c>
    </row>
    <row r="28" spans="1:5" x14ac:dyDescent="0.3">
      <c r="A28" s="7" t="s">
        <v>3028</v>
      </c>
      <c r="B28" s="26">
        <v>51451.249614791988</v>
      </c>
      <c r="C28" s="31">
        <v>372625</v>
      </c>
      <c r="D28" s="31">
        <v>9620</v>
      </c>
      <c r="E28" s="31">
        <v>649</v>
      </c>
    </row>
    <row r="29" spans="1:5" x14ac:dyDescent="0.3">
      <c r="A29" s="7" t="s">
        <v>3030</v>
      </c>
      <c r="B29" s="26">
        <v>56361.088421052635</v>
      </c>
      <c r="C29" s="31">
        <v>327972</v>
      </c>
      <c r="D29" s="31">
        <v>7823</v>
      </c>
      <c r="E29" s="31">
        <v>475</v>
      </c>
    </row>
    <row r="30" spans="1:5" x14ac:dyDescent="0.3">
      <c r="A30" s="7" t="s">
        <v>3029</v>
      </c>
      <c r="B30" s="26">
        <v>58952.15789473684</v>
      </c>
      <c r="C30" s="31">
        <v>198960</v>
      </c>
      <c r="D30" s="31">
        <v>4451</v>
      </c>
      <c r="E30" s="31">
        <v>266</v>
      </c>
    </row>
  </sheetData>
  <mergeCells count="3">
    <mergeCell ref="A22:D22"/>
    <mergeCell ref="A12:D12"/>
    <mergeCell ref="A3:D3"/>
  </mergeCells>
  <pageMargins left="0.7" right="0.7" top="0.75" bottom="0.75" header="0.3" footer="0.3"/>
  <pageSetup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8EC4-2890-4C23-AE4B-C5B04E1B13DA}">
  <dimension ref="A1:AC2241"/>
  <sheetViews>
    <sheetView topLeftCell="A10" zoomScale="84" zoomScaleNormal="84" workbookViewId="0">
      <selection activeCell="Q18" sqref="Q18"/>
    </sheetView>
  </sheetViews>
  <sheetFormatPr defaultRowHeight="14.4" x14ac:dyDescent="0.3"/>
  <cols>
    <col min="1" max="1" width="8.5546875" bestFit="1" customWidth="1"/>
    <col min="2" max="2" width="12.44140625" style="9" bestFit="1" customWidth="1"/>
    <col min="3" max="3" width="16" style="9" bestFit="1" customWidth="1"/>
    <col min="4" max="4" width="14.21875" style="9" bestFit="1" customWidth="1"/>
    <col min="5" max="5" width="14.21875" style="9" customWidth="1"/>
    <col min="11" max="11" width="15.88671875" bestFit="1" customWidth="1"/>
    <col min="12" max="12" width="10.33203125" customWidth="1"/>
    <col min="13" max="13" width="9.77734375" bestFit="1" customWidth="1"/>
    <col min="14" max="14" width="11.5546875" bestFit="1" customWidth="1"/>
    <col min="18" max="18" width="9.77734375" bestFit="1" customWidth="1"/>
    <col min="19" max="19" width="11.5546875" bestFit="1" customWidth="1"/>
    <col min="21" max="21" width="11.33203125" customWidth="1"/>
    <col min="22" max="22" width="8.109375" bestFit="1" customWidth="1"/>
    <col min="25" max="25" width="10.5546875" customWidth="1"/>
    <col min="26" max="26" width="14.21875" customWidth="1"/>
  </cols>
  <sheetData>
    <row r="1" spans="1:29" ht="28.8" x14ac:dyDescent="0.3">
      <c r="A1" s="23" t="s">
        <v>0</v>
      </c>
      <c r="B1" s="19" t="s">
        <v>8</v>
      </c>
      <c r="C1" s="19" t="s">
        <v>708</v>
      </c>
      <c r="D1" s="19" t="s">
        <v>2966</v>
      </c>
      <c r="E1" s="20" t="s">
        <v>28</v>
      </c>
      <c r="F1" s="21" t="s">
        <v>2967</v>
      </c>
      <c r="G1" s="21" t="s">
        <v>2974</v>
      </c>
      <c r="H1" s="21" t="s">
        <v>2987</v>
      </c>
      <c r="U1" t="s">
        <v>3004</v>
      </c>
      <c r="V1" t="s">
        <v>2967</v>
      </c>
      <c r="W1" t="s">
        <v>2974</v>
      </c>
      <c r="X1" t="s">
        <v>2987</v>
      </c>
      <c r="Y1" s="24" t="s">
        <v>3005</v>
      </c>
      <c r="Z1" s="8" t="s">
        <v>3006</v>
      </c>
      <c r="AA1" s="8" t="s">
        <v>3007</v>
      </c>
    </row>
    <row r="2" spans="1:29" x14ac:dyDescent="0.3">
      <c r="A2" s="9">
        <v>0</v>
      </c>
      <c r="B2">
        <v>66</v>
      </c>
      <c r="C2">
        <v>1198</v>
      </c>
      <c r="D2">
        <v>17</v>
      </c>
      <c r="E2" s="9">
        <v>0</v>
      </c>
      <c r="F2" s="9">
        <f>IF(Table5[[#This Row],[Recency]]&lt;=$L$19,5,IF(Table5[[#This Row],[Recency]]&lt;=$L$11,4,IF(Table5[[#This Row],[Recency]]&lt;=$L$12,3,IF(Table5[[#This Row],[Recency]]&lt;=$L$13,2,1))))</f>
        <v>2</v>
      </c>
      <c r="G2" s="9">
        <f>IF(Table5[[#This Row],[Frequency]]&lt;=$M$11,1,IF(Table5[[#This Row],[Frequency]]&lt;=$M$12,2,IF(Table5[[#This Row],[Frequency]]&lt;=$M$13,3,IF(Table5[[#This Row],[Frequency]]&lt;$M$17,4,5))))</f>
        <v>3</v>
      </c>
      <c r="H2" s="9">
        <f>IF(Table5[[#This Row],[Total_Spend]]&lt;=$N$11,1,IF(Table5[[#This Row],[Total_Spend]]&lt;=$N$12,2,IF(Table5[[#This Row],[Total_Spend]]&lt;=$N$13,3,IF(Table5[[#This Row],[Total_Spend]]&lt;$N$17,4,5))))</f>
        <v>4</v>
      </c>
      <c r="U2">
        <v>1</v>
      </c>
      <c r="V2">
        <v>1</v>
      </c>
      <c r="W2">
        <v>1</v>
      </c>
      <c r="X2">
        <v>1</v>
      </c>
      <c r="Y2">
        <f t="shared" ref="Y2:Y33" si="0">COUNTIFS(R_,V2,F,W2,M,X2)</f>
        <v>129</v>
      </c>
      <c r="Z2">
        <f t="shared" ref="Z2:Z33" si="1">COUNTIFS(R_,V2,F,W2,M,X2,Response,1)</f>
        <v>1</v>
      </c>
      <c r="AA2" s="18">
        <f>IFERROR(Z2/Y2, 0)</f>
        <v>7.7519379844961239E-3</v>
      </c>
    </row>
    <row r="3" spans="1:29" x14ac:dyDescent="0.3">
      <c r="A3" s="9">
        <v>1</v>
      </c>
      <c r="B3">
        <v>1</v>
      </c>
      <c r="C3">
        <v>577</v>
      </c>
      <c r="D3">
        <v>18</v>
      </c>
      <c r="E3" s="9">
        <v>1</v>
      </c>
      <c r="F3" s="9">
        <f>IF(Table5[[#This Row],[Recency]]&lt;=$L$19,5,IF(Table5[[#This Row],[Recency]]&lt;=$L$11,4,IF(Table5[[#This Row],[Recency]]&lt;=$L$12,3,IF(Table5[[#This Row],[Recency]]&lt;=$L$13,2,1))))</f>
        <v>5</v>
      </c>
      <c r="G3" s="9">
        <f>IF(Table5[[#This Row],[Frequency]]&lt;=$M$11,1,IF(Table5[[#This Row],[Frequency]]&lt;=$M$12,2,IF(Table5[[#This Row],[Frequency]]&lt;=$M$13,3,IF(Table5[[#This Row],[Frequency]]&lt;$M$17,4,5))))</f>
        <v>3</v>
      </c>
      <c r="H3" s="9">
        <f>IF(Table5[[#This Row],[Total_Spend]]&lt;=$N$11,1,IF(Table5[[#This Row],[Total_Spend]]&lt;=$N$12,2,IF(Table5[[#This Row],[Total_Spend]]&lt;=$N$13,3,IF(Table5[[#This Row],[Total_Spend]]&lt;$N$17,4,5))))</f>
        <v>3</v>
      </c>
      <c r="U3">
        <v>2</v>
      </c>
      <c r="V3">
        <v>1</v>
      </c>
      <c r="W3">
        <v>1</v>
      </c>
      <c r="X3">
        <v>2</v>
      </c>
      <c r="Y3">
        <f t="shared" si="0"/>
        <v>40</v>
      </c>
      <c r="Z3">
        <f t="shared" si="1"/>
        <v>1</v>
      </c>
      <c r="AA3" s="18">
        <f t="shared" ref="AA3:AA66" si="2">IFERROR(Z3/Y3, 0)</f>
        <v>2.5000000000000001E-2</v>
      </c>
    </row>
    <row r="4" spans="1:29" x14ac:dyDescent="0.3">
      <c r="A4" s="9">
        <v>1000</v>
      </c>
      <c r="B4">
        <v>48</v>
      </c>
      <c r="C4">
        <v>964</v>
      </c>
      <c r="D4">
        <v>27</v>
      </c>
      <c r="E4" s="9">
        <v>0</v>
      </c>
      <c r="F4" s="9">
        <f>IF(Table5[[#This Row],[Recency]]&lt;=$L$19,5,IF(Table5[[#This Row],[Recency]]&lt;=$L$11,4,IF(Table5[[#This Row],[Recency]]&lt;=$L$12,3,IF(Table5[[#This Row],[Recency]]&lt;=$L$13,2,1))))</f>
        <v>3</v>
      </c>
      <c r="G4" s="9">
        <f>IF(Table5[[#This Row],[Frequency]]&lt;=$M$11,1,IF(Table5[[#This Row],[Frequency]]&lt;=$M$12,2,IF(Table5[[#This Row],[Frequency]]&lt;=$M$13,3,IF(Table5[[#This Row],[Frequency]]&lt;$M$17,4,5))))</f>
        <v>5</v>
      </c>
      <c r="H4" s="9">
        <f>IF(Table5[[#This Row],[Total_Spend]]&lt;=$N$11,1,IF(Table5[[#This Row],[Total_Spend]]&lt;=$N$12,2,IF(Table5[[#This Row],[Total_Spend]]&lt;=$N$13,3,IF(Table5[[#This Row],[Total_Spend]]&lt;$N$17,4,5))))</f>
        <v>3</v>
      </c>
      <c r="K4" s="25" t="s">
        <v>3007</v>
      </c>
      <c r="L4" s="5">
        <f>COUNTIF(Response,1)/COUNT(Response)</f>
        <v>0.14910714285714285</v>
      </c>
      <c r="N4" s="5">
        <f>AVERAGE(Response)</f>
        <v>0.14910714285714285</v>
      </c>
      <c r="U4">
        <v>3</v>
      </c>
      <c r="V4">
        <v>1</v>
      </c>
      <c r="W4">
        <v>1</v>
      </c>
      <c r="X4">
        <v>3</v>
      </c>
      <c r="Y4">
        <f t="shared" si="0"/>
        <v>0</v>
      </c>
      <c r="Z4">
        <f t="shared" si="1"/>
        <v>0</v>
      </c>
      <c r="AA4" s="18">
        <f t="shared" si="2"/>
        <v>0</v>
      </c>
    </row>
    <row r="5" spans="1:29" x14ac:dyDescent="0.3">
      <c r="A5" s="9">
        <v>10001</v>
      </c>
      <c r="B5">
        <v>98</v>
      </c>
      <c r="C5">
        <v>100</v>
      </c>
      <c r="D5">
        <v>10</v>
      </c>
      <c r="E5" s="9">
        <v>0</v>
      </c>
      <c r="F5" s="9">
        <f>IF(Table5[[#This Row],[Recency]]&lt;=$L$19,5,IF(Table5[[#This Row],[Recency]]&lt;=$L$11,4,IF(Table5[[#This Row],[Recency]]&lt;=$L$12,3,IF(Table5[[#This Row],[Recency]]&lt;=$L$13,2,1))))</f>
        <v>1</v>
      </c>
      <c r="G5" s="9">
        <f>IF(Table5[[#This Row],[Frequency]]&lt;=$M$11,1,IF(Table5[[#This Row],[Frequency]]&lt;=$M$12,2,IF(Table5[[#This Row],[Frequency]]&lt;=$M$13,3,IF(Table5[[#This Row],[Frequency]]&lt;$M$17,4,5))))</f>
        <v>2</v>
      </c>
      <c r="H5" s="9">
        <f>IF(Table5[[#This Row],[Total_Spend]]&lt;=$N$11,1,IF(Table5[[#This Row],[Total_Spend]]&lt;=$N$12,2,IF(Table5[[#This Row],[Total_Spend]]&lt;=$N$13,3,IF(Table5[[#This Row],[Total_Spend]]&lt;$N$17,4,5))))</f>
        <v>2</v>
      </c>
      <c r="U5">
        <v>4</v>
      </c>
      <c r="V5">
        <v>1</v>
      </c>
      <c r="W5">
        <v>1</v>
      </c>
      <c r="X5">
        <v>4</v>
      </c>
      <c r="Y5">
        <f t="shared" si="0"/>
        <v>0</v>
      </c>
      <c r="Z5">
        <f t="shared" si="1"/>
        <v>0</v>
      </c>
      <c r="AA5" s="18">
        <f t="shared" si="2"/>
        <v>0</v>
      </c>
    </row>
    <row r="6" spans="1:29" x14ac:dyDescent="0.3">
      <c r="A6" s="9">
        <v>10010</v>
      </c>
      <c r="B6">
        <v>43</v>
      </c>
      <c r="C6">
        <v>152</v>
      </c>
      <c r="D6">
        <v>11</v>
      </c>
      <c r="E6" s="9">
        <v>1</v>
      </c>
      <c r="F6" s="9">
        <f>IF(Table5[[#This Row],[Recency]]&lt;=$L$19,5,IF(Table5[[#This Row],[Recency]]&lt;=$L$11,4,IF(Table5[[#This Row],[Recency]]&lt;=$L$12,3,IF(Table5[[#This Row],[Recency]]&lt;=$L$13,2,1))))</f>
        <v>3</v>
      </c>
      <c r="G6" s="9">
        <f>IF(Table5[[#This Row],[Frequency]]&lt;=$M$11,1,IF(Table5[[#This Row],[Frequency]]&lt;=$M$12,2,IF(Table5[[#This Row],[Frequency]]&lt;=$M$13,3,IF(Table5[[#This Row],[Frequency]]&lt;$M$17,4,5))))</f>
        <v>2</v>
      </c>
      <c r="H6" s="9">
        <f>IF(Table5[[#This Row],[Total_Spend]]&lt;=$N$11,1,IF(Table5[[#This Row],[Total_Spend]]&lt;=$N$12,2,IF(Table5[[#This Row],[Total_Spend]]&lt;=$N$13,3,IF(Table5[[#This Row],[Total_Spend]]&lt;$N$17,4,5))))</f>
        <v>2</v>
      </c>
      <c r="U6">
        <v>5</v>
      </c>
      <c r="V6">
        <v>1</v>
      </c>
      <c r="W6">
        <v>1</v>
      </c>
      <c r="X6">
        <v>5</v>
      </c>
      <c r="Y6">
        <f t="shared" si="0"/>
        <v>0</v>
      </c>
      <c r="Z6">
        <f t="shared" si="1"/>
        <v>0</v>
      </c>
      <c r="AA6" s="18">
        <f t="shared" si="2"/>
        <v>0</v>
      </c>
      <c r="AC6" s="5"/>
    </row>
    <row r="7" spans="1:29" x14ac:dyDescent="0.3">
      <c r="A7" s="9">
        <v>10022</v>
      </c>
      <c r="B7">
        <v>78</v>
      </c>
      <c r="C7">
        <v>16</v>
      </c>
      <c r="D7">
        <v>4</v>
      </c>
      <c r="E7" s="9">
        <v>0</v>
      </c>
      <c r="F7" s="9">
        <f>IF(Table5[[#This Row],[Recency]]&lt;=$L$19,5,IF(Table5[[#This Row],[Recency]]&lt;=$L$11,4,IF(Table5[[#This Row],[Recency]]&lt;=$L$12,3,IF(Table5[[#This Row],[Recency]]&lt;=$L$13,2,1))))</f>
        <v>1</v>
      </c>
      <c r="G7" s="9">
        <f>IF(Table5[[#This Row],[Frequency]]&lt;=$M$11,1,IF(Table5[[#This Row],[Frequency]]&lt;=$M$12,2,IF(Table5[[#This Row],[Frequency]]&lt;=$M$13,3,IF(Table5[[#This Row],[Frequency]]&lt;$M$17,4,5))))</f>
        <v>1</v>
      </c>
      <c r="H7" s="9">
        <f>IF(Table5[[#This Row],[Total_Spend]]&lt;=$N$11,1,IF(Table5[[#This Row],[Total_Spend]]&lt;=$N$12,2,IF(Table5[[#This Row],[Total_Spend]]&lt;=$N$13,3,IF(Table5[[#This Row],[Total_Spend]]&lt;$N$17,4,5))))</f>
        <v>1</v>
      </c>
      <c r="U7">
        <v>6</v>
      </c>
      <c r="V7">
        <v>1</v>
      </c>
      <c r="W7">
        <v>2</v>
      </c>
      <c r="X7">
        <v>1</v>
      </c>
      <c r="Y7">
        <f t="shared" si="0"/>
        <v>20</v>
      </c>
      <c r="Z7">
        <f t="shared" si="1"/>
        <v>1</v>
      </c>
      <c r="AA7" s="18">
        <f t="shared" si="2"/>
        <v>0.05</v>
      </c>
    </row>
    <row r="8" spans="1:29" x14ac:dyDescent="0.3">
      <c r="A8" s="9">
        <v>10031</v>
      </c>
      <c r="B8">
        <v>50</v>
      </c>
      <c r="C8">
        <v>53</v>
      </c>
      <c r="D8">
        <v>12</v>
      </c>
      <c r="E8" s="9">
        <v>0</v>
      </c>
      <c r="F8" s="9">
        <f>IF(Table5[[#This Row],[Recency]]&lt;=$L$19,5,IF(Table5[[#This Row],[Recency]]&lt;=$L$11,4,IF(Table5[[#This Row],[Recency]]&lt;=$L$12,3,IF(Table5[[#This Row],[Recency]]&lt;=$L$13,2,1))))</f>
        <v>2</v>
      </c>
      <c r="G8" s="9">
        <f>IF(Table5[[#This Row],[Frequency]]&lt;=$M$11,1,IF(Table5[[#This Row],[Frequency]]&lt;=$M$12,2,IF(Table5[[#This Row],[Frequency]]&lt;=$M$13,3,IF(Table5[[#This Row],[Frequency]]&lt;$M$17,4,5))))</f>
        <v>2</v>
      </c>
      <c r="H8" s="9">
        <f>IF(Table5[[#This Row],[Total_Spend]]&lt;=$N$11,1,IF(Table5[[#This Row],[Total_Spend]]&lt;=$N$12,2,IF(Table5[[#This Row],[Total_Spend]]&lt;=$N$13,3,IF(Table5[[#This Row],[Total_Spend]]&lt;$N$17,4,5))))</f>
        <v>1</v>
      </c>
      <c r="L8" s="17" t="s">
        <v>2967</v>
      </c>
      <c r="M8" s="17" t="s">
        <v>2974</v>
      </c>
      <c r="N8" s="17" t="s">
        <v>2987</v>
      </c>
      <c r="Q8" s="17" t="s">
        <v>2967</v>
      </c>
      <c r="R8" s="17" t="s">
        <v>2974</v>
      </c>
      <c r="S8" s="17" t="s">
        <v>2987</v>
      </c>
      <c r="U8">
        <v>7</v>
      </c>
      <c r="V8">
        <v>1</v>
      </c>
      <c r="W8">
        <v>2</v>
      </c>
      <c r="X8">
        <v>2</v>
      </c>
      <c r="Y8">
        <f t="shared" si="0"/>
        <v>89</v>
      </c>
      <c r="Z8">
        <f t="shared" si="1"/>
        <v>3</v>
      </c>
      <c r="AA8" s="18">
        <f t="shared" si="2"/>
        <v>3.3707865168539325E-2</v>
      </c>
    </row>
    <row r="9" spans="1:29" ht="15" thickBot="1" x14ac:dyDescent="0.35">
      <c r="A9" s="9">
        <v>10032</v>
      </c>
      <c r="B9">
        <v>86</v>
      </c>
      <c r="C9">
        <v>53</v>
      </c>
      <c r="D9">
        <v>11</v>
      </c>
      <c r="E9" s="9">
        <v>0</v>
      </c>
      <c r="F9" s="9">
        <f>IF(Table5[[#This Row],[Recency]]&lt;=$L$19,5,IF(Table5[[#This Row],[Recency]]&lt;=$L$11,4,IF(Table5[[#This Row],[Recency]]&lt;=$L$12,3,IF(Table5[[#This Row],[Recency]]&lt;=$L$13,2,1))))</f>
        <v>1</v>
      </c>
      <c r="G9" s="9">
        <f>IF(Table5[[#This Row],[Frequency]]&lt;=$M$11,1,IF(Table5[[#This Row],[Frequency]]&lt;=$M$12,2,IF(Table5[[#This Row],[Frequency]]&lt;=$M$13,3,IF(Table5[[#This Row],[Frequency]]&lt;$M$17,4,5))))</f>
        <v>2</v>
      </c>
      <c r="H9" s="9">
        <f>IF(Table5[[#This Row],[Total_Spend]]&lt;=$N$11,1,IF(Table5[[#This Row],[Total_Spend]]&lt;=$N$12,2,IF(Table5[[#This Row],[Total_Spend]]&lt;=$N$13,3,IF(Table5[[#This Row],[Total_Spend]]&lt;$N$17,4,5))))</f>
        <v>1</v>
      </c>
      <c r="K9" s="10" t="s">
        <v>3002</v>
      </c>
      <c r="L9" s="10" t="s">
        <v>8</v>
      </c>
      <c r="M9" s="10" t="s">
        <v>2966</v>
      </c>
      <c r="N9" s="10" t="s">
        <v>708</v>
      </c>
      <c r="P9" s="12" t="s">
        <v>2973</v>
      </c>
      <c r="Q9" s="10" t="s">
        <v>8</v>
      </c>
      <c r="R9" s="10" t="s">
        <v>2966</v>
      </c>
      <c r="S9" s="10" t="s">
        <v>708</v>
      </c>
      <c r="U9">
        <v>8</v>
      </c>
      <c r="V9">
        <v>1</v>
      </c>
      <c r="W9">
        <v>2</v>
      </c>
      <c r="X9">
        <v>3</v>
      </c>
      <c r="Y9">
        <f t="shared" si="0"/>
        <v>18</v>
      </c>
      <c r="Z9">
        <f t="shared" si="1"/>
        <v>0</v>
      </c>
      <c r="AA9" s="18">
        <f t="shared" si="2"/>
        <v>0</v>
      </c>
    </row>
    <row r="10" spans="1:29" ht="15" thickTop="1" x14ac:dyDescent="0.3">
      <c r="A10" s="9">
        <v>10033</v>
      </c>
      <c r="B10">
        <v>54</v>
      </c>
      <c r="C10">
        <v>38</v>
      </c>
      <c r="D10">
        <v>5</v>
      </c>
      <c r="E10" s="9">
        <v>0</v>
      </c>
      <c r="F10" s="9">
        <f>IF(Table5[[#This Row],[Recency]]&lt;=$L$19,5,IF(Table5[[#This Row],[Recency]]&lt;=$L$11,4,IF(Table5[[#This Row],[Recency]]&lt;=$L$12,3,IF(Table5[[#This Row],[Recency]]&lt;=$L$13,2,1))))</f>
        <v>2</v>
      </c>
      <c r="G10" s="9">
        <f>IF(Table5[[#This Row],[Frequency]]&lt;=$M$11,1,IF(Table5[[#This Row],[Frequency]]&lt;=$M$12,2,IF(Table5[[#This Row],[Frequency]]&lt;=$M$13,3,IF(Table5[[#This Row],[Frequency]]&lt;$M$17,4,5))))</f>
        <v>1</v>
      </c>
      <c r="H10" s="9">
        <f>IF(Table5[[#This Row],[Total_Spend]]&lt;=$N$11,1,IF(Table5[[#This Row],[Total_Spend]]&lt;=$N$12,2,IF(Table5[[#This Row],[Total_Spend]]&lt;=$N$13,3,IF(Table5[[#This Row],[Total_Spend]]&lt;$N$17,4,5))))</f>
        <v>1</v>
      </c>
      <c r="K10" t="s">
        <v>2968</v>
      </c>
      <c r="L10">
        <f>MIN(Table5[Recency])</f>
        <v>1</v>
      </c>
      <c r="M10" s="9">
        <f>MIN(D:D)</f>
        <v>1</v>
      </c>
      <c r="N10" s="9">
        <f>MIN(C:C)</f>
        <v>5</v>
      </c>
      <c r="P10" s="13">
        <v>5</v>
      </c>
      <c r="Q10" s="11" t="s">
        <v>2989</v>
      </c>
      <c r="R10" t="s">
        <v>2985</v>
      </c>
      <c r="S10" t="s">
        <v>2991</v>
      </c>
      <c r="U10">
        <v>9</v>
      </c>
      <c r="V10">
        <v>1</v>
      </c>
      <c r="W10">
        <v>2</v>
      </c>
      <c r="X10">
        <v>4</v>
      </c>
      <c r="Y10">
        <f t="shared" si="0"/>
        <v>2</v>
      </c>
      <c r="Z10">
        <f t="shared" si="1"/>
        <v>2</v>
      </c>
      <c r="AA10" s="18">
        <f t="shared" si="2"/>
        <v>1</v>
      </c>
    </row>
    <row r="11" spans="1:29" x14ac:dyDescent="0.3">
      <c r="A11" s="9">
        <v>10037</v>
      </c>
      <c r="B11">
        <v>66</v>
      </c>
      <c r="C11">
        <v>1127</v>
      </c>
      <c r="D11">
        <v>16</v>
      </c>
      <c r="E11" s="9">
        <v>0</v>
      </c>
      <c r="F11" s="9">
        <f>IF(Table5[[#This Row],[Recency]]&lt;=$L$19,5,IF(Table5[[#This Row],[Recency]]&lt;=$L$11,4,IF(Table5[[#This Row],[Recency]]&lt;=$L$12,3,IF(Table5[[#This Row],[Recency]]&lt;=$L$13,2,1))))</f>
        <v>2</v>
      </c>
      <c r="G11" s="9">
        <f>IF(Table5[[#This Row],[Frequency]]&lt;=$M$11,1,IF(Table5[[#This Row],[Frequency]]&lt;=$M$12,2,IF(Table5[[#This Row],[Frequency]]&lt;=$M$13,3,IF(Table5[[#This Row],[Frequency]]&lt;$M$17,4,5))))</f>
        <v>3</v>
      </c>
      <c r="H11" s="9">
        <f>IF(Table5[[#This Row],[Total_Spend]]&lt;=$N$11,1,IF(Table5[[#This Row],[Total_Spend]]&lt;=$N$12,2,IF(Table5[[#This Row],[Total_Spend]]&lt;=$N$13,3,IF(Table5[[#This Row],[Total_Spend]]&lt;$N$17,4,5))))</f>
        <v>4</v>
      </c>
      <c r="K11" t="s">
        <v>2980</v>
      </c>
      <c r="L11">
        <f>_xlfn.QUARTILE.EXC(Table5[Recency],1)</f>
        <v>24</v>
      </c>
      <c r="M11">
        <f>_xlfn.QUARTILE.EXC(D:D,1)</f>
        <v>8</v>
      </c>
      <c r="N11">
        <f>_xlfn.QUARTILE.EXC(C:C,1)</f>
        <v>68.25</v>
      </c>
      <c r="P11" s="13">
        <v>4</v>
      </c>
      <c r="Q11" t="s">
        <v>2990</v>
      </c>
      <c r="R11" t="s">
        <v>2986</v>
      </c>
      <c r="S11" t="s">
        <v>2993</v>
      </c>
      <c r="U11">
        <v>10</v>
      </c>
      <c r="V11">
        <v>1</v>
      </c>
      <c r="W11">
        <v>2</v>
      </c>
      <c r="X11">
        <v>5</v>
      </c>
      <c r="Y11">
        <f t="shared" si="0"/>
        <v>3</v>
      </c>
      <c r="Z11">
        <f t="shared" si="1"/>
        <v>0</v>
      </c>
      <c r="AA11" s="18">
        <f t="shared" si="2"/>
        <v>0</v>
      </c>
    </row>
    <row r="12" spans="1:29" x14ac:dyDescent="0.3">
      <c r="A12" s="9">
        <v>10057</v>
      </c>
      <c r="B12">
        <v>70</v>
      </c>
      <c r="C12">
        <v>1331</v>
      </c>
      <c r="D12">
        <v>22</v>
      </c>
      <c r="E12" s="9">
        <v>1</v>
      </c>
      <c r="F12" s="9">
        <f>IF(Table5[[#This Row],[Recency]]&lt;=$L$19,5,IF(Table5[[#This Row],[Recency]]&lt;=$L$11,4,IF(Table5[[#This Row],[Recency]]&lt;=$L$12,3,IF(Table5[[#This Row],[Recency]]&lt;=$L$13,2,1))))</f>
        <v>2</v>
      </c>
      <c r="G12" s="9">
        <f>IF(Table5[[#This Row],[Frequency]]&lt;=$M$11,1,IF(Table5[[#This Row],[Frequency]]&lt;=$M$12,2,IF(Table5[[#This Row],[Frequency]]&lt;=$M$13,3,IF(Table5[[#This Row],[Frequency]]&lt;$M$17,4,5))))</f>
        <v>4</v>
      </c>
      <c r="H12" s="9">
        <f>IF(Table5[[#This Row],[Total_Spend]]&lt;=$N$11,1,IF(Table5[[#This Row],[Total_Spend]]&lt;=$N$12,2,IF(Table5[[#This Row],[Total_Spend]]&lt;=$N$13,3,IF(Table5[[#This Row],[Total_Spend]]&lt;$N$17,4,5))))</f>
        <v>4</v>
      </c>
      <c r="K12" t="s">
        <v>2981</v>
      </c>
      <c r="L12">
        <f>_xlfn.QUARTILE.EXC(B:B,2)</f>
        <v>49</v>
      </c>
      <c r="M12">
        <f>_xlfn.QUARTILE.EXC(D:D,2)</f>
        <v>15</v>
      </c>
      <c r="N12">
        <f>_xlfn.QUARTILE.EXC(C:C,2)</f>
        <v>396</v>
      </c>
      <c r="P12" s="13">
        <v>3</v>
      </c>
      <c r="Q12" t="s">
        <v>2970</v>
      </c>
      <c r="R12" t="s">
        <v>2975</v>
      </c>
      <c r="S12" t="s">
        <v>2995</v>
      </c>
      <c r="U12">
        <v>11</v>
      </c>
      <c r="V12">
        <v>1</v>
      </c>
      <c r="W12">
        <v>3</v>
      </c>
      <c r="X12">
        <v>1</v>
      </c>
      <c r="Y12">
        <f t="shared" si="0"/>
        <v>0</v>
      </c>
      <c r="Z12">
        <f t="shared" si="1"/>
        <v>0</v>
      </c>
      <c r="AA12" s="18">
        <f t="shared" si="2"/>
        <v>0</v>
      </c>
    </row>
    <row r="13" spans="1:29" x14ac:dyDescent="0.3">
      <c r="A13" s="9">
        <v>10061</v>
      </c>
      <c r="B13">
        <v>29</v>
      </c>
      <c r="C13">
        <v>1088</v>
      </c>
      <c r="D13">
        <v>25</v>
      </c>
      <c r="E13" s="9">
        <v>0</v>
      </c>
      <c r="F13" s="9">
        <f>IF(Table5[[#This Row],[Recency]]&lt;=$L$19,5,IF(Table5[[#This Row],[Recency]]&lt;=$L$11,4,IF(Table5[[#This Row],[Recency]]&lt;=$L$12,3,IF(Table5[[#This Row],[Recency]]&lt;=$L$13,2,1))))</f>
        <v>3</v>
      </c>
      <c r="G13" s="9">
        <f>IF(Table5[[#This Row],[Frequency]]&lt;=$M$11,1,IF(Table5[[#This Row],[Frequency]]&lt;=$M$12,2,IF(Table5[[#This Row],[Frequency]]&lt;=$M$13,3,IF(Table5[[#This Row],[Frequency]]&lt;$M$17,4,5))))</f>
        <v>5</v>
      </c>
      <c r="H13" s="9">
        <f>IF(Table5[[#This Row],[Total_Spend]]&lt;=$N$11,1,IF(Table5[[#This Row],[Total_Spend]]&lt;=$N$12,2,IF(Table5[[#This Row],[Total_Spend]]&lt;=$N$13,3,IF(Table5[[#This Row],[Total_Spend]]&lt;$N$17,4,5))))</f>
        <v>4</v>
      </c>
      <c r="K13" t="s">
        <v>2982</v>
      </c>
      <c r="L13">
        <f>_xlfn.QUARTILE.EXC(B:B,3)</f>
        <v>74</v>
      </c>
      <c r="M13">
        <f>_xlfn.QUARTILE.EXC(D:D,3)</f>
        <v>21</v>
      </c>
      <c r="N13">
        <f>_xlfn.QUARTILE.EXC(C:C,3)</f>
        <v>1046.5</v>
      </c>
      <c r="P13" s="13">
        <v>2</v>
      </c>
      <c r="Q13" t="s">
        <v>2971</v>
      </c>
      <c r="R13" t="s">
        <v>2976</v>
      </c>
      <c r="S13" t="s">
        <v>2994</v>
      </c>
      <c r="U13">
        <v>12</v>
      </c>
      <c r="V13">
        <v>1</v>
      </c>
      <c r="W13">
        <v>3</v>
      </c>
      <c r="X13">
        <v>2</v>
      </c>
      <c r="Y13">
        <f t="shared" si="0"/>
        <v>12</v>
      </c>
      <c r="Z13">
        <f t="shared" si="1"/>
        <v>1</v>
      </c>
      <c r="AA13" s="18">
        <f t="shared" si="2"/>
        <v>8.3333333333333329E-2</v>
      </c>
    </row>
    <row r="14" spans="1:29" x14ac:dyDescent="0.3">
      <c r="A14" s="9">
        <v>10065</v>
      </c>
      <c r="B14">
        <v>27</v>
      </c>
      <c r="C14">
        <v>64</v>
      </c>
      <c r="D14">
        <v>8</v>
      </c>
      <c r="E14" s="9">
        <v>0</v>
      </c>
      <c r="F14" s="9">
        <f>IF(Table5[[#This Row],[Recency]]&lt;=$L$19,5,IF(Table5[[#This Row],[Recency]]&lt;=$L$11,4,IF(Table5[[#This Row],[Recency]]&lt;=$L$12,3,IF(Table5[[#This Row],[Recency]]&lt;=$L$13,2,1))))</f>
        <v>3</v>
      </c>
      <c r="G14" s="9">
        <f>IF(Table5[[#This Row],[Frequency]]&lt;=$M$11,1,IF(Table5[[#This Row],[Frequency]]&lt;=$M$12,2,IF(Table5[[#This Row],[Frequency]]&lt;=$M$13,3,IF(Table5[[#This Row],[Frequency]]&lt;$M$17,4,5))))</f>
        <v>1</v>
      </c>
      <c r="H14" s="9">
        <f>IF(Table5[[#This Row],[Total_Spend]]&lt;=$N$11,1,IF(Table5[[#This Row],[Total_Spend]]&lt;=$N$12,2,IF(Table5[[#This Row],[Total_Spend]]&lt;=$N$13,3,IF(Table5[[#This Row],[Total_Spend]]&lt;$N$17,4,5))))</f>
        <v>1</v>
      </c>
      <c r="K14" t="s">
        <v>2969</v>
      </c>
      <c r="L14" s="9">
        <f>MAX(B:B)</f>
        <v>99</v>
      </c>
      <c r="M14" s="9">
        <f>MAX(D:D)</f>
        <v>44</v>
      </c>
      <c r="N14" s="9">
        <f>MAX(C:C)</f>
        <v>2525</v>
      </c>
      <c r="P14" s="13">
        <v>1</v>
      </c>
      <c r="Q14" t="s">
        <v>2972</v>
      </c>
      <c r="R14" t="s">
        <v>2977</v>
      </c>
      <c r="S14" t="s">
        <v>2992</v>
      </c>
      <c r="U14">
        <v>13</v>
      </c>
      <c r="V14">
        <v>1</v>
      </c>
      <c r="W14">
        <v>3</v>
      </c>
      <c r="X14">
        <v>3</v>
      </c>
      <c r="Y14">
        <f t="shared" si="0"/>
        <v>53</v>
      </c>
      <c r="Z14">
        <f t="shared" si="1"/>
        <v>2</v>
      </c>
      <c r="AA14" s="18">
        <f t="shared" si="2"/>
        <v>3.7735849056603772E-2</v>
      </c>
    </row>
    <row r="15" spans="1:29" ht="15" thickBot="1" x14ac:dyDescent="0.35">
      <c r="A15" s="9">
        <v>10067</v>
      </c>
      <c r="B15">
        <v>79</v>
      </c>
      <c r="C15">
        <v>13</v>
      </c>
      <c r="D15">
        <v>4</v>
      </c>
      <c r="E15" s="9">
        <v>0</v>
      </c>
      <c r="F15" s="9">
        <f>IF(Table5[[#This Row],[Recency]]&lt;=$L$19,5,IF(Table5[[#This Row],[Recency]]&lt;=$L$11,4,IF(Table5[[#This Row],[Recency]]&lt;=$L$12,3,IF(Table5[[#This Row],[Recency]]&lt;=$L$13,2,1))))</f>
        <v>1</v>
      </c>
      <c r="G15" s="9">
        <f>IF(Table5[[#This Row],[Frequency]]&lt;=$M$11,1,IF(Table5[[#This Row],[Frequency]]&lt;=$M$12,2,IF(Table5[[#This Row],[Frequency]]&lt;=$M$13,3,IF(Table5[[#This Row],[Frequency]]&lt;$M$17,4,5))))</f>
        <v>1</v>
      </c>
      <c r="H15" s="9">
        <f>IF(Table5[[#This Row],[Total_Spend]]&lt;=$N$11,1,IF(Table5[[#This Row],[Total_Spend]]&lt;=$N$12,2,IF(Table5[[#This Row],[Total_Spend]]&lt;=$N$13,3,IF(Table5[[#This Row],[Total_Spend]]&lt;$N$17,4,5))))</f>
        <v>1</v>
      </c>
      <c r="K15" s="10" t="s">
        <v>2983</v>
      </c>
      <c r="U15">
        <v>14</v>
      </c>
      <c r="V15">
        <v>1</v>
      </c>
      <c r="W15">
        <v>3</v>
      </c>
      <c r="X15">
        <v>4</v>
      </c>
      <c r="Y15">
        <f t="shared" si="0"/>
        <v>32</v>
      </c>
      <c r="Z15">
        <f t="shared" si="1"/>
        <v>5</v>
      </c>
      <c r="AA15" s="18">
        <f t="shared" si="2"/>
        <v>0.15625</v>
      </c>
    </row>
    <row r="16" spans="1:29" ht="15" thickTop="1" x14ac:dyDescent="0.3">
      <c r="A16" s="9">
        <v>10069</v>
      </c>
      <c r="B16">
        <v>43</v>
      </c>
      <c r="C16">
        <v>58</v>
      </c>
      <c r="D16">
        <v>5</v>
      </c>
      <c r="E16" s="9">
        <v>0</v>
      </c>
      <c r="F16" s="9">
        <f>IF(Table5[[#This Row],[Recency]]&lt;=$L$19,5,IF(Table5[[#This Row],[Recency]]&lt;=$L$11,4,IF(Table5[[#This Row],[Recency]]&lt;=$L$12,3,IF(Table5[[#This Row],[Recency]]&lt;=$L$13,2,1))))</f>
        <v>3</v>
      </c>
      <c r="G16" s="9">
        <f>IF(Table5[[#This Row],[Frequency]]&lt;=$M$11,1,IF(Table5[[#This Row],[Frequency]]&lt;=$M$12,2,IF(Table5[[#This Row],[Frequency]]&lt;=$M$13,3,IF(Table5[[#This Row],[Frequency]]&lt;$M$17,4,5))))</f>
        <v>1</v>
      </c>
      <c r="H16" s="9">
        <f>IF(Table5[[#This Row],[Total_Spend]]&lt;=$N$11,1,IF(Table5[[#This Row],[Total_Spend]]&lt;=$N$12,2,IF(Table5[[#This Row],[Total_Spend]]&lt;=$N$13,3,IF(Table5[[#This Row],[Total_Spend]]&lt;$N$17,4,5))))</f>
        <v>1</v>
      </c>
      <c r="K16" t="s">
        <v>2984</v>
      </c>
      <c r="L16">
        <f>_xlfn.PERCENTILE.INC($B:$B,0.7)</f>
        <v>69</v>
      </c>
      <c r="M16">
        <f>_xlfn.PERCENTILE.INC(D:D,0.7)</f>
        <v>20</v>
      </c>
      <c r="N16">
        <f>_xlfn.PERCENTILE.INC(C:C,0.7)</f>
        <v>926</v>
      </c>
      <c r="U16">
        <v>15</v>
      </c>
      <c r="V16">
        <v>1</v>
      </c>
      <c r="W16">
        <v>3</v>
      </c>
      <c r="X16">
        <v>5</v>
      </c>
      <c r="Y16">
        <f t="shared" si="0"/>
        <v>24</v>
      </c>
      <c r="Z16">
        <f t="shared" si="1"/>
        <v>5</v>
      </c>
      <c r="AA16" s="18">
        <f t="shared" si="2"/>
        <v>0.20833333333333334</v>
      </c>
    </row>
    <row r="17" spans="1:27" x14ac:dyDescent="0.3">
      <c r="A17" s="9">
        <v>1008</v>
      </c>
      <c r="B17">
        <v>31</v>
      </c>
      <c r="C17">
        <v>1021</v>
      </c>
      <c r="D17">
        <v>24</v>
      </c>
      <c r="E17" s="9">
        <v>0</v>
      </c>
      <c r="F17" s="9">
        <f>IF(Table5[[#This Row],[Recency]]&lt;=$L$19,5,IF(Table5[[#This Row],[Recency]]&lt;=$L$11,4,IF(Table5[[#This Row],[Recency]]&lt;=$L$12,3,IF(Table5[[#This Row],[Recency]]&lt;=$L$13,2,1))))</f>
        <v>3</v>
      </c>
      <c r="G17" s="9">
        <f>IF(Table5[[#This Row],[Frequency]]&lt;=$M$11,1,IF(Table5[[#This Row],[Frequency]]&lt;=$M$12,2,IF(Table5[[#This Row],[Frequency]]&lt;=$M$13,3,IF(Table5[[#This Row],[Frequency]]&lt;$M$17,4,5))))</f>
        <v>4</v>
      </c>
      <c r="H17" s="9">
        <f>IF(Table5[[#This Row],[Total_Spend]]&lt;=$N$11,1,IF(Table5[[#This Row],[Total_Spend]]&lt;=$N$12,2,IF(Table5[[#This Row],[Total_Spend]]&lt;=$N$13,3,IF(Table5[[#This Row],[Total_Spend]]&lt;$N$17,4,5))))</f>
        <v>3</v>
      </c>
      <c r="K17" t="s">
        <v>2978</v>
      </c>
      <c r="L17">
        <f>_xlfn.PERCENTILE.INC($B:$B,0.9)</f>
        <v>89</v>
      </c>
      <c r="M17">
        <f>_xlfn.PERCENTILE.INC(D:D,0.9)</f>
        <v>25</v>
      </c>
      <c r="N17">
        <f>_xlfn.PERCENTILE.INC(C:C,0.9)</f>
        <v>1536.2000000000003</v>
      </c>
      <c r="U17">
        <v>16</v>
      </c>
      <c r="V17">
        <v>1</v>
      </c>
      <c r="W17">
        <v>4</v>
      </c>
      <c r="X17">
        <v>1</v>
      </c>
      <c r="Y17">
        <f t="shared" si="0"/>
        <v>0</v>
      </c>
      <c r="Z17">
        <f t="shared" si="1"/>
        <v>0</v>
      </c>
      <c r="AA17" s="18">
        <f t="shared" si="2"/>
        <v>0</v>
      </c>
    </row>
    <row r="18" spans="1:27" x14ac:dyDescent="0.3">
      <c r="A18" s="9">
        <v>10084</v>
      </c>
      <c r="B18">
        <v>9</v>
      </c>
      <c r="C18">
        <v>50</v>
      </c>
      <c r="D18">
        <v>7</v>
      </c>
      <c r="E18" s="9">
        <v>0</v>
      </c>
      <c r="F18" s="9">
        <f>IF(Table5[[#This Row],[Recency]]&lt;=$L$19,5,IF(Table5[[#This Row],[Recency]]&lt;=$L$11,4,IF(Table5[[#This Row],[Recency]]&lt;=$L$12,3,IF(Table5[[#This Row],[Recency]]&lt;=$L$13,2,1))))</f>
        <v>5</v>
      </c>
      <c r="G18" s="9">
        <f>IF(Table5[[#This Row],[Frequency]]&lt;=$M$11,1,IF(Table5[[#This Row],[Frequency]]&lt;=$M$12,2,IF(Table5[[#This Row],[Frequency]]&lt;=$M$13,3,IF(Table5[[#This Row],[Frequency]]&lt;$M$17,4,5))))</f>
        <v>1</v>
      </c>
      <c r="H18" s="9">
        <f>IF(Table5[[#This Row],[Total_Spend]]&lt;=$N$11,1,IF(Table5[[#This Row],[Total_Spend]]&lt;=$N$12,2,IF(Table5[[#This Row],[Total_Spend]]&lt;=$N$13,3,IF(Table5[[#This Row],[Total_Spend]]&lt;$N$17,4,5))))</f>
        <v>1</v>
      </c>
      <c r="K18" t="s">
        <v>2979</v>
      </c>
      <c r="L18">
        <f>_xlfn.PERCENTILE.INC($B:$B,0.95)</f>
        <v>94</v>
      </c>
      <c r="M18">
        <f>_xlfn.PERCENTILE.INC(D:D,0.95)</f>
        <v>27</v>
      </c>
      <c r="N18">
        <f>_xlfn.PERCENTILE.INC(C:C,0.95)</f>
        <v>1772.2999999999984</v>
      </c>
      <c r="U18">
        <v>17</v>
      </c>
      <c r="V18">
        <v>1</v>
      </c>
      <c r="W18">
        <v>4</v>
      </c>
      <c r="X18">
        <v>2</v>
      </c>
      <c r="Y18">
        <f t="shared" si="0"/>
        <v>0</v>
      </c>
      <c r="Z18">
        <f t="shared" si="1"/>
        <v>0</v>
      </c>
      <c r="AA18" s="18">
        <f t="shared" si="2"/>
        <v>0</v>
      </c>
    </row>
    <row r="19" spans="1:27" x14ac:dyDescent="0.3">
      <c r="A19" s="9">
        <v>10089</v>
      </c>
      <c r="B19">
        <v>5</v>
      </c>
      <c r="C19">
        <v>1112</v>
      </c>
      <c r="D19">
        <v>29</v>
      </c>
      <c r="E19" s="9">
        <v>1</v>
      </c>
      <c r="F19" s="9">
        <f>IF(Table5[[#This Row],[Recency]]&lt;=$L$19,5,IF(Table5[[#This Row],[Recency]]&lt;=$L$11,4,IF(Table5[[#This Row],[Recency]]&lt;=$L$12,3,IF(Table5[[#This Row],[Recency]]&lt;=$L$13,2,1))))</f>
        <v>5</v>
      </c>
      <c r="G19" s="9">
        <f>IF(Table5[[#This Row],[Frequency]]&lt;=$M$11,1,IF(Table5[[#This Row],[Frequency]]&lt;=$M$12,2,IF(Table5[[#This Row],[Frequency]]&lt;=$M$13,3,IF(Table5[[#This Row],[Frequency]]&lt;$M$17,4,5))))</f>
        <v>5</v>
      </c>
      <c r="H19" s="9">
        <f>IF(Table5[[#This Row],[Total_Spend]]&lt;=$N$11,1,IF(Table5[[#This Row],[Total_Spend]]&lt;=$N$12,2,IF(Table5[[#This Row],[Total_Spend]]&lt;=$N$13,3,IF(Table5[[#This Row],[Total_Spend]]&lt;$N$17,4,5))))</f>
        <v>4</v>
      </c>
      <c r="K19" t="s">
        <v>2988</v>
      </c>
      <c r="L19">
        <f>_xlfn.PERCENTILE.INC(B:B,0.1)</f>
        <v>9</v>
      </c>
      <c r="M19">
        <f>_xlfn.PERCENTILE.INC(D:D,0.1)</f>
        <v>5</v>
      </c>
      <c r="N19">
        <f>_xlfn.PERCENTILE.INC(C:C,0.1)</f>
        <v>34.900000000000006</v>
      </c>
      <c r="U19">
        <v>18</v>
      </c>
      <c r="V19">
        <v>1</v>
      </c>
      <c r="W19">
        <v>4</v>
      </c>
      <c r="X19">
        <v>3</v>
      </c>
      <c r="Y19">
        <f t="shared" si="0"/>
        <v>29</v>
      </c>
      <c r="Z19">
        <f t="shared" si="1"/>
        <v>2</v>
      </c>
      <c r="AA19" s="18">
        <f t="shared" si="2"/>
        <v>6.8965517241379309E-2</v>
      </c>
    </row>
    <row r="20" spans="1:27" x14ac:dyDescent="0.3">
      <c r="A20" s="9">
        <v>10091</v>
      </c>
      <c r="B20">
        <v>78</v>
      </c>
      <c r="C20">
        <v>1067</v>
      </c>
      <c r="D20">
        <v>17</v>
      </c>
      <c r="E20" s="9">
        <v>0</v>
      </c>
      <c r="F20" s="9">
        <f>IF(Table5[[#This Row],[Recency]]&lt;=$L$19,5,IF(Table5[[#This Row],[Recency]]&lt;=$L$11,4,IF(Table5[[#This Row],[Recency]]&lt;=$L$12,3,IF(Table5[[#This Row],[Recency]]&lt;=$L$13,2,1))))</f>
        <v>1</v>
      </c>
      <c r="G20" s="9">
        <f>IF(Table5[[#This Row],[Frequency]]&lt;=$M$11,1,IF(Table5[[#This Row],[Frequency]]&lt;=$M$12,2,IF(Table5[[#This Row],[Frequency]]&lt;=$M$13,3,IF(Table5[[#This Row],[Frequency]]&lt;$M$17,4,5))))</f>
        <v>3</v>
      </c>
      <c r="H20" s="9">
        <f>IF(Table5[[#This Row],[Total_Spend]]&lt;=$N$11,1,IF(Table5[[#This Row],[Total_Spend]]&lt;=$N$12,2,IF(Table5[[#This Row],[Total_Spend]]&lt;=$N$13,3,IF(Table5[[#This Row],[Total_Spend]]&lt;$N$17,4,5))))</f>
        <v>4</v>
      </c>
      <c r="U20">
        <v>19</v>
      </c>
      <c r="V20">
        <v>1</v>
      </c>
      <c r="W20">
        <v>4</v>
      </c>
      <c r="X20">
        <v>4</v>
      </c>
      <c r="Y20">
        <f t="shared" si="0"/>
        <v>16</v>
      </c>
      <c r="Z20">
        <f t="shared" si="1"/>
        <v>0</v>
      </c>
      <c r="AA20" s="18">
        <f t="shared" si="2"/>
        <v>0</v>
      </c>
    </row>
    <row r="21" spans="1:27" x14ac:dyDescent="0.3">
      <c r="A21" s="9">
        <v>10092</v>
      </c>
      <c r="B21">
        <v>46</v>
      </c>
      <c r="C21">
        <v>1504</v>
      </c>
      <c r="D21">
        <v>26</v>
      </c>
      <c r="E21" s="9">
        <v>0</v>
      </c>
      <c r="F21" s="9">
        <f>IF(Table5[[#This Row],[Recency]]&lt;=$L$19,5,IF(Table5[[#This Row],[Recency]]&lt;=$L$11,4,IF(Table5[[#This Row],[Recency]]&lt;=$L$12,3,IF(Table5[[#This Row],[Recency]]&lt;=$L$13,2,1))))</f>
        <v>3</v>
      </c>
      <c r="G21" s="9">
        <f>IF(Table5[[#This Row],[Frequency]]&lt;=$M$11,1,IF(Table5[[#This Row],[Frequency]]&lt;=$M$12,2,IF(Table5[[#This Row],[Frequency]]&lt;=$M$13,3,IF(Table5[[#This Row],[Frequency]]&lt;$M$17,4,5))))</f>
        <v>5</v>
      </c>
      <c r="H21" s="9">
        <f>IF(Table5[[#This Row],[Total_Spend]]&lt;=$N$11,1,IF(Table5[[#This Row],[Total_Spend]]&lt;=$N$12,2,IF(Table5[[#This Row],[Total_Spend]]&lt;=$N$13,3,IF(Table5[[#This Row],[Total_Spend]]&lt;$N$17,4,5))))</f>
        <v>4</v>
      </c>
      <c r="U21">
        <v>20</v>
      </c>
      <c r="V21">
        <v>1</v>
      </c>
      <c r="W21">
        <v>4</v>
      </c>
      <c r="X21">
        <v>5</v>
      </c>
      <c r="Y21">
        <f t="shared" si="0"/>
        <v>19</v>
      </c>
      <c r="Z21">
        <f t="shared" si="1"/>
        <v>6</v>
      </c>
      <c r="AA21" s="18">
        <f t="shared" si="2"/>
        <v>0.31578947368421051</v>
      </c>
    </row>
    <row r="22" spans="1:27" x14ac:dyDescent="0.3">
      <c r="A22" s="9">
        <v>10095</v>
      </c>
      <c r="B22">
        <v>9</v>
      </c>
      <c r="C22">
        <v>1293</v>
      </c>
      <c r="D22">
        <v>20</v>
      </c>
      <c r="E22" s="9">
        <v>0</v>
      </c>
      <c r="F22" s="9">
        <f>IF(Table5[[#This Row],[Recency]]&lt;=$L$19,5,IF(Table5[[#This Row],[Recency]]&lt;=$L$11,4,IF(Table5[[#This Row],[Recency]]&lt;=$L$12,3,IF(Table5[[#This Row],[Recency]]&lt;=$L$13,2,1))))</f>
        <v>5</v>
      </c>
      <c r="G22" s="9">
        <f>IF(Table5[[#This Row],[Frequency]]&lt;=$M$11,1,IF(Table5[[#This Row],[Frequency]]&lt;=$M$12,2,IF(Table5[[#This Row],[Frequency]]&lt;=$M$13,3,IF(Table5[[#This Row],[Frequency]]&lt;$M$17,4,5))))</f>
        <v>3</v>
      </c>
      <c r="H22" s="9">
        <f>IF(Table5[[#This Row],[Total_Spend]]&lt;=$N$11,1,IF(Table5[[#This Row],[Total_Spend]]&lt;=$N$12,2,IF(Table5[[#This Row],[Total_Spend]]&lt;=$N$13,3,IF(Table5[[#This Row],[Total_Spend]]&lt;$N$17,4,5))))</f>
        <v>4</v>
      </c>
      <c r="U22">
        <v>21</v>
      </c>
      <c r="V22">
        <v>1</v>
      </c>
      <c r="W22">
        <v>5</v>
      </c>
      <c r="X22">
        <v>1</v>
      </c>
      <c r="Y22">
        <f t="shared" si="0"/>
        <v>0</v>
      </c>
      <c r="Z22">
        <f t="shared" si="1"/>
        <v>0</v>
      </c>
      <c r="AA22" s="18">
        <f t="shared" si="2"/>
        <v>0</v>
      </c>
    </row>
    <row r="23" spans="1:27" x14ac:dyDescent="0.3">
      <c r="A23" s="9">
        <v>10099</v>
      </c>
      <c r="B23">
        <v>21</v>
      </c>
      <c r="C23">
        <v>882</v>
      </c>
      <c r="D23">
        <v>24</v>
      </c>
      <c r="E23" s="9">
        <v>0</v>
      </c>
      <c r="F23" s="9">
        <f>IF(Table5[[#This Row],[Recency]]&lt;=$L$19,5,IF(Table5[[#This Row],[Recency]]&lt;=$L$11,4,IF(Table5[[#This Row],[Recency]]&lt;=$L$12,3,IF(Table5[[#This Row],[Recency]]&lt;=$L$13,2,1))))</f>
        <v>4</v>
      </c>
      <c r="G23" s="9">
        <f>IF(Table5[[#This Row],[Frequency]]&lt;=$M$11,1,IF(Table5[[#This Row],[Frequency]]&lt;=$M$12,2,IF(Table5[[#This Row],[Frequency]]&lt;=$M$13,3,IF(Table5[[#This Row],[Frequency]]&lt;$M$17,4,5))))</f>
        <v>4</v>
      </c>
      <c r="H23" s="9">
        <f>IF(Table5[[#This Row],[Total_Spend]]&lt;=$N$11,1,IF(Table5[[#This Row],[Total_Spend]]&lt;=$N$12,2,IF(Table5[[#This Row],[Total_Spend]]&lt;=$N$13,3,IF(Table5[[#This Row],[Total_Spend]]&lt;$N$17,4,5))))</f>
        <v>3</v>
      </c>
      <c r="U23">
        <v>22</v>
      </c>
      <c r="V23">
        <v>1</v>
      </c>
      <c r="W23">
        <v>5</v>
      </c>
      <c r="X23">
        <v>2</v>
      </c>
      <c r="Y23">
        <f t="shared" si="0"/>
        <v>0</v>
      </c>
      <c r="Z23">
        <f t="shared" si="1"/>
        <v>0</v>
      </c>
      <c r="AA23" s="18">
        <f t="shared" si="2"/>
        <v>0</v>
      </c>
    </row>
    <row r="24" spans="1:27" x14ac:dyDescent="0.3">
      <c r="A24" s="9">
        <v>1010</v>
      </c>
      <c r="B24">
        <v>94</v>
      </c>
      <c r="C24">
        <v>78</v>
      </c>
      <c r="D24">
        <v>7</v>
      </c>
      <c r="E24" s="9">
        <v>0</v>
      </c>
      <c r="F24" s="9">
        <f>IF(Table5[[#This Row],[Recency]]&lt;=$L$19,5,IF(Table5[[#This Row],[Recency]]&lt;=$L$11,4,IF(Table5[[#This Row],[Recency]]&lt;=$L$12,3,IF(Table5[[#This Row],[Recency]]&lt;=$L$13,2,1))))</f>
        <v>1</v>
      </c>
      <c r="G24" s="9">
        <f>IF(Table5[[#This Row],[Frequency]]&lt;=$M$11,1,IF(Table5[[#This Row],[Frequency]]&lt;=$M$12,2,IF(Table5[[#This Row],[Frequency]]&lt;=$M$13,3,IF(Table5[[#This Row],[Frequency]]&lt;$M$17,4,5))))</f>
        <v>1</v>
      </c>
      <c r="H24" s="9">
        <f>IF(Table5[[#This Row],[Total_Spend]]&lt;=$N$11,1,IF(Table5[[#This Row],[Total_Spend]]&lt;=$N$12,2,IF(Table5[[#This Row],[Total_Spend]]&lt;=$N$13,3,IF(Table5[[#This Row],[Total_Spend]]&lt;$N$17,4,5))))</f>
        <v>2</v>
      </c>
      <c r="U24">
        <v>23</v>
      </c>
      <c r="V24">
        <v>1</v>
      </c>
      <c r="W24">
        <v>5</v>
      </c>
      <c r="X24">
        <v>3</v>
      </c>
      <c r="Y24">
        <f t="shared" si="0"/>
        <v>21</v>
      </c>
      <c r="Z24">
        <f t="shared" si="1"/>
        <v>3</v>
      </c>
      <c r="AA24" s="18">
        <f t="shared" si="2"/>
        <v>0.14285714285714285</v>
      </c>
    </row>
    <row r="25" spans="1:27" x14ac:dyDescent="0.3">
      <c r="A25" s="9">
        <v>10102</v>
      </c>
      <c r="B25">
        <v>19</v>
      </c>
      <c r="C25">
        <v>1478</v>
      </c>
      <c r="D25">
        <v>22</v>
      </c>
      <c r="E25" s="9">
        <v>0</v>
      </c>
      <c r="F25" s="9">
        <f>IF(Table5[[#This Row],[Recency]]&lt;=$L$19,5,IF(Table5[[#This Row],[Recency]]&lt;=$L$11,4,IF(Table5[[#This Row],[Recency]]&lt;=$L$12,3,IF(Table5[[#This Row],[Recency]]&lt;=$L$13,2,1))))</f>
        <v>4</v>
      </c>
      <c r="G25" s="9">
        <f>IF(Table5[[#This Row],[Frequency]]&lt;=$M$11,1,IF(Table5[[#This Row],[Frequency]]&lt;=$M$12,2,IF(Table5[[#This Row],[Frequency]]&lt;=$M$13,3,IF(Table5[[#This Row],[Frequency]]&lt;$M$17,4,5))))</f>
        <v>4</v>
      </c>
      <c r="H25" s="9">
        <f>IF(Table5[[#This Row],[Total_Spend]]&lt;=$N$11,1,IF(Table5[[#This Row],[Total_Spend]]&lt;=$N$12,2,IF(Table5[[#This Row],[Total_Spend]]&lt;=$N$13,3,IF(Table5[[#This Row],[Total_Spend]]&lt;$N$17,4,5))))</f>
        <v>4</v>
      </c>
      <c r="U25">
        <v>24</v>
      </c>
      <c r="V25">
        <v>1</v>
      </c>
      <c r="W25">
        <v>5</v>
      </c>
      <c r="X25">
        <v>4</v>
      </c>
      <c r="Y25">
        <f t="shared" si="0"/>
        <v>25</v>
      </c>
      <c r="Z25">
        <f t="shared" si="1"/>
        <v>8</v>
      </c>
      <c r="AA25" s="18">
        <f t="shared" si="2"/>
        <v>0.32</v>
      </c>
    </row>
    <row r="26" spans="1:27" x14ac:dyDescent="0.3">
      <c r="A26" s="9">
        <v>10104</v>
      </c>
      <c r="B26">
        <v>65</v>
      </c>
      <c r="C26">
        <v>8</v>
      </c>
      <c r="D26">
        <v>4</v>
      </c>
      <c r="E26" s="9">
        <v>0</v>
      </c>
      <c r="F26" s="9">
        <f>IF(Table5[[#This Row],[Recency]]&lt;=$L$19,5,IF(Table5[[#This Row],[Recency]]&lt;=$L$11,4,IF(Table5[[#This Row],[Recency]]&lt;=$L$12,3,IF(Table5[[#This Row],[Recency]]&lt;=$L$13,2,1))))</f>
        <v>2</v>
      </c>
      <c r="G26" s="9">
        <f>IF(Table5[[#This Row],[Frequency]]&lt;=$M$11,1,IF(Table5[[#This Row],[Frequency]]&lt;=$M$12,2,IF(Table5[[#This Row],[Frequency]]&lt;=$M$13,3,IF(Table5[[#This Row],[Frequency]]&lt;$M$17,4,5))))</f>
        <v>1</v>
      </c>
      <c r="H26" s="9">
        <f>IF(Table5[[#This Row],[Total_Spend]]&lt;=$N$11,1,IF(Table5[[#This Row],[Total_Spend]]&lt;=$N$12,2,IF(Table5[[#This Row],[Total_Spend]]&lt;=$N$13,3,IF(Table5[[#This Row],[Total_Spend]]&lt;$N$17,4,5))))</f>
        <v>1</v>
      </c>
      <c r="U26">
        <v>25</v>
      </c>
      <c r="V26">
        <v>1</v>
      </c>
      <c r="W26">
        <v>5</v>
      </c>
      <c r="X26">
        <v>5</v>
      </c>
      <c r="Y26">
        <f t="shared" si="0"/>
        <v>19</v>
      </c>
      <c r="Z26">
        <f t="shared" si="1"/>
        <v>1</v>
      </c>
      <c r="AA26" s="18">
        <f t="shared" si="2"/>
        <v>5.2631578947368418E-2</v>
      </c>
    </row>
    <row r="27" spans="1:27" x14ac:dyDescent="0.3">
      <c r="A27" s="9">
        <v>1012</v>
      </c>
      <c r="B27">
        <v>26</v>
      </c>
      <c r="C27">
        <v>884</v>
      </c>
      <c r="D27">
        <v>24</v>
      </c>
      <c r="E27" s="9">
        <v>0</v>
      </c>
      <c r="F27" s="9">
        <f>IF(Table5[[#This Row],[Recency]]&lt;=$L$19,5,IF(Table5[[#This Row],[Recency]]&lt;=$L$11,4,IF(Table5[[#This Row],[Recency]]&lt;=$L$12,3,IF(Table5[[#This Row],[Recency]]&lt;=$L$13,2,1))))</f>
        <v>3</v>
      </c>
      <c r="G27" s="9">
        <f>IF(Table5[[#This Row],[Frequency]]&lt;=$M$11,1,IF(Table5[[#This Row],[Frequency]]&lt;=$M$12,2,IF(Table5[[#This Row],[Frequency]]&lt;=$M$13,3,IF(Table5[[#This Row],[Frequency]]&lt;$M$17,4,5))))</f>
        <v>4</v>
      </c>
      <c r="H27" s="9">
        <f>IF(Table5[[#This Row],[Total_Spend]]&lt;=$N$11,1,IF(Table5[[#This Row],[Total_Spend]]&lt;=$N$12,2,IF(Table5[[#This Row],[Total_Spend]]&lt;=$N$13,3,IF(Table5[[#This Row],[Total_Spend]]&lt;$N$17,4,5))))</f>
        <v>3</v>
      </c>
      <c r="U27">
        <v>26</v>
      </c>
      <c r="V27">
        <v>2</v>
      </c>
      <c r="W27">
        <v>1</v>
      </c>
      <c r="X27">
        <v>1</v>
      </c>
      <c r="Y27">
        <f t="shared" si="0"/>
        <v>103</v>
      </c>
      <c r="Z27">
        <f t="shared" si="1"/>
        <v>4</v>
      </c>
      <c r="AA27" s="18">
        <f t="shared" si="2"/>
        <v>3.8834951456310676E-2</v>
      </c>
    </row>
    <row r="28" spans="1:27" x14ac:dyDescent="0.3">
      <c r="A28" s="9">
        <v>10120</v>
      </c>
      <c r="B28">
        <v>84</v>
      </c>
      <c r="C28">
        <v>257</v>
      </c>
      <c r="D28">
        <v>12</v>
      </c>
      <c r="E28" s="9">
        <v>0</v>
      </c>
      <c r="F28" s="9">
        <f>IF(Table5[[#This Row],[Recency]]&lt;=$L$19,5,IF(Table5[[#This Row],[Recency]]&lt;=$L$11,4,IF(Table5[[#This Row],[Recency]]&lt;=$L$12,3,IF(Table5[[#This Row],[Recency]]&lt;=$L$13,2,1))))</f>
        <v>1</v>
      </c>
      <c r="G28" s="9">
        <f>IF(Table5[[#This Row],[Frequency]]&lt;=$M$11,1,IF(Table5[[#This Row],[Frequency]]&lt;=$M$12,2,IF(Table5[[#This Row],[Frequency]]&lt;=$M$13,3,IF(Table5[[#This Row],[Frequency]]&lt;$M$17,4,5))))</f>
        <v>2</v>
      </c>
      <c r="H28" s="9">
        <f>IF(Table5[[#This Row],[Total_Spend]]&lt;=$N$11,1,IF(Table5[[#This Row],[Total_Spend]]&lt;=$N$12,2,IF(Table5[[#This Row],[Total_Spend]]&lt;=$N$13,3,IF(Table5[[#This Row],[Total_Spend]]&lt;$N$17,4,5))))</f>
        <v>2</v>
      </c>
      <c r="U28">
        <v>27</v>
      </c>
      <c r="V28">
        <v>2</v>
      </c>
      <c r="W28">
        <v>1</v>
      </c>
      <c r="X28">
        <v>2</v>
      </c>
      <c r="Y28">
        <f t="shared" si="0"/>
        <v>44</v>
      </c>
      <c r="Z28">
        <f t="shared" si="1"/>
        <v>4</v>
      </c>
      <c r="AA28" s="18">
        <f t="shared" si="2"/>
        <v>9.0909090909090912E-2</v>
      </c>
    </row>
    <row r="29" spans="1:27" x14ac:dyDescent="0.3">
      <c r="A29" s="9">
        <v>10127</v>
      </c>
      <c r="B29">
        <v>21</v>
      </c>
      <c r="C29">
        <v>395</v>
      </c>
      <c r="D29">
        <v>15</v>
      </c>
      <c r="E29" s="9">
        <v>0</v>
      </c>
      <c r="F29" s="9">
        <f>IF(Table5[[#This Row],[Recency]]&lt;=$L$19,5,IF(Table5[[#This Row],[Recency]]&lt;=$L$11,4,IF(Table5[[#This Row],[Recency]]&lt;=$L$12,3,IF(Table5[[#This Row],[Recency]]&lt;=$L$13,2,1))))</f>
        <v>4</v>
      </c>
      <c r="G29" s="9">
        <f>IF(Table5[[#This Row],[Frequency]]&lt;=$M$11,1,IF(Table5[[#This Row],[Frequency]]&lt;=$M$12,2,IF(Table5[[#This Row],[Frequency]]&lt;=$M$13,3,IF(Table5[[#This Row],[Frequency]]&lt;$M$17,4,5))))</f>
        <v>2</v>
      </c>
      <c r="H29" s="9">
        <f>IF(Table5[[#This Row],[Total_Spend]]&lt;=$N$11,1,IF(Table5[[#This Row],[Total_Spend]]&lt;=$N$12,2,IF(Table5[[#This Row],[Total_Spend]]&lt;=$N$13,3,IF(Table5[[#This Row],[Total_Spend]]&lt;$N$17,4,5))))</f>
        <v>2</v>
      </c>
      <c r="U29">
        <v>28</v>
      </c>
      <c r="V29">
        <v>2</v>
      </c>
      <c r="W29">
        <v>1</v>
      </c>
      <c r="X29">
        <v>3</v>
      </c>
      <c r="Y29">
        <f t="shared" si="0"/>
        <v>0</v>
      </c>
      <c r="Z29">
        <f t="shared" si="1"/>
        <v>0</v>
      </c>
      <c r="AA29" s="18">
        <f t="shared" si="2"/>
        <v>0</v>
      </c>
    </row>
    <row r="30" spans="1:27" x14ac:dyDescent="0.3">
      <c r="A30" s="9">
        <v>10128</v>
      </c>
      <c r="B30">
        <v>21</v>
      </c>
      <c r="C30">
        <v>907</v>
      </c>
      <c r="D30">
        <v>27</v>
      </c>
      <c r="E30" s="9">
        <v>0</v>
      </c>
      <c r="F30" s="9">
        <f>IF(Table5[[#This Row],[Recency]]&lt;=$L$19,5,IF(Table5[[#This Row],[Recency]]&lt;=$L$11,4,IF(Table5[[#This Row],[Recency]]&lt;=$L$12,3,IF(Table5[[#This Row],[Recency]]&lt;=$L$13,2,1))))</f>
        <v>4</v>
      </c>
      <c r="G30" s="9">
        <f>IF(Table5[[#This Row],[Frequency]]&lt;=$M$11,1,IF(Table5[[#This Row],[Frequency]]&lt;=$M$12,2,IF(Table5[[#This Row],[Frequency]]&lt;=$M$13,3,IF(Table5[[#This Row],[Frequency]]&lt;$M$17,4,5))))</f>
        <v>5</v>
      </c>
      <c r="H30" s="9">
        <f>IF(Table5[[#This Row],[Total_Spend]]&lt;=$N$11,1,IF(Table5[[#This Row],[Total_Spend]]&lt;=$N$12,2,IF(Table5[[#This Row],[Total_Spend]]&lt;=$N$13,3,IF(Table5[[#This Row],[Total_Spend]]&lt;$N$17,4,5))))</f>
        <v>3</v>
      </c>
      <c r="U30">
        <v>29</v>
      </c>
      <c r="V30">
        <v>2</v>
      </c>
      <c r="W30">
        <v>1</v>
      </c>
      <c r="X30">
        <v>4</v>
      </c>
      <c r="Y30">
        <f t="shared" si="0"/>
        <v>0</v>
      </c>
      <c r="Z30">
        <f t="shared" si="1"/>
        <v>0</v>
      </c>
      <c r="AA30" s="18">
        <f t="shared" si="2"/>
        <v>0</v>
      </c>
    </row>
    <row r="31" spans="1:27" x14ac:dyDescent="0.3">
      <c r="A31" s="9">
        <v>10129</v>
      </c>
      <c r="B31">
        <v>35</v>
      </c>
      <c r="C31">
        <v>1456</v>
      </c>
      <c r="D31">
        <v>21</v>
      </c>
      <c r="E31" s="9">
        <v>0</v>
      </c>
      <c r="F31" s="9">
        <f>IF(Table5[[#This Row],[Recency]]&lt;=$L$19,5,IF(Table5[[#This Row],[Recency]]&lt;=$L$11,4,IF(Table5[[#This Row],[Recency]]&lt;=$L$12,3,IF(Table5[[#This Row],[Recency]]&lt;=$L$13,2,1))))</f>
        <v>3</v>
      </c>
      <c r="G31" s="9">
        <f>IF(Table5[[#This Row],[Frequency]]&lt;=$M$11,1,IF(Table5[[#This Row],[Frequency]]&lt;=$M$12,2,IF(Table5[[#This Row],[Frequency]]&lt;=$M$13,3,IF(Table5[[#This Row],[Frequency]]&lt;$M$17,4,5))))</f>
        <v>3</v>
      </c>
      <c r="H31" s="9">
        <f>IF(Table5[[#This Row],[Total_Spend]]&lt;=$N$11,1,IF(Table5[[#This Row],[Total_Spend]]&lt;=$N$12,2,IF(Table5[[#This Row],[Total_Spend]]&lt;=$N$13,3,IF(Table5[[#This Row],[Total_Spend]]&lt;$N$17,4,5))))</f>
        <v>4</v>
      </c>
      <c r="U31">
        <v>30</v>
      </c>
      <c r="V31">
        <v>2</v>
      </c>
      <c r="W31">
        <v>1</v>
      </c>
      <c r="X31">
        <v>5</v>
      </c>
      <c r="Y31">
        <f t="shared" si="0"/>
        <v>1</v>
      </c>
      <c r="Z31">
        <f t="shared" si="1"/>
        <v>0</v>
      </c>
      <c r="AA31" s="18">
        <f t="shared" si="2"/>
        <v>0</v>
      </c>
    </row>
    <row r="32" spans="1:27" x14ac:dyDescent="0.3">
      <c r="A32" s="9">
        <v>10133</v>
      </c>
      <c r="B32">
        <v>16</v>
      </c>
      <c r="C32">
        <v>2349</v>
      </c>
      <c r="D32">
        <v>25</v>
      </c>
      <c r="E32" s="9">
        <v>1</v>
      </c>
      <c r="F32" s="9">
        <f>IF(Table5[[#This Row],[Recency]]&lt;=$L$19,5,IF(Table5[[#This Row],[Recency]]&lt;=$L$11,4,IF(Table5[[#This Row],[Recency]]&lt;=$L$12,3,IF(Table5[[#This Row],[Recency]]&lt;=$L$13,2,1))))</f>
        <v>4</v>
      </c>
      <c r="G32" s="9">
        <f>IF(Table5[[#This Row],[Frequency]]&lt;=$M$11,1,IF(Table5[[#This Row],[Frequency]]&lt;=$M$12,2,IF(Table5[[#This Row],[Frequency]]&lt;=$M$13,3,IF(Table5[[#This Row],[Frequency]]&lt;$M$17,4,5))))</f>
        <v>5</v>
      </c>
      <c r="H32" s="9">
        <f>IF(Table5[[#This Row],[Total_Spend]]&lt;=$N$11,1,IF(Table5[[#This Row],[Total_Spend]]&lt;=$N$12,2,IF(Table5[[#This Row],[Total_Spend]]&lt;=$N$13,3,IF(Table5[[#This Row],[Total_Spend]]&lt;$N$17,4,5))))</f>
        <v>5</v>
      </c>
      <c r="U32">
        <v>31</v>
      </c>
      <c r="V32">
        <v>2</v>
      </c>
      <c r="W32">
        <v>2</v>
      </c>
      <c r="X32">
        <v>1</v>
      </c>
      <c r="Y32">
        <f t="shared" si="0"/>
        <v>14</v>
      </c>
      <c r="Z32">
        <f t="shared" si="1"/>
        <v>0</v>
      </c>
      <c r="AA32" s="18">
        <f t="shared" si="2"/>
        <v>0</v>
      </c>
    </row>
    <row r="33" spans="1:27" x14ac:dyDescent="0.3">
      <c r="A33" s="9">
        <v>10140</v>
      </c>
      <c r="B33">
        <v>27</v>
      </c>
      <c r="C33">
        <v>1727</v>
      </c>
      <c r="D33">
        <v>17</v>
      </c>
      <c r="E33" s="9">
        <v>0</v>
      </c>
      <c r="F33" s="9">
        <f>IF(Table5[[#This Row],[Recency]]&lt;=$L$19,5,IF(Table5[[#This Row],[Recency]]&lt;=$L$11,4,IF(Table5[[#This Row],[Recency]]&lt;=$L$12,3,IF(Table5[[#This Row],[Recency]]&lt;=$L$13,2,1))))</f>
        <v>3</v>
      </c>
      <c r="G33" s="9">
        <f>IF(Table5[[#This Row],[Frequency]]&lt;=$M$11,1,IF(Table5[[#This Row],[Frequency]]&lt;=$M$12,2,IF(Table5[[#This Row],[Frequency]]&lt;=$M$13,3,IF(Table5[[#This Row],[Frequency]]&lt;$M$17,4,5))))</f>
        <v>3</v>
      </c>
      <c r="H33" s="9">
        <f>IF(Table5[[#This Row],[Total_Spend]]&lt;=$N$11,1,IF(Table5[[#This Row],[Total_Spend]]&lt;=$N$12,2,IF(Table5[[#This Row],[Total_Spend]]&lt;=$N$13,3,IF(Table5[[#This Row],[Total_Spend]]&lt;$N$17,4,5))))</f>
        <v>5</v>
      </c>
      <c r="U33">
        <v>32</v>
      </c>
      <c r="V33">
        <v>2</v>
      </c>
      <c r="W33">
        <v>2</v>
      </c>
      <c r="X33">
        <v>2</v>
      </c>
      <c r="Y33">
        <f t="shared" si="0"/>
        <v>71</v>
      </c>
      <c r="Z33">
        <f t="shared" si="1"/>
        <v>5</v>
      </c>
      <c r="AA33" s="18">
        <f t="shared" si="2"/>
        <v>7.0422535211267609E-2</v>
      </c>
    </row>
    <row r="34" spans="1:27" x14ac:dyDescent="0.3">
      <c r="A34" s="9">
        <v>10141</v>
      </c>
      <c r="B34">
        <v>1</v>
      </c>
      <c r="C34">
        <v>20</v>
      </c>
      <c r="D34">
        <v>4</v>
      </c>
      <c r="E34" s="9">
        <v>0</v>
      </c>
      <c r="F34" s="9">
        <f>IF(Table5[[#This Row],[Recency]]&lt;=$L$19,5,IF(Table5[[#This Row],[Recency]]&lt;=$L$11,4,IF(Table5[[#This Row],[Recency]]&lt;=$L$12,3,IF(Table5[[#This Row],[Recency]]&lt;=$L$13,2,1))))</f>
        <v>5</v>
      </c>
      <c r="G34" s="9">
        <f>IF(Table5[[#This Row],[Frequency]]&lt;=$M$11,1,IF(Table5[[#This Row],[Frequency]]&lt;=$M$12,2,IF(Table5[[#This Row],[Frequency]]&lt;=$M$13,3,IF(Table5[[#This Row],[Frequency]]&lt;$M$17,4,5))))</f>
        <v>1</v>
      </c>
      <c r="H34" s="9">
        <f>IF(Table5[[#This Row],[Total_Spend]]&lt;=$N$11,1,IF(Table5[[#This Row],[Total_Spend]]&lt;=$N$12,2,IF(Table5[[#This Row],[Total_Spend]]&lt;=$N$13,3,IF(Table5[[#This Row],[Total_Spend]]&lt;$N$17,4,5))))</f>
        <v>1</v>
      </c>
      <c r="U34">
        <v>33</v>
      </c>
      <c r="V34">
        <v>2</v>
      </c>
      <c r="W34">
        <v>2</v>
      </c>
      <c r="X34">
        <v>3</v>
      </c>
      <c r="Y34">
        <f t="shared" ref="Y34:Y65" si="3">COUNTIFS(R_,V34,F,W34,M,X34)</f>
        <v>19</v>
      </c>
      <c r="Z34">
        <f t="shared" ref="Z34:Z65" si="4">COUNTIFS(R_,V34,F,W34,M,X34,Response,1)</f>
        <v>0</v>
      </c>
      <c r="AA34" s="18">
        <f t="shared" si="2"/>
        <v>0</v>
      </c>
    </row>
    <row r="35" spans="1:27" x14ac:dyDescent="0.3">
      <c r="A35" s="9">
        <v>10142</v>
      </c>
      <c r="B35">
        <v>99</v>
      </c>
      <c r="C35">
        <v>689</v>
      </c>
      <c r="D35">
        <v>20</v>
      </c>
      <c r="E35" s="9">
        <v>0</v>
      </c>
      <c r="F35" s="9">
        <f>IF(Table5[[#This Row],[Recency]]&lt;=$L$19,5,IF(Table5[[#This Row],[Recency]]&lt;=$L$11,4,IF(Table5[[#This Row],[Recency]]&lt;=$L$12,3,IF(Table5[[#This Row],[Recency]]&lt;=$L$13,2,1))))</f>
        <v>1</v>
      </c>
      <c r="G35" s="9">
        <f>IF(Table5[[#This Row],[Frequency]]&lt;=$M$11,1,IF(Table5[[#This Row],[Frequency]]&lt;=$M$12,2,IF(Table5[[#This Row],[Frequency]]&lt;=$M$13,3,IF(Table5[[#This Row],[Frequency]]&lt;$M$17,4,5))))</f>
        <v>3</v>
      </c>
      <c r="H35" s="9">
        <f>IF(Table5[[#This Row],[Total_Spend]]&lt;=$N$11,1,IF(Table5[[#This Row],[Total_Spend]]&lt;=$N$12,2,IF(Table5[[#This Row],[Total_Spend]]&lt;=$N$13,3,IF(Table5[[#This Row],[Total_Spend]]&lt;$N$17,4,5))))</f>
        <v>3</v>
      </c>
      <c r="U35">
        <v>34</v>
      </c>
      <c r="V35">
        <v>2</v>
      </c>
      <c r="W35">
        <v>2</v>
      </c>
      <c r="X35">
        <v>4</v>
      </c>
      <c r="Y35">
        <f t="shared" si="3"/>
        <v>4</v>
      </c>
      <c r="Z35">
        <f t="shared" si="4"/>
        <v>1</v>
      </c>
      <c r="AA35" s="18">
        <f t="shared" si="2"/>
        <v>0.25</v>
      </c>
    </row>
    <row r="36" spans="1:27" x14ac:dyDescent="0.3">
      <c r="A36" s="9">
        <v>10144</v>
      </c>
      <c r="B36">
        <v>84</v>
      </c>
      <c r="C36">
        <v>576</v>
      </c>
      <c r="D36">
        <v>16</v>
      </c>
      <c r="E36" s="9">
        <v>0</v>
      </c>
      <c r="F36" s="9">
        <f>IF(Table5[[#This Row],[Recency]]&lt;=$L$19,5,IF(Table5[[#This Row],[Recency]]&lt;=$L$11,4,IF(Table5[[#This Row],[Recency]]&lt;=$L$12,3,IF(Table5[[#This Row],[Recency]]&lt;=$L$13,2,1))))</f>
        <v>1</v>
      </c>
      <c r="G36" s="9">
        <f>IF(Table5[[#This Row],[Frequency]]&lt;=$M$11,1,IF(Table5[[#This Row],[Frequency]]&lt;=$M$12,2,IF(Table5[[#This Row],[Frequency]]&lt;=$M$13,3,IF(Table5[[#This Row],[Frequency]]&lt;$M$17,4,5))))</f>
        <v>3</v>
      </c>
      <c r="H36" s="9">
        <f>IF(Table5[[#This Row],[Total_Spend]]&lt;=$N$11,1,IF(Table5[[#This Row],[Total_Spend]]&lt;=$N$12,2,IF(Table5[[#This Row],[Total_Spend]]&lt;=$N$13,3,IF(Table5[[#This Row],[Total_Spend]]&lt;$N$17,4,5))))</f>
        <v>3</v>
      </c>
      <c r="U36">
        <v>35</v>
      </c>
      <c r="V36">
        <v>2</v>
      </c>
      <c r="W36">
        <v>2</v>
      </c>
      <c r="X36">
        <v>5</v>
      </c>
      <c r="Y36">
        <f t="shared" si="3"/>
        <v>4</v>
      </c>
      <c r="Z36">
        <f t="shared" si="4"/>
        <v>2</v>
      </c>
      <c r="AA36" s="18">
        <f t="shared" si="2"/>
        <v>0.5</v>
      </c>
    </row>
    <row r="37" spans="1:27" x14ac:dyDescent="0.3">
      <c r="A37" s="9">
        <v>10146</v>
      </c>
      <c r="B37">
        <v>17</v>
      </c>
      <c r="C37">
        <v>42</v>
      </c>
      <c r="D37">
        <v>5</v>
      </c>
      <c r="E37" s="9">
        <v>0</v>
      </c>
      <c r="F37" s="9">
        <f>IF(Table5[[#This Row],[Recency]]&lt;=$L$19,5,IF(Table5[[#This Row],[Recency]]&lt;=$L$11,4,IF(Table5[[#This Row],[Recency]]&lt;=$L$12,3,IF(Table5[[#This Row],[Recency]]&lt;=$L$13,2,1))))</f>
        <v>4</v>
      </c>
      <c r="G37" s="9">
        <f>IF(Table5[[#This Row],[Frequency]]&lt;=$M$11,1,IF(Table5[[#This Row],[Frequency]]&lt;=$M$12,2,IF(Table5[[#This Row],[Frequency]]&lt;=$M$13,3,IF(Table5[[#This Row],[Frequency]]&lt;$M$17,4,5))))</f>
        <v>1</v>
      </c>
      <c r="H37" s="9">
        <f>IF(Table5[[#This Row],[Total_Spend]]&lt;=$N$11,1,IF(Table5[[#This Row],[Total_Spend]]&lt;=$N$12,2,IF(Table5[[#This Row],[Total_Spend]]&lt;=$N$13,3,IF(Table5[[#This Row],[Total_Spend]]&lt;$N$17,4,5))))</f>
        <v>1</v>
      </c>
      <c r="U37">
        <v>36</v>
      </c>
      <c r="V37">
        <v>2</v>
      </c>
      <c r="W37">
        <v>3</v>
      </c>
      <c r="X37">
        <v>1</v>
      </c>
      <c r="Y37">
        <f t="shared" si="3"/>
        <v>0</v>
      </c>
      <c r="Z37">
        <f t="shared" si="4"/>
        <v>0</v>
      </c>
      <c r="AA37" s="18">
        <f t="shared" si="2"/>
        <v>0</v>
      </c>
    </row>
    <row r="38" spans="1:27" ht="36" customHeight="1" x14ac:dyDescent="0.3">
      <c r="A38" s="9">
        <v>10150</v>
      </c>
      <c r="B38">
        <v>10</v>
      </c>
      <c r="C38">
        <v>1449</v>
      </c>
      <c r="D38">
        <v>18</v>
      </c>
      <c r="E38" s="9">
        <v>1</v>
      </c>
      <c r="F38" s="9">
        <f>IF(Table5[[#This Row],[Recency]]&lt;=$L$19,5,IF(Table5[[#This Row],[Recency]]&lt;=$L$11,4,IF(Table5[[#This Row],[Recency]]&lt;=$L$12,3,IF(Table5[[#This Row],[Recency]]&lt;=$L$13,2,1))))</f>
        <v>4</v>
      </c>
      <c r="G38" s="9">
        <f>IF(Table5[[#This Row],[Frequency]]&lt;=$M$11,1,IF(Table5[[#This Row],[Frequency]]&lt;=$M$12,2,IF(Table5[[#This Row],[Frequency]]&lt;=$M$13,3,IF(Table5[[#This Row],[Frequency]]&lt;$M$17,4,5))))</f>
        <v>3</v>
      </c>
      <c r="H38" s="9">
        <f>IF(Table5[[#This Row],[Total_Spend]]&lt;=$N$11,1,IF(Table5[[#This Row],[Total_Spend]]&lt;=$N$12,2,IF(Table5[[#This Row],[Total_Spend]]&lt;=$N$13,3,IF(Table5[[#This Row],[Total_Spend]]&lt;$N$17,4,5))))</f>
        <v>4</v>
      </c>
      <c r="K38" s="28" t="s">
        <v>3003</v>
      </c>
      <c r="L38" s="28"/>
      <c r="M38" s="28"/>
      <c r="N38" s="22">
        <f>CORREL(Table5[Total_Spend],Table5[Frequency])</f>
        <v>0.75415379537791349</v>
      </c>
      <c r="U38">
        <v>37</v>
      </c>
      <c r="V38">
        <v>2</v>
      </c>
      <c r="W38">
        <v>3</v>
      </c>
      <c r="X38">
        <v>2</v>
      </c>
      <c r="Y38">
        <f t="shared" si="3"/>
        <v>23</v>
      </c>
      <c r="Z38">
        <f t="shared" si="4"/>
        <v>1</v>
      </c>
      <c r="AA38" s="18">
        <f t="shared" si="2"/>
        <v>4.3478260869565216E-2</v>
      </c>
    </row>
    <row r="39" spans="1:27" x14ac:dyDescent="0.3">
      <c r="A39" s="9">
        <v>10151</v>
      </c>
      <c r="B39">
        <v>38</v>
      </c>
      <c r="C39">
        <v>946</v>
      </c>
      <c r="D39">
        <v>22</v>
      </c>
      <c r="E39" s="9">
        <v>0</v>
      </c>
      <c r="F39" s="9">
        <f>IF(Table5[[#This Row],[Recency]]&lt;=$L$19,5,IF(Table5[[#This Row],[Recency]]&lt;=$L$11,4,IF(Table5[[#This Row],[Recency]]&lt;=$L$12,3,IF(Table5[[#This Row],[Recency]]&lt;=$L$13,2,1))))</f>
        <v>3</v>
      </c>
      <c r="G39" s="9">
        <f>IF(Table5[[#This Row],[Frequency]]&lt;=$M$11,1,IF(Table5[[#This Row],[Frequency]]&lt;=$M$12,2,IF(Table5[[#This Row],[Frequency]]&lt;=$M$13,3,IF(Table5[[#This Row],[Frequency]]&lt;$M$17,4,5))))</f>
        <v>4</v>
      </c>
      <c r="H39" s="9">
        <f>IF(Table5[[#This Row],[Total_Spend]]&lt;=$N$11,1,IF(Table5[[#This Row],[Total_Spend]]&lt;=$N$12,2,IF(Table5[[#This Row],[Total_Spend]]&lt;=$N$13,3,IF(Table5[[#This Row],[Total_Spend]]&lt;$N$17,4,5))))</f>
        <v>3</v>
      </c>
      <c r="K39" s="8"/>
      <c r="L39" s="8"/>
      <c r="M39" s="8"/>
      <c r="U39">
        <v>38</v>
      </c>
      <c r="V39">
        <v>2</v>
      </c>
      <c r="W39">
        <v>3</v>
      </c>
      <c r="X39">
        <v>3</v>
      </c>
      <c r="Y39">
        <f t="shared" si="3"/>
        <v>79</v>
      </c>
      <c r="Z39">
        <f t="shared" si="4"/>
        <v>8</v>
      </c>
      <c r="AA39" s="18">
        <f t="shared" si="2"/>
        <v>0.10126582278481013</v>
      </c>
    </row>
    <row r="40" spans="1:27" ht="14.4" customHeight="1" x14ac:dyDescent="0.3">
      <c r="A40" s="9">
        <v>10156</v>
      </c>
      <c r="B40">
        <v>56</v>
      </c>
      <c r="C40">
        <v>1237</v>
      </c>
      <c r="D40">
        <v>20</v>
      </c>
      <c r="E40" s="9">
        <v>0</v>
      </c>
      <c r="F40" s="9">
        <f>IF(Table5[[#This Row],[Recency]]&lt;=$L$19,5,IF(Table5[[#This Row],[Recency]]&lt;=$L$11,4,IF(Table5[[#This Row],[Recency]]&lt;=$L$12,3,IF(Table5[[#This Row],[Recency]]&lt;=$L$13,2,1))))</f>
        <v>2</v>
      </c>
      <c r="G40" s="9">
        <f>IF(Table5[[#This Row],[Frequency]]&lt;=$M$11,1,IF(Table5[[#This Row],[Frequency]]&lt;=$M$12,2,IF(Table5[[#This Row],[Frequency]]&lt;=$M$13,3,IF(Table5[[#This Row],[Frequency]]&lt;$M$17,4,5))))</f>
        <v>3</v>
      </c>
      <c r="H40" s="9">
        <f>IF(Table5[[#This Row],[Total_Spend]]&lt;=$N$11,1,IF(Table5[[#This Row],[Total_Spend]]&lt;=$N$12,2,IF(Table5[[#This Row],[Total_Spend]]&lt;=$N$13,3,IF(Table5[[#This Row],[Total_Spend]]&lt;$N$17,4,5))))</f>
        <v>4</v>
      </c>
      <c r="U40">
        <v>39</v>
      </c>
      <c r="V40">
        <v>2</v>
      </c>
      <c r="W40">
        <v>3</v>
      </c>
      <c r="X40">
        <v>4</v>
      </c>
      <c r="Y40">
        <f t="shared" si="3"/>
        <v>47</v>
      </c>
      <c r="Z40">
        <f t="shared" si="4"/>
        <v>2</v>
      </c>
      <c r="AA40" s="18">
        <f t="shared" si="2"/>
        <v>4.2553191489361701E-2</v>
      </c>
    </row>
    <row r="41" spans="1:27" x14ac:dyDescent="0.3">
      <c r="A41" s="9">
        <v>10157</v>
      </c>
      <c r="B41">
        <v>78</v>
      </c>
      <c r="C41">
        <v>274</v>
      </c>
      <c r="D41">
        <v>12</v>
      </c>
      <c r="E41" s="9">
        <v>0</v>
      </c>
      <c r="F41" s="9">
        <f>IF(Table5[[#This Row],[Recency]]&lt;=$L$19,5,IF(Table5[[#This Row],[Recency]]&lt;=$L$11,4,IF(Table5[[#This Row],[Recency]]&lt;=$L$12,3,IF(Table5[[#This Row],[Recency]]&lt;=$L$13,2,1))))</f>
        <v>1</v>
      </c>
      <c r="G41" s="9">
        <f>IF(Table5[[#This Row],[Frequency]]&lt;=$M$11,1,IF(Table5[[#This Row],[Frequency]]&lt;=$M$12,2,IF(Table5[[#This Row],[Frequency]]&lt;=$M$13,3,IF(Table5[[#This Row],[Frequency]]&lt;$M$17,4,5))))</f>
        <v>2</v>
      </c>
      <c r="H41" s="9">
        <f>IF(Table5[[#This Row],[Total_Spend]]&lt;=$N$11,1,IF(Table5[[#This Row],[Total_Spend]]&lt;=$N$12,2,IF(Table5[[#This Row],[Total_Spend]]&lt;=$N$13,3,IF(Table5[[#This Row],[Total_Spend]]&lt;$N$17,4,5))))</f>
        <v>2</v>
      </c>
      <c r="U41">
        <v>40</v>
      </c>
      <c r="V41">
        <v>2</v>
      </c>
      <c r="W41">
        <v>3</v>
      </c>
      <c r="X41">
        <v>5</v>
      </c>
      <c r="Y41">
        <f t="shared" si="3"/>
        <v>28</v>
      </c>
      <c r="Z41">
        <f t="shared" si="4"/>
        <v>15</v>
      </c>
      <c r="AA41" s="18">
        <f t="shared" si="2"/>
        <v>0.5357142857142857</v>
      </c>
    </row>
    <row r="42" spans="1:27" x14ac:dyDescent="0.3">
      <c r="A42" s="9">
        <v>10159</v>
      </c>
      <c r="B42">
        <v>77</v>
      </c>
      <c r="C42">
        <v>1185</v>
      </c>
      <c r="D42">
        <v>31</v>
      </c>
      <c r="E42" s="9">
        <v>0</v>
      </c>
      <c r="F42" s="9">
        <f>IF(Table5[[#This Row],[Recency]]&lt;=$L$19,5,IF(Table5[[#This Row],[Recency]]&lt;=$L$11,4,IF(Table5[[#This Row],[Recency]]&lt;=$L$12,3,IF(Table5[[#This Row],[Recency]]&lt;=$L$13,2,1))))</f>
        <v>1</v>
      </c>
      <c r="G42" s="9">
        <f>IF(Table5[[#This Row],[Frequency]]&lt;=$M$11,1,IF(Table5[[#This Row],[Frequency]]&lt;=$M$12,2,IF(Table5[[#This Row],[Frequency]]&lt;=$M$13,3,IF(Table5[[#This Row],[Frequency]]&lt;$M$17,4,5))))</f>
        <v>5</v>
      </c>
      <c r="H42" s="9">
        <f>IF(Table5[[#This Row],[Total_Spend]]&lt;=$N$11,1,IF(Table5[[#This Row],[Total_Spend]]&lt;=$N$12,2,IF(Table5[[#This Row],[Total_Spend]]&lt;=$N$13,3,IF(Table5[[#This Row],[Total_Spend]]&lt;$N$17,4,5))))</f>
        <v>4</v>
      </c>
      <c r="U42">
        <v>41</v>
      </c>
      <c r="V42">
        <v>2</v>
      </c>
      <c r="W42">
        <v>4</v>
      </c>
      <c r="X42">
        <v>1</v>
      </c>
      <c r="Y42">
        <f t="shared" si="3"/>
        <v>0</v>
      </c>
      <c r="Z42">
        <f t="shared" si="4"/>
        <v>0</v>
      </c>
      <c r="AA42" s="18">
        <f t="shared" si="2"/>
        <v>0</v>
      </c>
    </row>
    <row r="43" spans="1:27" x14ac:dyDescent="0.3">
      <c r="A43" s="9">
        <v>1016</v>
      </c>
      <c r="B43">
        <v>43</v>
      </c>
      <c r="C43">
        <v>55</v>
      </c>
      <c r="D43">
        <v>7</v>
      </c>
      <c r="E43" s="9">
        <v>0</v>
      </c>
      <c r="F43" s="9">
        <f>IF(Table5[[#This Row],[Recency]]&lt;=$L$19,5,IF(Table5[[#This Row],[Recency]]&lt;=$L$11,4,IF(Table5[[#This Row],[Recency]]&lt;=$L$12,3,IF(Table5[[#This Row],[Recency]]&lt;=$L$13,2,1))))</f>
        <v>3</v>
      </c>
      <c r="G43" s="9">
        <f>IF(Table5[[#This Row],[Frequency]]&lt;=$M$11,1,IF(Table5[[#This Row],[Frequency]]&lt;=$M$12,2,IF(Table5[[#This Row],[Frequency]]&lt;=$M$13,3,IF(Table5[[#This Row],[Frequency]]&lt;$M$17,4,5))))</f>
        <v>1</v>
      </c>
      <c r="H43" s="9">
        <f>IF(Table5[[#This Row],[Total_Spend]]&lt;=$N$11,1,IF(Table5[[#This Row],[Total_Spend]]&lt;=$N$12,2,IF(Table5[[#This Row],[Total_Spend]]&lt;=$N$13,3,IF(Table5[[#This Row],[Total_Spend]]&lt;$N$17,4,5))))</f>
        <v>1</v>
      </c>
      <c r="U43">
        <v>42</v>
      </c>
      <c r="V43">
        <v>2</v>
      </c>
      <c r="W43">
        <v>4</v>
      </c>
      <c r="X43">
        <v>2</v>
      </c>
      <c r="Y43">
        <f t="shared" si="3"/>
        <v>0</v>
      </c>
      <c r="Z43">
        <f t="shared" si="4"/>
        <v>0</v>
      </c>
      <c r="AA43" s="18">
        <f t="shared" si="2"/>
        <v>0</v>
      </c>
    </row>
    <row r="44" spans="1:27" x14ac:dyDescent="0.3">
      <c r="A44" s="9">
        <v>10160</v>
      </c>
      <c r="B44">
        <v>49</v>
      </c>
      <c r="C44">
        <v>46</v>
      </c>
      <c r="D44">
        <v>5</v>
      </c>
      <c r="E44" s="9">
        <v>0</v>
      </c>
      <c r="F44" s="9">
        <f>IF(Table5[[#This Row],[Recency]]&lt;=$L$19,5,IF(Table5[[#This Row],[Recency]]&lt;=$L$11,4,IF(Table5[[#This Row],[Recency]]&lt;=$L$12,3,IF(Table5[[#This Row],[Recency]]&lt;=$L$13,2,1))))</f>
        <v>3</v>
      </c>
      <c r="G44" s="9">
        <f>IF(Table5[[#This Row],[Frequency]]&lt;=$M$11,1,IF(Table5[[#This Row],[Frequency]]&lt;=$M$12,2,IF(Table5[[#This Row],[Frequency]]&lt;=$M$13,3,IF(Table5[[#This Row],[Frequency]]&lt;$M$17,4,5))))</f>
        <v>1</v>
      </c>
      <c r="H44" s="9">
        <f>IF(Table5[[#This Row],[Total_Spend]]&lt;=$N$11,1,IF(Table5[[#This Row],[Total_Spend]]&lt;=$N$12,2,IF(Table5[[#This Row],[Total_Spend]]&lt;=$N$13,3,IF(Table5[[#This Row],[Total_Spend]]&lt;$N$17,4,5))))</f>
        <v>1</v>
      </c>
      <c r="U44">
        <v>43</v>
      </c>
      <c r="V44">
        <v>2</v>
      </c>
      <c r="W44">
        <v>4</v>
      </c>
      <c r="X44">
        <v>3</v>
      </c>
      <c r="Y44">
        <f t="shared" si="3"/>
        <v>41</v>
      </c>
      <c r="Z44">
        <f t="shared" si="4"/>
        <v>5</v>
      </c>
      <c r="AA44" s="18">
        <f t="shared" si="2"/>
        <v>0.12195121951219512</v>
      </c>
    </row>
    <row r="45" spans="1:27" x14ac:dyDescent="0.3">
      <c r="A45" s="9">
        <v>10163</v>
      </c>
      <c r="B45">
        <v>28</v>
      </c>
      <c r="C45">
        <v>1323</v>
      </c>
      <c r="D45">
        <v>20</v>
      </c>
      <c r="E45" s="9">
        <v>1</v>
      </c>
      <c r="F45" s="9">
        <f>IF(Table5[[#This Row],[Recency]]&lt;=$L$19,5,IF(Table5[[#This Row],[Recency]]&lt;=$L$11,4,IF(Table5[[#This Row],[Recency]]&lt;=$L$12,3,IF(Table5[[#This Row],[Recency]]&lt;=$L$13,2,1))))</f>
        <v>3</v>
      </c>
      <c r="G45" s="9">
        <f>IF(Table5[[#This Row],[Frequency]]&lt;=$M$11,1,IF(Table5[[#This Row],[Frequency]]&lt;=$M$12,2,IF(Table5[[#This Row],[Frequency]]&lt;=$M$13,3,IF(Table5[[#This Row],[Frequency]]&lt;$M$17,4,5))))</f>
        <v>3</v>
      </c>
      <c r="H45" s="9">
        <f>IF(Table5[[#This Row],[Total_Spend]]&lt;=$N$11,1,IF(Table5[[#This Row],[Total_Spend]]&lt;=$N$12,2,IF(Table5[[#This Row],[Total_Spend]]&lt;=$N$13,3,IF(Table5[[#This Row],[Total_Spend]]&lt;$N$17,4,5))))</f>
        <v>4</v>
      </c>
      <c r="U45">
        <v>44</v>
      </c>
      <c r="V45">
        <v>2</v>
      </c>
      <c r="W45">
        <v>4</v>
      </c>
      <c r="X45">
        <v>4</v>
      </c>
      <c r="Y45">
        <f t="shared" si="3"/>
        <v>17</v>
      </c>
      <c r="Z45">
        <f t="shared" si="4"/>
        <v>5</v>
      </c>
      <c r="AA45" s="18">
        <f t="shared" si="2"/>
        <v>0.29411764705882354</v>
      </c>
    </row>
    <row r="46" spans="1:27" x14ac:dyDescent="0.3">
      <c r="A46" s="9">
        <v>10164</v>
      </c>
      <c r="B46">
        <v>75</v>
      </c>
      <c r="C46">
        <v>1691</v>
      </c>
      <c r="D46">
        <v>16</v>
      </c>
      <c r="E46" s="9">
        <v>0</v>
      </c>
      <c r="F46" s="9">
        <f>IF(Table5[[#This Row],[Recency]]&lt;=$L$19,5,IF(Table5[[#This Row],[Recency]]&lt;=$L$11,4,IF(Table5[[#This Row],[Recency]]&lt;=$L$12,3,IF(Table5[[#This Row],[Recency]]&lt;=$L$13,2,1))))</f>
        <v>1</v>
      </c>
      <c r="G46" s="9">
        <f>IF(Table5[[#This Row],[Frequency]]&lt;=$M$11,1,IF(Table5[[#This Row],[Frequency]]&lt;=$M$12,2,IF(Table5[[#This Row],[Frequency]]&lt;=$M$13,3,IF(Table5[[#This Row],[Frequency]]&lt;$M$17,4,5))))</f>
        <v>3</v>
      </c>
      <c r="H46" s="9">
        <f>IF(Table5[[#This Row],[Total_Spend]]&lt;=$N$11,1,IF(Table5[[#This Row],[Total_Spend]]&lt;=$N$12,2,IF(Table5[[#This Row],[Total_Spend]]&lt;=$N$13,3,IF(Table5[[#This Row],[Total_Spend]]&lt;$N$17,4,5))))</f>
        <v>5</v>
      </c>
      <c r="U46">
        <v>45</v>
      </c>
      <c r="V46">
        <v>2</v>
      </c>
      <c r="W46">
        <v>4</v>
      </c>
      <c r="X46">
        <v>5</v>
      </c>
      <c r="Y46">
        <f t="shared" si="3"/>
        <v>10</v>
      </c>
      <c r="Z46">
        <f t="shared" si="4"/>
        <v>1</v>
      </c>
      <c r="AA46" s="18">
        <f t="shared" si="2"/>
        <v>0.1</v>
      </c>
    </row>
    <row r="47" spans="1:27" x14ac:dyDescent="0.3">
      <c r="A47" s="9">
        <v>10172</v>
      </c>
      <c r="B47">
        <v>95</v>
      </c>
      <c r="C47">
        <v>1538</v>
      </c>
      <c r="D47">
        <v>21</v>
      </c>
      <c r="E47" s="9">
        <v>0</v>
      </c>
      <c r="F47" s="9">
        <f>IF(Table5[[#This Row],[Recency]]&lt;=$L$19,5,IF(Table5[[#This Row],[Recency]]&lt;=$L$11,4,IF(Table5[[#This Row],[Recency]]&lt;=$L$12,3,IF(Table5[[#This Row],[Recency]]&lt;=$L$13,2,1))))</f>
        <v>1</v>
      </c>
      <c r="G47" s="9">
        <f>IF(Table5[[#This Row],[Frequency]]&lt;=$M$11,1,IF(Table5[[#This Row],[Frequency]]&lt;=$M$12,2,IF(Table5[[#This Row],[Frequency]]&lt;=$M$13,3,IF(Table5[[#This Row],[Frequency]]&lt;$M$17,4,5))))</f>
        <v>3</v>
      </c>
      <c r="H47" s="9">
        <f>IF(Table5[[#This Row],[Total_Spend]]&lt;=$N$11,1,IF(Table5[[#This Row],[Total_Spend]]&lt;=$N$12,2,IF(Table5[[#This Row],[Total_Spend]]&lt;=$N$13,3,IF(Table5[[#This Row],[Total_Spend]]&lt;$N$17,4,5))))</f>
        <v>5</v>
      </c>
      <c r="U47">
        <v>46</v>
      </c>
      <c r="V47">
        <v>2</v>
      </c>
      <c r="W47">
        <v>5</v>
      </c>
      <c r="X47">
        <v>1</v>
      </c>
      <c r="Y47">
        <f t="shared" si="3"/>
        <v>0</v>
      </c>
      <c r="Z47">
        <f t="shared" si="4"/>
        <v>0</v>
      </c>
      <c r="AA47" s="18">
        <f t="shared" si="2"/>
        <v>0</v>
      </c>
    </row>
    <row r="48" spans="1:27" x14ac:dyDescent="0.3">
      <c r="A48" s="9">
        <v>10175</v>
      </c>
      <c r="B48">
        <v>1</v>
      </c>
      <c r="C48">
        <v>22</v>
      </c>
      <c r="D48">
        <v>5</v>
      </c>
      <c r="E48" s="9">
        <v>0</v>
      </c>
      <c r="F48" s="9">
        <f>IF(Table5[[#This Row],[Recency]]&lt;=$L$19,5,IF(Table5[[#This Row],[Recency]]&lt;=$L$11,4,IF(Table5[[#This Row],[Recency]]&lt;=$L$12,3,IF(Table5[[#This Row],[Recency]]&lt;=$L$13,2,1))))</f>
        <v>5</v>
      </c>
      <c r="G48" s="9">
        <f>IF(Table5[[#This Row],[Frequency]]&lt;=$M$11,1,IF(Table5[[#This Row],[Frequency]]&lt;=$M$12,2,IF(Table5[[#This Row],[Frequency]]&lt;=$M$13,3,IF(Table5[[#This Row],[Frequency]]&lt;$M$17,4,5))))</f>
        <v>1</v>
      </c>
      <c r="H48" s="9">
        <f>IF(Table5[[#This Row],[Total_Spend]]&lt;=$N$11,1,IF(Table5[[#This Row],[Total_Spend]]&lt;=$N$12,2,IF(Table5[[#This Row],[Total_Spend]]&lt;=$N$13,3,IF(Table5[[#This Row],[Total_Spend]]&lt;$N$17,4,5))))</f>
        <v>1</v>
      </c>
      <c r="U48">
        <v>47</v>
      </c>
      <c r="V48">
        <v>2</v>
      </c>
      <c r="W48">
        <v>5</v>
      </c>
      <c r="X48">
        <v>2</v>
      </c>
      <c r="Y48">
        <f t="shared" si="3"/>
        <v>0</v>
      </c>
      <c r="Z48">
        <f t="shared" si="4"/>
        <v>0</v>
      </c>
      <c r="AA48" s="18">
        <f t="shared" si="2"/>
        <v>0</v>
      </c>
    </row>
    <row r="49" spans="1:27" x14ac:dyDescent="0.3">
      <c r="A49" s="9">
        <v>10176</v>
      </c>
      <c r="B49">
        <v>44</v>
      </c>
      <c r="C49">
        <v>416</v>
      </c>
      <c r="D49">
        <v>23</v>
      </c>
      <c r="E49" s="9">
        <v>1</v>
      </c>
      <c r="F49" s="9">
        <f>IF(Table5[[#This Row],[Recency]]&lt;=$L$19,5,IF(Table5[[#This Row],[Recency]]&lt;=$L$11,4,IF(Table5[[#This Row],[Recency]]&lt;=$L$12,3,IF(Table5[[#This Row],[Recency]]&lt;=$L$13,2,1))))</f>
        <v>3</v>
      </c>
      <c r="G49" s="9">
        <f>IF(Table5[[#This Row],[Frequency]]&lt;=$M$11,1,IF(Table5[[#This Row],[Frequency]]&lt;=$M$12,2,IF(Table5[[#This Row],[Frequency]]&lt;=$M$13,3,IF(Table5[[#This Row],[Frequency]]&lt;$M$17,4,5))))</f>
        <v>4</v>
      </c>
      <c r="H49" s="9">
        <f>IF(Table5[[#This Row],[Total_Spend]]&lt;=$N$11,1,IF(Table5[[#This Row],[Total_Spend]]&lt;=$N$12,2,IF(Table5[[#This Row],[Total_Spend]]&lt;=$N$13,3,IF(Table5[[#This Row],[Total_Spend]]&lt;$N$17,4,5))))</f>
        <v>3</v>
      </c>
      <c r="U49">
        <v>48</v>
      </c>
      <c r="V49">
        <v>2</v>
      </c>
      <c r="W49">
        <v>5</v>
      </c>
      <c r="X49">
        <v>3</v>
      </c>
      <c r="Y49">
        <f t="shared" si="3"/>
        <v>24</v>
      </c>
      <c r="Z49">
        <f t="shared" si="4"/>
        <v>1</v>
      </c>
      <c r="AA49" s="18">
        <f t="shared" si="2"/>
        <v>4.1666666666666664E-2</v>
      </c>
    </row>
    <row r="50" spans="1:27" x14ac:dyDescent="0.3">
      <c r="A50" s="9">
        <v>10177</v>
      </c>
      <c r="B50">
        <v>4</v>
      </c>
      <c r="C50">
        <v>1338</v>
      </c>
      <c r="D50">
        <v>20</v>
      </c>
      <c r="E50" s="9">
        <v>0</v>
      </c>
      <c r="F50" s="9">
        <f>IF(Table5[[#This Row],[Recency]]&lt;=$L$19,5,IF(Table5[[#This Row],[Recency]]&lt;=$L$11,4,IF(Table5[[#This Row],[Recency]]&lt;=$L$12,3,IF(Table5[[#This Row],[Recency]]&lt;=$L$13,2,1))))</f>
        <v>5</v>
      </c>
      <c r="G50" s="9">
        <f>IF(Table5[[#This Row],[Frequency]]&lt;=$M$11,1,IF(Table5[[#This Row],[Frequency]]&lt;=$M$12,2,IF(Table5[[#This Row],[Frequency]]&lt;=$M$13,3,IF(Table5[[#This Row],[Frequency]]&lt;$M$17,4,5))))</f>
        <v>3</v>
      </c>
      <c r="H50" s="9">
        <f>IF(Table5[[#This Row],[Total_Spend]]&lt;=$N$11,1,IF(Table5[[#This Row],[Total_Spend]]&lt;=$N$12,2,IF(Table5[[#This Row],[Total_Spend]]&lt;=$N$13,3,IF(Table5[[#This Row],[Total_Spend]]&lt;$N$17,4,5))))</f>
        <v>4</v>
      </c>
      <c r="U50">
        <v>49</v>
      </c>
      <c r="V50">
        <v>2</v>
      </c>
      <c r="W50">
        <v>5</v>
      </c>
      <c r="X50">
        <v>4</v>
      </c>
      <c r="Y50">
        <f t="shared" si="3"/>
        <v>27</v>
      </c>
      <c r="Z50">
        <f t="shared" si="4"/>
        <v>4</v>
      </c>
      <c r="AA50" s="18">
        <f t="shared" si="2"/>
        <v>0.14814814814814814</v>
      </c>
    </row>
    <row r="51" spans="1:27" x14ac:dyDescent="0.3">
      <c r="A51" s="9">
        <v>10196</v>
      </c>
      <c r="B51">
        <v>26</v>
      </c>
      <c r="C51">
        <v>614</v>
      </c>
      <c r="D51">
        <v>20</v>
      </c>
      <c r="E51" s="9">
        <v>0</v>
      </c>
      <c r="F51" s="9">
        <f>IF(Table5[[#This Row],[Recency]]&lt;=$L$19,5,IF(Table5[[#This Row],[Recency]]&lt;=$L$11,4,IF(Table5[[#This Row],[Recency]]&lt;=$L$12,3,IF(Table5[[#This Row],[Recency]]&lt;=$L$13,2,1))))</f>
        <v>3</v>
      </c>
      <c r="G51" s="9">
        <f>IF(Table5[[#This Row],[Frequency]]&lt;=$M$11,1,IF(Table5[[#This Row],[Frequency]]&lt;=$M$12,2,IF(Table5[[#This Row],[Frequency]]&lt;=$M$13,3,IF(Table5[[#This Row],[Frequency]]&lt;$M$17,4,5))))</f>
        <v>3</v>
      </c>
      <c r="H51" s="9">
        <f>IF(Table5[[#This Row],[Total_Spend]]&lt;=$N$11,1,IF(Table5[[#This Row],[Total_Spend]]&lt;=$N$12,2,IF(Table5[[#This Row],[Total_Spend]]&lt;=$N$13,3,IF(Table5[[#This Row],[Total_Spend]]&lt;$N$17,4,5))))</f>
        <v>3</v>
      </c>
      <c r="U51">
        <v>50</v>
      </c>
      <c r="V51">
        <v>2</v>
      </c>
      <c r="W51">
        <v>5</v>
      </c>
      <c r="X51">
        <v>5</v>
      </c>
      <c r="Y51">
        <f t="shared" si="3"/>
        <v>11</v>
      </c>
      <c r="Z51">
        <f t="shared" si="4"/>
        <v>6</v>
      </c>
      <c r="AA51" s="18">
        <f t="shared" si="2"/>
        <v>0.54545454545454541</v>
      </c>
    </row>
    <row r="52" spans="1:27" x14ac:dyDescent="0.3">
      <c r="A52" s="9">
        <v>1020</v>
      </c>
      <c r="B52">
        <v>70</v>
      </c>
      <c r="C52">
        <v>1366</v>
      </c>
      <c r="D52">
        <v>19</v>
      </c>
      <c r="E52" s="9">
        <v>0</v>
      </c>
      <c r="F52" s="9">
        <f>IF(Table5[[#This Row],[Recency]]&lt;=$L$19,5,IF(Table5[[#This Row],[Recency]]&lt;=$L$11,4,IF(Table5[[#This Row],[Recency]]&lt;=$L$12,3,IF(Table5[[#This Row],[Recency]]&lt;=$L$13,2,1))))</f>
        <v>2</v>
      </c>
      <c r="G52" s="9">
        <f>IF(Table5[[#This Row],[Frequency]]&lt;=$M$11,1,IF(Table5[[#This Row],[Frequency]]&lt;=$M$12,2,IF(Table5[[#This Row],[Frequency]]&lt;=$M$13,3,IF(Table5[[#This Row],[Frequency]]&lt;$M$17,4,5))))</f>
        <v>3</v>
      </c>
      <c r="H52" s="9">
        <f>IF(Table5[[#This Row],[Total_Spend]]&lt;=$N$11,1,IF(Table5[[#This Row],[Total_Spend]]&lt;=$N$12,2,IF(Table5[[#This Row],[Total_Spend]]&lt;=$N$13,3,IF(Table5[[#This Row],[Total_Spend]]&lt;$N$17,4,5))))</f>
        <v>4</v>
      </c>
      <c r="U52">
        <v>51</v>
      </c>
      <c r="V52">
        <v>3</v>
      </c>
      <c r="W52">
        <v>1</v>
      </c>
      <c r="X52">
        <v>1</v>
      </c>
      <c r="Y52">
        <f t="shared" si="3"/>
        <v>137</v>
      </c>
      <c r="Z52">
        <f t="shared" si="4"/>
        <v>7</v>
      </c>
      <c r="AA52" s="18">
        <f t="shared" si="2"/>
        <v>5.1094890510948905E-2</v>
      </c>
    </row>
    <row r="53" spans="1:27" x14ac:dyDescent="0.3">
      <c r="A53" s="9">
        <v>10203</v>
      </c>
      <c r="B53">
        <v>77</v>
      </c>
      <c r="C53">
        <v>42</v>
      </c>
      <c r="D53">
        <v>5</v>
      </c>
      <c r="E53" s="9">
        <v>0</v>
      </c>
      <c r="F53" s="9">
        <f>IF(Table5[[#This Row],[Recency]]&lt;=$L$19,5,IF(Table5[[#This Row],[Recency]]&lt;=$L$11,4,IF(Table5[[#This Row],[Recency]]&lt;=$L$12,3,IF(Table5[[#This Row],[Recency]]&lt;=$L$13,2,1))))</f>
        <v>1</v>
      </c>
      <c r="G53" s="9">
        <f>IF(Table5[[#This Row],[Frequency]]&lt;=$M$11,1,IF(Table5[[#This Row],[Frequency]]&lt;=$M$12,2,IF(Table5[[#This Row],[Frequency]]&lt;=$M$13,3,IF(Table5[[#This Row],[Frequency]]&lt;$M$17,4,5))))</f>
        <v>1</v>
      </c>
      <c r="H53" s="9">
        <f>IF(Table5[[#This Row],[Total_Spend]]&lt;=$N$11,1,IF(Table5[[#This Row],[Total_Spend]]&lt;=$N$12,2,IF(Table5[[#This Row],[Total_Spend]]&lt;=$N$13,3,IF(Table5[[#This Row],[Total_Spend]]&lt;$N$17,4,5))))</f>
        <v>1</v>
      </c>
      <c r="U53">
        <v>52</v>
      </c>
      <c r="V53">
        <v>3</v>
      </c>
      <c r="W53">
        <v>1</v>
      </c>
      <c r="X53">
        <v>2</v>
      </c>
      <c r="Y53">
        <f t="shared" si="3"/>
        <v>30</v>
      </c>
      <c r="Z53">
        <f t="shared" si="4"/>
        <v>2</v>
      </c>
      <c r="AA53" s="18">
        <f t="shared" si="2"/>
        <v>6.6666666666666666E-2</v>
      </c>
    </row>
    <row r="54" spans="1:27" x14ac:dyDescent="0.3">
      <c r="A54" s="9">
        <v>10207</v>
      </c>
      <c r="B54">
        <v>40</v>
      </c>
      <c r="C54">
        <v>15</v>
      </c>
      <c r="D54">
        <v>4</v>
      </c>
      <c r="E54" s="9">
        <v>0</v>
      </c>
      <c r="F54" s="9">
        <f>IF(Table5[[#This Row],[Recency]]&lt;=$L$19,5,IF(Table5[[#This Row],[Recency]]&lt;=$L$11,4,IF(Table5[[#This Row],[Recency]]&lt;=$L$12,3,IF(Table5[[#This Row],[Recency]]&lt;=$L$13,2,1))))</f>
        <v>3</v>
      </c>
      <c r="G54" s="9">
        <f>IF(Table5[[#This Row],[Frequency]]&lt;=$M$11,1,IF(Table5[[#This Row],[Frequency]]&lt;=$M$12,2,IF(Table5[[#This Row],[Frequency]]&lt;=$M$13,3,IF(Table5[[#This Row],[Frequency]]&lt;$M$17,4,5))))</f>
        <v>1</v>
      </c>
      <c r="H54" s="9">
        <f>IF(Table5[[#This Row],[Total_Spend]]&lt;=$N$11,1,IF(Table5[[#This Row],[Total_Spend]]&lt;=$N$12,2,IF(Table5[[#This Row],[Total_Spend]]&lt;=$N$13,3,IF(Table5[[#This Row],[Total_Spend]]&lt;$N$17,4,5))))</f>
        <v>1</v>
      </c>
      <c r="U54">
        <v>53</v>
      </c>
      <c r="V54">
        <v>3</v>
      </c>
      <c r="W54">
        <v>1</v>
      </c>
      <c r="X54">
        <v>3</v>
      </c>
      <c r="Y54">
        <f t="shared" si="3"/>
        <v>0</v>
      </c>
      <c r="Z54">
        <f t="shared" si="4"/>
        <v>0</v>
      </c>
      <c r="AA54" s="18">
        <f t="shared" si="2"/>
        <v>0</v>
      </c>
    </row>
    <row r="55" spans="1:27" x14ac:dyDescent="0.3">
      <c r="A55" s="9">
        <v>10212</v>
      </c>
      <c r="B55">
        <v>43</v>
      </c>
      <c r="C55">
        <v>100</v>
      </c>
      <c r="D55">
        <v>7</v>
      </c>
      <c r="E55" s="9">
        <v>0</v>
      </c>
      <c r="F55" s="9">
        <f>IF(Table5[[#This Row],[Recency]]&lt;=$L$19,5,IF(Table5[[#This Row],[Recency]]&lt;=$L$11,4,IF(Table5[[#This Row],[Recency]]&lt;=$L$12,3,IF(Table5[[#This Row],[Recency]]&lt;=$L$13,2,1))))</f>
        <v>3</v>
      </c>
      <c r="G55" s="9">
        <f>IF(Table5[[#This Row],[Frequency]]&lt;=$M$11,1,IF(Table5[[#This Row],[Frequency]]&lt;=$M$12,2,IF(Table5[[#This Row],[Frequency]]&lt;=$M$13,3,IF(Table5[[#This Row],[Frequency]]&lt;$M$17,4,5))))</f>
        <v>1</v>
      </c>
      <c r="H55" s="9">
        <f>IF(Table5[[#This Row],[Total_Spend]]&lt;=$N$11,1,IF(Table5[[#This Row],[Total_Spend]]&lt;=$N$12,2,IF(Table5[[#This Row],[Total_Spend]]&lt;=$N$13,3,IF(Table5[[#This Row],[Total_Spend]]&lt;$N$17,4,5))))</f>
        <v>2</v>
      </c>
      <c r="U55">
        <v>54</v>
      </c>
      <c r="V55">
        <v>3</v>
      </c>
      <c r="W55">
        <v>1</v>
      </c>
      <c r="X55">
        <v>4</v>
      </c>
      <c r="Y55">
        <f t="shared" si="3"/>
        <v>0</v>
      </c>
      <c r="Z55">
        <f t="shared" si="4"/>
        <v>0</v>
      </c>
      <c r="AA55" s="18">
        <f t="shared" si="2"/>
        <v>0</v>
      </c>
    </row>
    <row r="56" spans="1:27" x14ac:dyDescent="0.3">
      <c r="A56" s="9">
        <v>10219</v>
      </c>
      <c r="B56">
        <v>40</v>
      </c>
      <c r="C56">
        <v>38</v>
      </c>
      <c r="D56">
        <v>5</v>
      </c>
      <c r="E56" s="9">
        <v>0</v>
      </c>
      <c r="F56" s="9">
        <f>IF(Table5[[#This Row],[Recency]]&lt;=$L$19,5,IF(Table5[[#This Row],[Recency]]&lt;=$L$11,4,IF(Table5[[#This Row],[Recency]]&lt;=$L$12,3,IF(Table5[[#This Row],[Recency]]&lt;=$L$13,2,1))))</f>
        <v>3</v>
      </c>
      <c r="G56" s="9">
        <f>IF(Table5[[#This Row],[Frequency]]&lt;=$M$11,1,IF(Table5[[#This Row],[Frequency]]&lt;=$M$12,2,IF(Table5[[#This Row],[Frequency]]&lt;=$M$13,3,IF(Table5[[#This Row],[Frequency]]&lt;$M$17,4,5))))</f>
        <v>1</v>
      </c>
      <c r="H56" s="9">
        <f>IF(Table5[[#This Row],[Total_Spend]]&lt;=$N$11,1,IF(Table5[[#This Row],[Total_Spend]]&lt;=$N$12,2,IF(Table5[[#This Row],[Total_Spend]]&lt;=$N$13,3,IF(Table5[[#This Row],[Total_Spend]]&lt;$N$17,4,5))))</f>
        <v>1</v>
      </c>
      <c r="U56">
        <v>55</v>
      </c>
      <c r="V56">
        <v>3</v>
      </c>
      <c r="W56">
        <v>1</v>
      </c>
      <c r="X56">
        <v>5</v>
      </c>
      <c r="Y56">
        <f t="shared" si="3"/>
        <v>0</v>
      </c>
      <c r="Z56">
        <f t="shared" si="4"/>
        <v>0</v>
      </c>
      <c r="AA56" s="18">
        <f t="shared" si="2"/>
        <v>0</v>
      </c>
    </row>
    <row r="57" spans="1:27" x14ac:dyDescent="0.3">
      <c r="A57" s="9">
        <v>10232</v>
      </c>
      <c r="B57">
        <v>9</v>
      </c>
      <c r="C57">
        <v>331</v>
      </c>
      <c r="D57">
        <v>15</v>
      </c>
      <c r="E57" s="9">
        <v>0</v>
      </c>
      <c r="F57" s="9">
        <f>IF(Table5[[#This Row],[Recency]]&lt;=$L$19,5,IF(Table5[[#This Row],[Recency]]&lt;=$L$11,4,IF(Table5[[#This Row],[Recency]]&lt;=$L$12,3,IF(Table5[[#This Row],[Recency]]&lt;=$L$13,2,1))))</f>
        <v>5</v>
      </c>
      <c r="G57" s="9">
        <f>IF(Table5[[#This Row],[Frequency]]&lt;=$M$11,1,IF(Table5[[#This Row],[Frequency]]&lt;=$M$12,2,IF(Table5[[#This Row],[Frequency]]&lt;=$M$13,3,IF(Table5[[#This Row],[Frequency]]&lt;$M$17,4,5))))</f>
        <v>2</v>
      </c>
      <c r="H57" s="9">
        <f>IF(Table5[[#This Row],[Total_Spend]]&lt;=$N$11,1,IF(Table5[[#This Row],[Total_Spend]]&lt;=$N$12,2,IF(Table5[[#This Row],[Total_Spend]]&lt;=$N$13,3,IF(Table5[[#This Row],[Total_Spend]]&lt;$N$17,4,5))))</f>
        <v>2</v>
      </c>
      <c r="U57">
        <v>56</v>
      </c>
      <c r="V57">
        <v>3</v>
      </c>
      <c r="W57">
        <v>2</v>
      </c>
      <c r="X57">
        <v>1</v>
      </c>
      <c r="Y57">
        <f t="shared" si="3"/>
        <v>18</v>
      </c>
      <c r="Z57">
        <f t="shared" si="4"/>
        <v>0</v>
      </c>
      <c r="AA57" s="18">
        <f t="shared" si="2"/>
        <v>0</v>
      </c>
    </row>
    <row r="58" spans="1:27" x14ac:dyDescent="0.3">
      <c r="A58" s="9">
        <v>10236</v>
      </c>
      <c r="B58">
        <v>59</v>
      </c>
      <c r="C58">
        <v>64</v>
      </c>
      <c r="D58">
        <v>7</v>
      </c>
      <c r="E58" s="9">
        <v>0</v>
      </c>
      <c r="F58" s="9">
        <f>IF(Table5[[#This Row],[Recency]]&lt;=$L$19,5,IF(Table5[[#This Row],[Recency]]&lt;=$L$11,4,IF(Table5[[#This Row],[Recency]]&lt;=$L$12,3,IF(Table5[[#This Row],[Recency]]&lt;=$L$13,2,1))))</f>
        <v>2</v>
      </c>
      <c r="G58" s="9">
        <f>IF(Table5[[#This Row],[Frequency]]&lt;=$M$11,1,IF(Table5[[#This Row],[Frequency]]&lt;=$M$12,2,IF(Table5[[#This Row],[Frequency]]&lt;=$M$13,3,IF(Table5[[#This Row],[Frequency]]&lt;$M$17,4,5))))</f>
        <v>1</v>
      </c>
      <c r="H58" s="9">
        <f>IF(Table5[[#This Row],[Total_Spend]]&lt;=$N$11,1,IF(Table5[[#This Row],[Total_Spend]]&lt;=$N$12,2,IF(Table5[[#This Row],[Total_Spend]]&lt;=$N$13,3,IF(Table5[[#This Row],[Total_Spend]]&lt;$N$17,4,5))))</f>
        <v>1</v>
      </c>
      <c r="U58">
        <v>57</v>
      </c>
      <c r="V58">
        <v>3</v>
      </c>
      <c r="W58">
        <v>2</v>
      </c>
      <c r="X58">
        <v>2</v>
      </c>
      <c r="Y58">
        <f t="shared" si="3"/>
        <v>85</v>
      </c>
      <c r="Z58">
        <f t="shared" si="4"/>
        <v>12</v>
      </c>
      <c r="AA58" s="18">
        <f t="shared" si="2"/>
        <v>0.14117647058823529</v>
      </c>
    </row>
    <row r="59" spans="1:27" x14ac:dyDescent="0.3">
      <c r="A59" s="9">
        <v>10240</v>
      </c>
      <c r="B59">
        <v>10</v>
      </c>
      <c r="C59">
        <v>1381</v>
      </c>
      <c r="D59">
        <v>21</v>
      </c>
      <c r="E59" s="9">
        <v>1</v>
      </c>
      <c r="F59" s="9">
        <f>IF(Table5[[#This Row],[Recency]]&lt;=$L$19,5,IF(Table5[[#This Row],[Recency]]&lt;=$L$11,4,IF(Table5[[#This Row],[Recency]]&lt;=$L$12,3,IF(Table5[[#This Row],[Recency]]&lt;=$L$13,2,1))))</f>
        <v>4</v>
      </c>
      <c r="G59" s="9">
        <f>IF(Table5[[#This Row],[Frequency]]&lt;=$M$11,1,IF(Table5[[#This Row],[Frequency]]&lt;=$M$12,2,IF(Table5[[#This Row],[Frequency]]&lt;=$M$13,3,IF(Table5[[#This Row],[Frequency]]&lt;$M$17,4,5))))</f>
        <v>3</v>
      </c>
      <c r="H59" s="9">
        <f>IF(Table5[[#This Row],[Total_Spend]]&lt;=$N$11,1,IF(Table5[[#This Row],[Total_Spend]]&lt;=$N$12,2,IF(Table5[[#This Row],[Total_Spend]]&lt;=$N$13,3,IF(Table5[[#This Row],[Total_Spend]]&lt;$N$17,4,5))))</f>
        <v>4</v>
      </c>
      <c r="U59">
        <v>58</v>
      </c>
      <c r="V59">
        <v>3</v>
      </c>
      <c r="W59">
        <v>2</v>
      </c>
      <c r="X59">
        <v>3</v>
      </c>
      <c r="Y59">
        <f t="shared" si="3"/>
        <v>11</v>
      </c>
      <c r="Z59">
        <f t="shared" si="4"/>
        <v>0</v>
      </c>
      <c r="AA59" s="18">
        <f t="shared" si="2"/>
        <v>0</v>
      </c>
    </row>
    <row r="60" spans="1:27" x14ac:dyDescent="0.3">
      <c r="A60" s="9">
        <v>10241</v>
      </c>
      <c r="B60">
        <v>16</v>
      </c>
      <c r="C60">
        <v>14</v>
      </c>
      <c r="D60">
        <v>4</v>
      </c>
      <c r="E60" s="9">
        <v>0</v>
      </c>
      <c r="F60" s="9">
        <f>IF(Table5[[#This Row],[Recency]]&lt;=$L$19,5,IF(Table5[[#This Row],[Recency]]&lt;=$L$11,4,IF(Table5[[#This Row],[Recency]]&lt;=$L$12,3,IF(Table5[[#This Row],[Recency]]&lt;=$L$13,2,1))))</f>
        <v>4</v>
      </c>
      <c r="G60" s="9">
        <f>IF(Table5[[#This Row],[Frequency]]&lt;=$M$11,1,IF(Table5[[#This Row],[Frequency]]&lt;=$M$12,2,IF(Table5[[#This Row],[Frequency]]&lt;=$M$13,3,IF(Table5[[#This Row],[Frequency]]&lt;$M$17,4,5))))</f>
        <v>1</v>
      </c>
      <c r="H60" s="9">
        <f>IF(Table5[[#This Row],[Total_Spend]]&lt;=$N$11,1,IF(Table5[[#This Row],[Total_Spend]]&lt;=$N$12,2,IF(Table5[[#This Row],[Total_Spend]]&lt;=$N$13,3,IF(Table5[[#This Row],[Total_Spend]]&lt;$N$17,4,5))))</f>
        <v>1</v>
      </c>
      <c r="U60">
        <v>59</v>
      </c>
      <c r="V60">
        <v>3</v>
      </c>
      <c r="W60">
        <v>2</v>
      </c>
      <c r="X60">
        <v>4</v>
      </c>
      <c r="Y60">
        <f t="shared" si="3"/>
        <v>2</v>
      </c>
      <c r="Z60">
        <f t="shared" si="4"/>
        <v>0</v>
      </c>
      <c r="AA60" s="18">
        <f t="shared" si="2"/>
        <v>0</v>
      </c>
    </row>
    <row r="61" spans="1:27" x14ac:dyDescent="0.3">
      <c r="A61" s="9">
        <v>10242</v>
      </c>
      <c r="B61">
        <v>39</v>
      </c>
      <c r="C61">
        <v>75</v>
      </c>
      <c r="D61">
        <v>8</v>
      </c>
      <c r="E61" s="9">
        <v>0</v>
      </c>
      <c r="F61" s="9">
        <f>IF(Table5[[#This Row],[Recency]]&lt;=$L$19,5,IF(Table5[[#This Row],[Recency]]&lt;=$L$11,4,IF(Table5[[#This Row],[Recency]]&lt;=$L$12,3,IF(Table5[[#This Row],[Recency]]&lt;=$L$13,2,1))))</f>
        <v>3</v>
      </c>
      <c r="G61" s="9">
        <f>IF(Table5[[#This Row],[Frequency]]&lt;=$M$11,1,IF(Table5[[#This Row],[Frequency]]&lt;=$M$12,2,IF(Table5[[#This Row],[Frequency]]&lt;=$M$13,3,IF(Table5[[#This Row],[Frequency]]&lt;$M$17,4,5))))</f>
        <v>1</v>
      </c>
      <c r="H61" s="9">
        <f>IF(Table5[[#This Row],[Total_Spend]]&lt;=$N$11,1,IF(Table5[[#This Row],[Total_Spend]]&lt;=$N$12,2,IF(Table5[[#This Row],[Total_Spend]]&lt;=$N$13,3,IF(Table5[[#This Row],[Total_Spend]]&lt;$N$17,4,5))))</f>
        <v>2</v>
      </c>
      <c r="U61">
        <v>60</v>
      </c>
      <c r="V61">
        <v>3</v>
      </c>
      <c r="W61">
        <v>2</v>
      </c>
      <c r="X61">
        <v>5</v>
      </c>
      <c r="Y61">
        <f t="shared" si="3"/>
        <v>6</v>
      </c>
      <c r="Z61">
        <f t="shared" si="4"/>
        <v>3</v>
      </c>
      <c r="AA61" s="18">
        <f t="shared" si="2"/>
        <v>0.5</v>
      </c>
    </row>
    <row r="62" spans="1:27" x14ac:dyDescent="0.3">
      <c r="A62" s="9">
        <v>10245</v>
      </c>
      <c r="B62">
        <v>71</v>
      </c>
      <c r="C62">
        <v>756</v>
      </c>
      <c r="D62">
        <v>15</v>
      </c>
      <c r="E62" s="9">
        <v>0</v>
      </c>
      <c r="F62" s="9">
        <f>IF(Table5[[#This Row],[Recency]]&lt;=$L$19,5,IF(Table5[[#This Row],[Recency]]&lt;=$L$11,4,IF(Table5[[#This Row],[Recency]]&lt;=$L$12,3,IF(Table5[[#This Row],[Recency]]&lt;=$L$13,2,1))))</f>
        <v>2</v>
      </c>
      <c r="G62" s="9">
        <f>IF(Table5[[#This Row],[Frequency]]&lt;=$M$11,1,IF(Table5[[#This Row],[Frequency]]&lt;=$M$12,2,IF(Table5[[#This Row],[Frequency]]&lt;=$M$13,3,IF(Table5[[#This Row],[Frequency]]&lt;$M$17,4,5))))</f>
        <v>2</v>
      </c>
      <c r="H62" s="9">
        <f>IF(Table5[[#This Row],[Total_Spend]]&lt;=$N$11,1,IF(Table5[[#This Row],[Total_Spend]]&lt;=$N$12,2,IF(Table5[[#This Row],[Total_Spend]]&lt;=$N$13,3,IF(Table5[[#This Row],[Total_Spend]]&lt;$N$17,4,5))))</f>
        <v>3</v>
      </c>
      <c r="U62">
        <v>61</v>
      </c>
      <c r="V62">
        <v>3</v>
      </c>
      <c r="W62">
        <v>3</v>
      </c>
      <c r="X62">
        <v>1</v>
      </c>
      <c r="Y62">
        <f t="shared" si="3"/>
        <v>0</v>
      </c>
      <c r="Z62">
        <f t="shared" si="4"/>
        <v>0</v>
      </c>
      <c r="AA62" s="18">
        <f t="shared" si="2"/>
        <v>0</v>
      </c>
    </row>
    <row r="63" spans="1:27" x14ac:dyDescent="0.3">
      <c r="A63" s="9">
        <v>10250</v>
      </c>
      <c r="B63">
        <v>49</v>
      </c>
      <c r="C63">
        <v>28</v>
      </c>
      <c r="D63">
        <v>4</v>
      </c>
      <c r="E63" s="9">
        <v>0</v>
      </c>
      <c r="F63" s="9">
        <f>IF(Table5[[#This Row],[Recency]]&lt;=$L$19,5,IF(Table5[[#This Row],[Recency]]&lt;=$L$11,4,IF(Table5[[#This Row],[Recency]]&lt;=$L$12,3,IF(Table5[[#This Row],[Recency]]&lt;=$L$13,2,1))))</f>
        <v>3</v>
      </c>
      <c r="G63" s="9">
        <f>IF(Table5[[#This Row],[Frequency]]&lt;=$M$11,1,IF(Table5[[#This Row],[Frequency]]&lt;=$M$12,2,IF(Table5[[#This Row],[Frequency]]&lt;=$M$13,3,IF(Table5[[#This Row],[Frequency]]&lt;$M$17,4,5))))</f>
        <v>1</v>
      </c>
      <c r="H63" s="9">
        <f>IF(Table5[[#This Row],[Total_Spend]]&lt;=$N$11,1,IF(Table5[[#This Row],[Total_Spend]]&lt;=$N$12,2,IF(Table5[[#This Row],[Total_Spend]]&lt;=$N$13,3,IF(Table5[[#This Row],[Total_Spend]]&lt;$N$17,4,5))))</f>
        <v>1</v>
      </c>
      <c r="U63">
        <v>62</v>
      </c>
      <c r="V63">
        <v>3</v>
      </c>
      <c r="W63">
        <v>3</v>
      </c>
      <c r="X63">
        <v>2</v>
      </c>
      <c r="Y63">
        <f t="shared" si="3"/>
        <v>15</v>
      </c>
      <c r="Z63">
        <f t="shared" si="4"/>
        <v>0</v>
      </c>
      <c r="AA63" s="18">
        <f t="shared" si="2"/>
        <v>0</v>
      </c>
    </row>
    <row r="64" spans="1:27" x14ac:dyDescent="0.3">
      <c r="A64" s="9">
        <v>10258</v>
      </c>
      <c r="B64">
        <v>94</v>
      </c>
      <c r="C64">
        <v>35</v>
      </c>
      <c r="D64">
        <v>6</v>
      </c>
      <c r="E64" s="9">
        <v>0</v>
      </c>
      <c r="F64" s="9">
        <f>IF(Table5[[#This Row],[Recency]]&lt;=$L$19,5,IF(Table5[[#This Row],[Recency]]&lt;=$L$11,4,IF(Table5[[#This Row],[Recency]]&lt;=$L$12,3,IF(Table5[[#This Row],[Recency]]&lt;=$L$13,2,1))))</f>
        <v>1</v>
      </c>
      <c r="G64" s="9">
        <f>IF(Table5[[#This Row],[Frequency]]&lt;=$M$11,1,IF(Table5[[#This Row],[Frequency]]&lt;=$M$12,2,IF(Table5[[#This Row],[Frequency]]&lt;=$M$13,3,IF(Table5[[#This Row],[Frequency]]&lt;$M$17,4,5))))</f>
        <v>1</v>
      </c>
      <c r="H64" s="9">
        <f>IF(Table5[[#This Row],[Total_Spend]]&lt;=$N$11,1,IF(Table5[[#This Row],[Total_Spend]]&lt;=$N$12,2,IF(Table5[[#This Row],[Total_Spend]]&lt;=$N$13,3,IF(Table5[[#This Row],[Total_Spend]]&lt;$N$17,4,5))))</f>
        <v>1</v>
      </c>
      <c r="U64">
        <v>63</v>
      </c>
      <c r="V64">
        <v>3</v>
      </c>
      <c r="W64">
        <v>3</v>
      </c>
      <c r="X64">
        <v>3</v>
      </c>
      <c r="Y64">
        <f t="shared" si="3"/>
        <v>61</v>
      </c>
      <c r="Z64">
        <f t="shared" si="4"/>
        <v>7</v>
      </c>
      <c r="AA64" s="18">
        <f t="shared" si="2"/>
        <v>0.11475409836065574</v>
      </c>
    </row>
    <row r="65" spans="1:27" x14ac:dyDescent="0.3">
      <c r="A65" s="9">
        <v>10260</v>
      </c>
      <c r="B65">
        <v>74</v>
      </c>
      <c r="C65">
        <v>311</v>
      </c>
      <c r="D65">
        <v>15</v>
      </c>
      <c r="E65" s="9">
        <v>0</v>
      </c>
      <c r="F65" s="9">
        <f>IF(Table5[[#This Row],[Recency]]&lt;=$L$19,5,IF(Table5[[#This Row],[Recency]]&lt;=$L$11,4,IF(Table5[[#This Row],[Recency]]&lt;=$L$12,3,IF(Table5[[#This Row],[Recency]]&lt;=$L$13,2,1))))</f>
        <v>2</v>
      </c>
      <c r="G65" s="9">
        <f>IF(Table5[[#This Row],[Frequency]]&lt;=$M$11,1,IF(Table5[[#This Row],[Frequency]]&lt;=$M$12,2,IF(Table5[[#This Row],[Frequency]]&lt;=$M$13,3,IF(Table5[[#This Row],[Frequency]]&lt;$M$17,4,5))))</f>
        <v>2</v>
      </c>
      <c r="H65" s="9">
        <f>IF(Table5[[#This Row],[Total_Spend]]&lt;=$N$11,1,IF(Table5[[#This Row],[Total_Spend]]&lt;=$N$12,2,IF(Table5[[#This Row],[Total_Spend]]&lt;=$N$13,3,IF(Table5[[#This Row],[Total_Spend]]&lt;$N$17,4,5))))</f>
        <v>2</v>
      </c>
      <c r="U65">
        <v>64</v>
      </c>
      <c r="V65">
        <v>3</v>
      </c>
      <c r="W65">
        <v>3</v>
      </c>
      <c r="X65">
        <v>4</v>
      </c>
      <c r="Y65">
        <f t="shared" si="3"/>
        <v>40</v>
      </c>
      <c r="Z65">
        <f t="shared" si="4"/>
        <v>9</v>
      </c>
      <c r="AA65" s="18">
        <f t="shared" si="2"/>
        <v>0.22500000000000001</v>
      </c>
    </row>
    <row r="66" spans="1:27" x14ac:dyDescent="0.3">
      <c r="A66" s="9">
        <v>10262</v>
      </c>
      <c r="B66">
        <v>96</v>
      </c>
      <c r="C66">
        <v>53</v>
      </c>
      <c r="D66">
        <v>11</v>
      </c>
      <c r="E66" s="9">
        <v>0</v>
      </c>
      <c r="F66" s="9">
        <f>IF(Table5[[#This Row],[Recency]]&lt;=$L$19,5,IF(Table5[[#This Row],[Recency]]&lt;=$L$11,4,IF(Table5[[#This Row],[Recency]]&lt;=$L$12,3,IF(Table5[[#This Row],[Recency]]&lt;=$L$13,2,1))))</f>
        <v>1</v>
      </c>
      <c r="G66" s="9">
        <f>IF(Table5[[#This Row],[Frequency]]&lt;=$M$11,1,IF(Table5[[#This Row],[Frequency]]&lt;=$M$12,2,IF(Table5[[#This Row],[Frequency]]&lt;=$M$13,3,IF(Table5[[#This Row],[Frequency]]&lt;$M$17,4,5))))</f>
        <v>2</v>
      </c>
      <c r="H66" s="9">
        <f>IF(Table5[[#This Row],[Total_Spend]]&lt;=$N$11,1,IF(Table5[[#This Row],[Total_Spend]]&lt;=$N$12,2,IF(Table5[[#This Row],[Total_Spend]]&lt;=$N$13,3,IF(Table5[[#This Row],[Total_Spend]]&lt;$N$17,4,5))))</f>
        <v>1</v>
      </c>
      <c r="U66">
        <v>65</v>
      </c>
      <c r="V66">
        <v>3</v>
      </c>
      <c r="W66">
        <v>3</v>
      </c>
      <c r="X66">
        <v>5</v>
      </c>
      <c r="Y66">
        <f t="shared" ref="Y66:Y97" si="5">COUNTIFS(R_,V66,F,W66,M,X66)</f>
        <v>20</v>
      </c>
      <c r="Z66">
        <f t="shared" ref="Z66:Z97" si="6">COUNTIFS(R_,V66,F,W66,M,X66,Response,1)</f>
        <v>11</v>
      </c>
      <c r="AA66" s="18">
        <f t="shared" si="2"/>
        <v>0.55000000000000004</v>
      </c>
    </row>
    <row r="67" spans="1:27" x14ac:dyDescent="0.3">
      <c r="A67" s="9">
        <v>10264</v>
      </c>
      <c r="B67">
        <v>60</v>
      </c>
      <c r="C67">
        <v>31</v>
      </c>
      <c r="D67">
        <v>6</v>
      </c>
      <c r="E67" s="9">
        <v>1</v>
      </c>
      <c r="F67" s="9">
        <f>IF(Table5[[#This Row],[Recency]]&lt;=$L$19,5,IF(Table5[[#This Row],[Recency]]&lt;=$L$11,4,IF(Table5[[#This Row],[Recency]]&lt;=$L$12,3,IF(Table5[[#This Row],[Recency]]&lt;=$L$13,2,1))))</f>
        <v>2</v>
      </c>
      <c r="G67" s="9">
        <f>IF(Table5[[#This Row],[Frequency]]&lt;=$M$11,1,IF(Table5[[#This Row],[Frequency]]&lt;=$M$12,2,IF(Table5[[#This Row],[Frequency]]&lt;=$M$13,3,IF(Table5[[#This Row],[Frequency]]&lt;$M$17,4,5))))</f>
        <v>1</v>
      </c>
      <c r="H67" s="9">
        <f>IF(Table5[[#This Row],[Total_Spend]]&lt;=$N$11,1,IF(Table5[[#This Row],[Total_Spend]]&lt;=$N$12,2,IF(Table5[[#This Row],[Total_Spend]]&lt;=$N$13,3,IF(Table5[[#This Row],[Total_Spend]]&lt;$N$17,4,5))))</f>
        <v>1</v>
      </c>
      <c r="U67">
        <v>66</v>
      </c>
      <c r="V67">
        <v>3</v>
      </c>
      <c r="W67">
        <v>4</v>
      </c>
      <c r="X67">
        <v>1</v>
      </c>
      <c r="Y67">
        <f t="shared" si="5"/>
        <v>0</v>
      </c>
      <c r="Z67">
        <f t="shared" si="6"/>
        <v>0</v>
      </c>
      <c r="AA67" s="18">
        <f t="shared" ref="AA67:AA126" si="7">IFERROR(Z67/Y67, 0)</f>
        <v>0</v>
      </c>
    </row>
    <row r="68" spans="1:27" x14ac:dyDescent="0.3">
      <c r="A68" s="9">
        <v>10270</v>
      </c>
      <c r="B68">
        <v>8</v>
      </c>
      <c r="C68">
        <v>66</v>
      </c>
      <c r="D68">
        <v>8</v>
      </c>
      <c r="E68" s="9">
        <v>0</v>
      </c>
      <c r="F68" s="9">
        <f>IF(Table5[[#This Row],[Recency]]&lt;=$L$19,5,IF(Table5[[#This Row],[Recency]]&lt;=$L$11,4,IF(Table5[[#This Row],[Recency]]&lt;=$L$12,3,IF(Table5[[#This Row],[Recency]]&lt;=$L$13,2,1))))</f>
        <v>5</v>
      </c>
      <c r="G68" s="9">
        <f>IF(Table5[[#This Row],[Frequency]]&lt;=$M$11,1,IF(Table5[[#This Row],[Frequency]]&lt;=$M$12,2,IF(Table5[[#This Row],[Frequency]]&lt;=$M$13,3,IF(Table5[[#This Row],[Frequency]]&lt;$M$17,4,5))))</f>
        <v>1</v>
      </c>
      <c r="H68" s="9">
        <f>IF(Table5[[#This Row],[Total_Spend]]&lt;=$N$11,1,IF(Table5[[#This Row],[Total_Spend]]&lt;=$N$12,2,IF(Table5[[#This Row],[Total_Spend]]&lt;=$N$13,3,IF(Table5[[#This Row],[Total_Spend]]&lt;$N$17,4,5))))</f>
        <v>1</v>
      </c>
      <c r="U68">
        <v>67</v>
      </c>
      <c r="V68">
        <v>3</v>
      </c>
      <c r="W68">
        <v>4</v>
      </c>
      <c r="X68">
        <v>2</v>
      </c>
      <c r="Y68">
        <f t="shared" si="5"/>
        <v>0</v>
      </c>
      <c r="Z68">
        <f t="shared" si="6"/>
        <v>0</v>
      </c>
      <c r="AA68" s="18">
        <f t="shared" si="7"/>
        <v>0</v>
      </c>
    </row>
    <row r="69" spans="1:27" x14ac:dyDescent="0.3">
      <c r="A69" s="9">
        <v>10277</v>
      </c>
      <c r="B69">
        <v>27</v>
      </c>
      <c r="C69">
        <v>42</v>
      </c>
      <c r="D69">
        <v>5</v>
      </c>
      <c r="E69" s="9">
        <v>0</v>
      </c>
      <c r="F69" s="9">
        <f>IF(Table5[[#This Row],[Recency]]&lt;=$L$19,5,IF(Table5[[#This Row],[Recency]]&lt;=$L$11,4,IF(Table5[[#This Row],[Recency]]&lt;=$L$12,3,IF(Table5[[#This Row],[Recency]]&lt;=$L$13,2,1))))</f>
        <v>3</v>
      </c>
      <c r="G69" s="9">
        <f>IF(Table5[[#This Row],[Frequency]]&lt;=$M$11,1,IF(Table5[[#This Row],[Frequency]]&lt;=$M$12,2,IF(Table5[[#This Row],[Frequency]]&lt;=$M$13,3,IF(Table5[[#This Row],[Frequency]]&lt;$M$17,4,5))))</f>
        <v>1</v>
      </c>
      <c r="H69" s="9">
        <f>IF(Table5[[#This Row],[Total_Spend]]&lt;=$N$11,1,IF(Table5[[#This Row],[Total_Spend]]&lt;=$N$12,2,IF(Table5[[#This Row],[Total_Spend]]&lt;=$N$13,3,IF(Table5[[#This Row],[Total_Spend]]&lt;$N$17,4,5))))</f>
        <v>1</v>
      </c>
      <c r="U69">
        <v>68</v>
      </c>
      <c r="V69">
        <v>3</v>
      </c>
      <c r="W69">
        <v>4</v>
      </c>
      <c r="X69">
        <v>3</v>
      </c>
      <c r="Y69">
        <f t="shared" si="5"/>
        <v>30</v>
      </c>
      <c r="Z69">
        <f t="shared" si="6"/>
        <v>5</v>
      </c>
      <c r="AA69" s="18">
        <f t="shared" si="7"/>
        <v>0.16666666666666666</v>
      </c>
    </row>
    <row r="70" spans="1:27" x14ac:dyDescent="0.3">
      <c r="A70" s="9">
        <v>10281</v>
      </c>
      <c r="B70">
        <v>11</v>
      </c>
      <c r="C70">
        <v>602</v>
      </c>
      <c r="D70">
        <v>19</v>
      </c>
      <c r="E70" s="9">
        <v>1</v>
      </c>
      <c r="F70" s="9">
        <f>IF(Table5[[#This Row],[Recency]]&lt;=$L$19,5,IF(Table5[[#This Row],[Recency]]&lt;=$L$11,4,IF(Table5[[#This Row],[Recency]]&lt;=$L$12,3,IF(Table5[[#This Row],[Recency]]&lt;=$L$13,2,1))))</f>
        <v>4</v>
      </c>
      <c r="G70" s="9">
        <f>IF(Table5[[#This Row],[Frequency]]&lt;=$M$11,1,IF(Table5[[#This Row],[Frequency]]&lt;=$M$12,2,IF(Table5[[#This Row],[Frequency]]&lt;=$M$13,3,IF(Table5[[#This Row],[Frequency]]&lt;$M$17,4,5))))</f>
        <v>3</v>
      </c>
      <c r="H70" s="9">
        <f>IF(Table5[[#This Row],[Total_Spend]]&lt;=$N$11,1,IF(Table5[[#This Row],[Total_Spend]]&lt;=$N$12,2,IF(Table5[[#This Row],[Total_Spend]]&lt;=$N$13,3,IF(Table5[[#This Row],[Total_Spend]]&lt;$N$17,4,5))))</f>
        <v>3</v>
      </c>
      <c r="U70">
        <v>69</v>
      </c>
      <c r="V70">
        <v>3</v>
      </c>
      <c r="W70">
        <v>4</v>
      </c>
      <c r="X70">
        <v>4</v>
      </c>
      <c r="Y70">
        <f t="shared" si="5"/>
        <v>15</v>
      </c>
      <c r="Z70">
        <f t="shared" si="6"/>
        <v>4</v>
      </c>
      <c r="AA70" s="18">
        <f t="shared" si="7"/>
        <v>0.26666666666666666</v>
      </c>
    </row>
    <row r="71" spans="1:27" x14ac:dyDescent="0.3">
      <c r="A71" s="9">
        <v>10286</v>
      </c>
      <c r="B71">
        <v>2</v>
      </c>
      <c r="C71">
        <v>926</v>
      </c>
      <c r="D71">
        <v>24</v>
      </c>
      <c r="E71" s="9">
        <v>0</v>
      </c>
      <c r="F71" s="9">
        <f>IF(Table5[[#This Row],[Recency]]&lt;=$L$19,5,IF(Table5[[#This Row],[Recency]]&lt;=$L$11,4,IF(Table5[[#This Row],[Recency]]&lt;=$L$12,3,IF(Table5[[#This Row],[Recency]]&lt;=$L$13,2,1))))</f>
        <v>5</v>
      </c>
      <c r="G71" s="9">
        <f>IF(Table5[[#This Row],[Frequency]]&lt;=$M$11,1,IF(Table5[[#This Row],[Frequency]]&lt;=$M$12,2,IF(Table5[[#This Row],[Frequency]]&lt;=$M$13,3,IF(Table5[[#This Row],[Frequency]]&lt;$M$17,4,5))))</f>
        <v>4</v>
      </c>
      <c r="H71" s="9">
        <f>IF(Table5[[#This Row],[Total_Spend]]&lt;=$N$11,1,IF(Table5[[#This Row],[Total_Spend]]&lt;=$N$12,2,IF(Table5[[#This Row],[Total_Spend]]&lt;=$N$13,3,IF(Table5[[#This Row],[Total_Spend]]&lt;$N$17,4,5))))</f>
        <v>3</v>
      </c>
      <c r="U71">
        <v>70</v>
      </c>
      <c r="V71">
        <v>3</v>
      </c>
      <c r="W71">
        <v>4</v>
      </c>
      <c r="X71">
        <v>5</v>
      </c>
      <c r="Y71">
        <f t="shared" si="5"/>
        <v>12</v>
      </c>
      <c r="Z71">
        <f t="shared" si="6"/>
        <v>6</v>
      </c>
      <c r="AA71" s="18">
        <f t="shared" si="7"/>
        <v>0.5</v>
      </c>
    </row>
    <row r="72" spans="1:27" x14ac:dyDescent="0.3">
      <c r="A72" s="9">
        <v>1029</v>
      </c>
      <c r="B72">
        <v>27</v>
      </c>
      <c r="C72">
        <v>279</v>
      </c>
      <c r="D72">
        <v>12</v>
      </c>
      <c r="E72" s="9">
        <v>0</v>
      </c>
      <c r="F72" s="9">
        <f>IF(Table5[[#This Row],[Recency]]&lt;=$L$19,5,IF(Table5[[#This Row],[Recency]]&lt;=$L$11,4,IF(Table5[[#This Row],[Recency]]&lt;=$L$12,3,IF(Table5[[#This Row],[Recency]]&lt;=$L$13,2,1))))</f>
        <v>3</v>
      </c>
      <c r="G72" s="9">
        <f>IF(Table5[[#This Row],[Frequency]]&lt;=$M$11,1,IF(Table5[[#This Row],[Frequency]]&lt;=$M$12,2,IF(Table5[[#This Row],[Frequency]]&lt;=$M$13,3,IF(Table5[[#This Row],[Frequency]]&lt;$M$17,4,5))))</f>
        <v>2</v>
      </c>
      <c r="H72" s="9">
        <f>IF(Table5[[#This Row],[Total_Spend]]&lt;=$N$11,1,IF(Table5[[#This Row],[Total_Spend]]&lt;=$N$12,2,IF(Table5[[#This Row],[Total_Spend]]&lt;=$N$13,3,IF(Table5[[#This Row],[Total_Spend]]&lt;$N$17,4,5))))</f>
        <v>2</v>
      </c>
      <c r="U72">
        <v>71</v>
      </c>
      <c r="V72">
        <v>3</v>
      </c>
      <c r="W72">
        <v>5</v>
      </c>
      <c r="X72">
        <v>1</v>
      </c>
      <c r="Y72">
        <f t="shared" si="5"/>
        <v>0</v>
      </c>
      <c r="Z72">
        <f t="shared" si="6"/>
        <v>0</v>
      </c>
      <c r="AA72" s="18">
        <f t="shared" si="7"/>
        <v>0</v>
      </c>
    </row>
    <row r="73" spans="1:27" x14ac:dyDescent="0.3">
      <c r="A73" s="9">
        <v>10299</v>
      </c>
      <c r="B73">
        <v>73</v>
      </c>
      <c r="C73">
        <v>882</v>
      </c>
      <c r="D73">
        <v>25</v>
      </c>
      <c r="E73" s="9">
        <v>1</v>
      </c>
      <c r="F73" s="9">
        <f>IF(Table5[[#This Row],[Recency]]&lt;=$L$19,5,IF(Table5[[#This Row],[Recency]]&lt;=$L$11,4,IF(Table5[[#This Row],[Recency]]&lt;=$L$12,3,IF(Table5[[#This Row],[Recency]]&lt;=$L$13,2,1))))</f>
        <v>2</v>
      </c>
      <c r="G73" s="9">
        <f>IF(Table5[[#This Row],[Frequency]]&lt;=$M$11,1,IF(Table5[[#This Row],[Frequency]]&lt;=$M$12,2,IF(Table5[[#This Row],[Frequency]]&lt;=$M$13,3,IF(Table5[[#This Row],[Frequency]]&lt;$M$17,4,5))))</f>
        <v>5</v>
      </c>
      <c r="H73" s="9">
        <f>IF(Table5[[#This Row],[Total_Spend]]&lt;=$N$11,1,IF(Table5[[#This Row],[Total_Spend]]&lt;=$N$12,2,IF(Table5[[#This Row],[Total_Spend]]&lt;=$N$13,3,IF(Table5[[#This Row],[Total_Spend]]&lt;$N$17,4,5))))</f>
        <v>3</v>
      </c>
      <c r="U73">
        <v>72</v>
      </c>
      <c r="V73">
        <v>3</v>
      </c>
      <c r="W73">
        <v>5</v>
      </c>
      <c r="X73">
        <v>2</v>
      </c>
      <c r="Y73">
        <f t="shared" si="5"/>
        <v>0</v>
      </c>
      <c r="Z73">
        <f t="shared" si="6"/>
        <v>0</v>
      </c>
      <c r="AA73" s="18">
        <f t="shared" si="7"/>
        <v>0</v>
      </c>
    </row>
    <row r="74" spans="1:27" x14ac:dyDescent="0.3">
      <c r="A74" s="9">
        <v>1030</v>
      </c>
      <c r="B74">
        <v>72</v>
      </c>
      <c r="C74">
        <v>38</v>
      </c>
      <c r="D74">
        <v>6</v>
      </c>
      <c r="E74" s="9">
        <v>0</v>
      </c>
      <c r="F74" s="9">
        <f>IF(Table5[[#This Row],[Recency]]&lt;=$L$19,5,IF(Table5[[#This Row],[Recency]]&lt;=$L$11,4,IF(Table5[[#This Row],[Recency]]&lt;=$L$12,3,IF(Table5[[#This Row],[Recency]]&lt;=$L$13,2,1))))</f>
        <v>2</v>
      </c>
      <c r="G74" s="9">
        <f>IF(Table5[[#This Row],[Frequency]]&lt;=$M$11,1,IF(Table5[[#This Row],[Frequency]]&lt;=$M$12,2,IF(Table5[[#This Row],[Frequency]]&lt;=$M$13,3,IF(Table5[[#This Row],[Frequency]]&lt;$M$17,4,5))))</f>
        <v>1</v>
      </c>
      <c r="H74" s="9">
        <f>IF(Table5[[#This Row],[Total_Spend]]&lt;=$N$11,1,IF(Table5[[#This Row],[Total_Spend]]&lt;=$N$12,2,IF(Table5[[#This Row],[Total_Spend]]&lt;=$N$13,3,IF(Table5[[#This Row],[Total_Spend]]&lt;$N$17,4,5))))</f>
        <v>1</v>
      </c>
      <c r="U74">
        <v>73</v>
      </c>
      <c r="V74">
        <v>3</v>
      </c>
      <c r="W74">
        <v>5</v>
      </c>
      <c r="X74">
        <v>3</v>
      </c>
      <c r="Y74">
        <f t="shared" si="5"/>
        <v>29</v>
      </c>
      <c r="Z74">
        <f t="shared" si="6"/>
        <v>3</v>
      </c>
      <c r="AA74" s="18">
        <f t="shared" si="7"/>
        <v>0.10344827586206896</v>
      </c>
    </row>
    <row r="75" spans="1:27" x14ac:dyDescent="0.3">
      <c r="A75" s="9">
        <v>10304</v>
      </c>
      <c r="B75">
        <v>77</v>
      </c>
      <c r="C75">
        <v>60</v>
      </c>
      <c r="D75">
        <v>5</v>
      </c>
      <c r="E75" s="9">
        <v>0</v>
      </c>
      <c r="F75" s="9">
        <f>IF(Table5[[#This Row],[Recency]]&lt;=$L$19,5,IF(Table5[[#This Row],[Recency]]&lt;=$L$11,4,IF(Table5[[#This Row],[Recency]]&lt;=$L$12,3,IF(Table5[[#This Row],[Recency]]&lt;=$L$13,2,1))))</f>
        <v>1</v>
      </c>
      <c r="G75" s="9">
        <f>IF(Table5[[#This Row],[Frequency]]&lt;=$M$11,1,IF(Table5[[#This Row],[Frequency]]&lt;=$M$12,2,IF(Table5[[#This Row],[Frequency]]&lt;=$M$13,3,IF(Table5[[#This Row],[Frequency]]&lt;$M$17,4,5))))</f>
        <v>1</v>
      </c>
      <c r="H75" s="9">
        <f>IF(Table5[[#This Row],[Total_Spend]]&lt;=$N$11,1,IF(Table5[[#This Row],[Total_Spend]]&lt;=$N$12,2,IF(Table5[[#This Row],[Total_Spend]]&lt;=$N$13,3,IF(Table5[[#This Row],[Total_Spend]]&lt;$N$17,4,5))))</f>
        <v>1</v>
      </c>
      <c r="U75">
        <v>74</v>
      </c>
      <c r="V75">
        <v>3</v>
      </c>
      <c r="W75">
        <v>5</v>
      </c>
      <c r="X75">
        <v>4</v>
      </c>
      <c r="Y75">
        <f t="shared" si="5"/>
        <v>29</v>
      </c>
      <c r="Z75">
        <f t="shared" si="6"/>
        <v>2</v>
      </c>
      <c r="AA75" s="18">
        <f t="shared" si="7"/>
        <v>6.8965517241379309E-2</v>
      </c>
    </row>
    <row r="76" spans="1:27" x14ac:dyDescent="0.3">
      <c r="A76" s="9">
        <v>10307</v>
      </c>
      <c r="B76">
        <v>91</v>
      </c>
      <c r="C76">
        <v>525</v>
      </c>
      <c r="D76">
        <v>19</v>
      </c>
      <c r="E76" s="9">
        <v>0</v>
      </c>
      <c r="F76" s="9">
        <f>IF(Table5[[#This Row],[Recency]]&lt;=$L$19,5,IF(Table5[[#This Row],[Recency]]&lt;=$L$11,4,IF(Table5[[#This Row],[Recency]]&lt;=$L$12,3,IF(Table5[[#This Row],[Recency]]&lt;=$L$13,2,1))))</f>
        <v>1</v>
      </c>
      <c r="G76" s="9">
        <f>IF(Table5[[#This Row],[Frequency]]&lt;=$M$11,1,IF(Table5[[#This Row],[Frequency]]&lt;=$M$12,2,IF(Table5[[#This Row],[Frequency]]&lt;=$M$13,3,IF(Table5[[#This Row],[Frequency]]&lt;$M$17,4,5))))</f>
        <v>3</v>
      </c>
      <c r="H76" s="9">
        <f>IF(Table5[[#This Row],[Total_Spend]]&lt;=$N$11,1,IF(Table5[[#This Row],[Total_Spend]]&lt;=$N$12,2,IF(Table5[[#This Row],[Total_Spend]]&lt;=$N$13,3,IF(Table5[[#This Row],[Total_Spend]]&lt;$N$17,4,5))))</f>
        <v>3</v>
      </c>
      <c r="U76">
        <v>75</v>
      </c>
      <c r="V76">
        <v>3</v>
      </c>
      <c r="W76">
        <v>5</v>
      </c>
      <c r="X76">
        <v>5</v>
      </c>
      <c r="Y76">
        <f t="shared" si="5"/>
        <v>15</v>
      </c>
      <c r="Z76">
        <f t="shared" si="6"/>
        <v>8</v>
      </c>
      <c r="AA76" s="18">
        <f t="shared" si="7"/>
        <v>0.53333333333333333</v>
      </c>
    </row>
    <row r="77" spans="1:27" x14ac:dyDescent="0.3">
      <c r="A77" s="9">
        <v>1031</v>
      </c>
      <c r="B77">
        <v>5</v>
      </c>
      <c r="C77">
        <v>1062</v>
      </c>
      <c r="D77">
        <v>26</v>
      </c>
      <c r="E77" s="9">
        <v>0</v>
      </c>
      <c r="F77" s="9">
        <f>IF(Table5[[#This Row],[Recency]]&lt;=$L$19,5,IF(Table5[[#This Row],[Recency]]&lt;=$L$11,4,IF(Table5[[#This Row],[Recency]]&lt;=$L$12,3,IF(Table5[[#This Row],[Recency]]&lt;=$L$13,2,1))))</f>
        <v>5</v>
      </c>
      <c r="G77" s="9">
        <f>IF(Table5[[#This Row],[Frequency]]&lt;=$M$11,1,IF(Table5[[#This Row],[Frequency]]&lt;=$M$12,2,IF(Table5[[#This Row],[Frequency]]&lt;=$M$13,3,IF(Table5[[#This Row],[Frequency]]&lt;$M$17,4,5))))</f>
        <v>5</v>
      </c>
      <c r="H77" s="9">
        <f>IF(Table5[[#This Row],[Total_Spend]]&lt;=$N$11,1,IF(Table5[[#This Row],[Total_Spend]]&lt;=$N$12,2,IF(Table5[[#This Row],[Total_Spend]]&lt;=$N$13,3,IF(Table5[[#This Row],[Total_Spend]]&lt;$N$17,4,5))))</f>
        <v>4</v>
      </c>
      <c r="U77">
        <v>76</v>
      </c>
      <c r="V77">
        <v>4</v>
      </c>
      <c r="W77">
        <v>1</v>
      </c>
      <c r="X77">
        <v>1</v>
      </c>
      <c r="Y77">
        <f t="shared" si="5"/>
        <v>84</v>
      </c>
      <c r="Z77">
        <f t="shared" si="6"/>
        <v>11</v>
      </c>
      <c r="AA77" s="18">
        <f t="shared" si="7"/>
        <v>0.13095238095238096</v>
      </c>
    </row>
    <row r="78" spans="1:27" x14ac:dyDescent="0.3">
      <c r="A78" s="9">
        <v>10311</v>
      </c>
      <c r="B78">
        <v>1</v>
      </c>
      <c r="C78">
        <v>359</v>
      </c>
      <c r="D78">
        <v>25</v>
      </c>
      <c r="E78" s="9">
        <v>0</v>
      </c>
      <c r="F78" s="9">
        <f>IF(Table5[[#This Row],[Recency]]&lt;=$L$19,5,IF(Table5[[#This Row],[Recency]]&lt;=$L$11,4,IF(Table5[[#This Row],[Recency]]&lt;=$L$12,3,IF(Table5[[#This Row],[Recency]]&lt;=$L$13,2,1))))</f>
        <v>5</v>
      </c>
      <c r="G78" s="9">
        <f>IF(Table5[[#This Row],[Frequency]]&lt;=$M$11,1,IF(Table5[[#This Row],[Frequency]]&lt;=$M$12,2,IF(Table5[[#This Row],[Frequency]]&lt;=$M$13,3,IF(Table5[[#This Row],[Frequency]]&lt;$M$17,4,5))))</f>
        <v>5</v>
      </c>
      <c r="H78" s="9">
        <f>IF(Table5[[#This Row],[Total_Spend]]&lt;=$N$11,1,IF(Table5[[#This Row],[Total_Spend]]&lt;=$N$12,2,IF(Table5[[#This Row],[Total_Spend]]&lt;=$N$13,3,IF(Table5[[#This Row],[Total_Spend]]&lt;$N$17,4,5))))</f>
        <v>2</v>
      </c>
      <c r="U78">
        <v>77</v>
      </c>
      <c r="V78">
        <v>4</v>
      </c>
      <c r="W78">
        <v>1</v>
      </c>
      <c r="X78">
        <v>2</v>
      </c>
      <c r="Y78">
        <f t="shared" si="5"/>
        <v>19</v>
      </c>
      <c r="Z78">
        <f t="shared" si="6"/>
        <v>3</v>
      </c>
      <c r="AA78" s="18">
        <f t="shared" si="7"/>
        <v>0.15789473684210525</v>
      </c>
    </row>
    <row r="79" spans="1:27" x14ac:dyDescent="0.3">
      <c r="A79" s="9">
        <v>10313</v>
      </c>
      <c r="B79">
        <v>69</v>
      </c>
      <c r="C79">
        <v>254</v>
      </c>
      <c r="D79">
        <v>16</v>
      </c>
      <c r="E79" s="9">
        <v>0</v>
      </c>
      <c r="F79" s="9">
        <f>IF(Table5[[#This Row],[Recency]]&lt;=$L$19,5,IF(Table5[[#This Row],[Recency]]&lt;=$L$11,4,IF(Table5[[#This Row],[Recency]]&lt;=$L$12,3,IF(Table5[[#This Row],[Recency]]&lt;=$L$13,2,1))))</f>
        <v>2</v>
      </c>
      <c r="G79" s="9">
        <f>IF(Table5[[#This Row],[Frequency]]&lt;=$M$11,1,IF(Table5[[#This Row],[Frequency]]&lt;=$M$12,2,IF(Table5[[#This Row],[Frequency]]&lt;=$M$13,3,IF(Table5[[#This Row],[Frequency]]&lt;$M$17,4,5))))</f>
        <v>3</v>
      </c>
      <c r="H79" s="9">
        <f>IF(Table5[[#This Row],[Total_Spend]]&lt;=$N$11,1,IF(Table5[[#This Row],[Total_Spend]]&lt;=$N$12,2,IF(Table5[[#This Row],[Total_Spend]]&lt;=$N$13,3,IF(Table5[[#This Row],[Total_Spend]]&lt;$N$17,4,5))))</f>
        <v>2</v>
      </c>
      <c r="U79">
        <v>78</v>
      </c>
      <c r="V79">
        <v>4</v>
      </c>
      <c r="W79">
        <v>1</v>
      </c>
      <c r="X79">
        <v>3</v>
      </c>
      <c r="Y79">
        <f t="shared" si="5"/>
        <v>0</v>
      </c>
      <c r="Z79">
        <f t="shared" si="6"/>
        <v>0</v>
      </c>
      <c r="AA79" s="18">
        <f t="shared" si="7"/>
        <v>0</v>
      </c>
    </row>
    <row r="80" spans="1:27" x14ac:dyDescent="0.3">
      <c r="A80" s="9">
        <v>10314</v>
      </c>
      <c r="B80">
        <v>79</v>
      </c>
      <c r="C80">
        <v>1318</v>
      </c>
      <c r="D80">
        <v>25</v>
      </c>
      <c r="E80" s="9">
        <v>1</v>
      </c>
      <c r="F80" s="9">
        <f>IF(Table5[[#This Row],[Recency]]&lt;=$L$19,5,IF(Table5[[#This Row],[Recency]]&lt;=$L$11,4,IF(Table5[[#This Row],[Recency]]&lt;=$L$12,3,IF(Table5[[#This Row],[Recency]]&lt;=$L$13,2,1))))</f>
        <v>1</v>
      </c>
      <c r="G80" s="9">
        <f>IF(Table5[[#This Row],[Frequency]]&lt;=$M$11,1,IF(Table5[[#This Row],[Frequency]]&lt;=$M$12,2,IF(Table5[[#This Row],[Frequency]]&lt;=$M$13,3,IF(Table5[[#This Row],[Frequency]]&lt;$M$17,4,5))))</f>
        <v>5</v>
      </c>
      <c r="H80" s="9">
        <f>IF(Table5[[#This Row],[Total_Spend]]&lt;=$N$11,1,IF(Table5[[#This Row],[Total_Spend]]&lt;=$N$12,2,IF(Table5[[#This Row],[Total_Spend]]&lt;=$N$13,3,IF(Table5[[#This Row],[Total_Spend]]&lt;$N$17,4,5))))</f>
        <v>4</v>
      </c>
      <c r="U80">
        <v>79</v>
      </c>
      <c r="V80">
        <v>4</v>
      </c>
      <c r="W80">
        <v>1</v>
      </c>
      <c r="X80">
        <v>4</v>
      </c>
      <c r="Y80">
        <f t="shared" si="5"/>
        <v>0</v>
      </c>
      <c r="Z80">
        <f t="shared" si="6"/>
        <v>0</v>
      </c>
      <c r="AA80" s="18">
        <f t="shared" si="7"/>
        <v>0</v>
      </c>
    </row>
    <row r="81" spans="1:27" x14ac:dyDescent="0.3">
      <c r="A81" s="9">
        <v>10319</v>
      </c>
      <c r="B81">
        <v>56</v>
      </c>
      <c r="C81">
        <v>1286</v>
      </c>
      <c r="D81">
        <v>22</v>
      </c>
      <c r="E81" s="9">
        <v>0</v>
      </c>
      <c r="F81" s="9">
        <f>IF(Table5[[#This Row],[Recency]]&lt;=$L$19,5,IF(Table5[[#This Row],[Recency]]&lt;=$L$11,4,IF(Table5[[#This Row],[Recency]]&lt;=$L$12,3,IF(Table5[[#This Row],[Recency]]&lt;=$L$13,2,1))))</f>
        <v>2</v>
      </c>
      <c r="G81" s="9">
        <f>IF(Table5[[#This Row],[Frequency]]&lt;=$M$11,1,IF(Table5[[#This Row],[Frequency]]&lt;=$M$12,2,IF(Table5[[#This Row],[Frequency]]&lt;=$M$13,3,IF(Table5[[#This Row],[Frequency]]&lt;$M$17,4,5))))</f>
        <v>4</v>
      </c>
      <c r="H81" s="9">
        <f>IF(Table5[[#This Row],[Total_Spend]]&lt;=$N$11,1,IF(Table5[[#This Row],[Total_Spend]]&lt;=$N$12,2,IF(Table5[[#This Row],[Total_Spend]]&lt;=$N$13,3,IF(Table5[[#This Row],[Total_Spend]]&lt;$N$17,4,5))))</f>
        <v>4</v>
      </c>
      <c r="U81">
        <v>80</v>
      </c>
      <c r="V81">
        <v>4</v>
      </c>
      <c r="W81">
        <v>1</v>
      </c>
      <c r="X81">
        <v>5</v>
      </c>
      <c r="Y81">
        <f t="shared" si="5"/>
        <v>0</v>
      </c>
      <c r="Z81">
        <f t="shared" si="6"/>
        <v>0</v>
      </c>
      <c r="AA81" s="18">
        <f t="shared" si="7"/>
        <v>0</v>
      </c>
    </row>
    <row r="82" spans="1:27" x14ac:dyDescent="0.3">
      <c r="A82" s="9">
        <v>10323</v>
      </c>
      <c r="B82">
        <v>88</v>
      </c>
      <c r="C82">
        <v>304</v>
      </c>
      <c r="D82">
        <v>13</v>
      </c>
      <c r="E82" s="9">
        <v>0</v>
      </c>
      <c r="F82" s="9">
        <f>IF(Table5[[#This Row],[Recency]]&lt;=$L$19,5,IF(Table5[[#This Row],[Recency]]&lt;=$L$11,4,IF(Table5[[#This Row],[Recency]]&lt;=$L$12,3,IF(Table5[[#This Row],[Recency]]&lt;=$L$13,2,1))))</f>
        <v>1</v>
      </c>
      <c r="G82" s="9">
        <f>IF(Table5[[#This Row],[Frequency]]&lt;=$M$11,1,IF(Table5[[#This Row],[Frequency]]&lt;=$M$12,2,IF(Table5[[#This Row],[Frequency]]&lt;=$M$13,3,IF(Table5[[#This Row],[Frequency]]&lt;$M$17,4,5))))</f>
        <v>2</v>
      </c>
      <c r="H82" s="9">
        <f>IF(Table5[[#This Row],[Total_Spend]]&lt;=$N$11,1,IF(Table5[[#This Row],[Total_Spend]]&lt;=$N$12,2,IF(Table5[[#This Row],[Total_Spend]]&lt;=$N$13,3,IF(Table5[[#This Row],[Total_Spend]]&lt;$N$17,4,5))))</f>
        <v>2</v>
      </c>
      <c r="U82">
        <v>81</v>
      </c>
      <c r="V82">
        <v>4</v>
      </c>
      <c r="W82">
        <v>2</v>
      </c>
      <c r="X82">
        <v>1</v>
      </c>
      <c r="Y82">
        <f t="shared" si="5"/>
        <v>6</v>
      </c>
      <c r="Z82">
        <f t="shared" si="6"/>
        <v>0</v>
      </c>
      <c r="AA82" s="18">
        <f t="shared" si="7"/>
        <v>0</v>
      </c>
    </row>
    <row r="83" spans="1:27" x14ac:dyDescent="0.3">
      <c r="A83" s="9">
        <v>10339</v>
      </c>
      <c r="B83">
        <v>83</v>
      </c>
      <c r="C83">
        <v>207</v>
      </c>
      <c r="D83">
        <v>11</v>
      </c>
      <c r="E83" s="9">
        <v>0</v>
      </c>
      <c r="F83" s="9">
        <f>IF(Table5[[#This Row],[Recency]]&lt;=$L$19,5,IF(Table5[[#This Row],[Recency]]&lt;=$L$11,4,IF(Table5[[#This Row],[Recency]]&lt;=$L$12,3,IF(Table5[[#This Row],[Recency]]&lt;=$L$13,2,1))))</f>
        <v>1</v>
      </c>
      <c r="G83" s="9">
        <f>IF(Table5[[#This Row],[Frequency]]&lt;=$M$11,1,IF(Table5[[#This Row],[Frequency]]&lt;=$M$12,2,IF(Table5[[#This Row],[Frequency]]&lt;=$M$13,3,IF(Table5[[#This Row],[Frequency]]&lt;$M$17,4,5))))</f>
        <v>2</v>
      </c>
      <c r="H83" s="9">
        <f>IF(Table5[[#This Row],[Total_Spend]]&lt;=$N$11,1,IF(Table5[[#This Row],[Total_Spend]]&lt;=$N$12,2,IF(Table5[[#This Row],[Total_Spend]]&lt;=$N$13,3,IF(Table5[[#This Row],[Total_Spend]]&lt;$N$17,4,5))))</f>
        <v>2</v>
      </c>
      <c r="U83">
        <v>82</v>
      </c>
      <c r="V83">
        <v>4</v>
      </c>
      <c r="W83">
        <v>2</v>
      </c>
      <c r="X83">
        <v>2</v>
      </c>
      <c r="Y83">
        <f t="shared" si="5"/>
        <v>61</v>
      </c>
      <c r="Z83">
        <f t="shared" si="6"/>
        <v>15</v>
      </c>
      <c r="AA83" s="18">
        <f t="shared" si="7"/>
        <v>0.24590163934426229</v>
      </c>
    </row>
    <row r="84" spans="1:27" x14ac:dyDescent="0.3">
      <c r="A84" s="9">
        <v>10340</v>
      </c>
      <c r="B84">
        <v>68</v>
      </c>
      <c r="C84">
        <v>497</v>
      </c>
      <c r="D84">
        <v>18</v>
      </c>
      <c r="E84" s="9">
        <v>0</v>
      </c>
      <c r="F84" s="9">
        <f>IF(Table5[[#This Row],[Recency]]&lt;=$L$19,5,IF(Table5[[#This Row],[Recency]]&lt;=$L$11,4,IF(Table5[[#This Row],[Recency]]&lt;=$L$12,3,IF(Table5[[#This Row],[Recency]]&lt;=$L$13,2,1))))</f>
        <v>2</v>
      </c>
      <c r="G84" s="9">
        <f>IF(Table5[[#This Row],[Frequency]]&lt;=$M$11,1,IF(Table5[[#This Row],[Frequency]]&lt;=$M$12,2,IF(Table5[[#This Row],[Frequency]]&lt;=$M$13,3,IF(Table5[[#This Row],[Frequency]]&lt;$M$17,4,5))))</f>
        <v>3</v>
      </c>
      <c r="H84" s="9">
        <f>IF(Table5[[#This Row],[Total_Spend]]&lt;=$N$11,1,IF(Table5[[#This Row],[Total_Spend]]&lt;=$N$12,2,IF(Table5[[#This Row],[Total_Spend]]&lt;=$N$13,3,IF(Table5[[#This Row],[Total_Spend]]&lt;$N$17,4,5))))</f>
        <v>3</v>
      </c>
      <c r="U84">
        <v>83</v>
      </c>
      <c r="V84">
        <v>4</v>
      </c>
      <c r="W84">
        <v>2</v>
      </c>
      <c r="X84">
        <v>3</v>
      </c>
      <c r="Y84">
        <f t="shared" si="5"/>
        <v>9</v>
      </c>
      <c r="Z84">
        <f t="shared" si="6"/>
        <v>1</v>
      </c>
      <c r="AA84" s="18">
        <f t="shared" si="7"/>
        <v>0.1111111111111111</v>
      </c>
    </row>
    <row r="85" spans="1:27" x14ac:dyDescent="0.3">
      <c r="A85" s="9">
        <v>10341</v>
      </c>
      <c r="B85">
        <v>45</v>
      </c>
      <c r="C85">
        <v>222</v>
      </c>
      <c r="D85">
        <v>10</v>
      </c>
      <c r="E85" s="9">
        <v>0</v>
      </c>
      <c r="F85" s="9">
        <f>IF(Table5[[#This Row],[Recency]]&lt;=$L$19,5,IF(Table5[[#This Row],[Recency]]&lt;=$L$11,4,IF(Table5[[#This Row],[Recency]]&lt;=$L$12,3,IF(Table5[[#This Row],[Recency]]&lt;=$L$13,2,1))))</f>
        <v>3</v>
      </c>
      <c r="G85" s="9">
        <f>IF(Table5[[#This Row],[Frequency]]&lt;=$M$11,1,IF(Table5[[#This Row],[Frequency]]&lt;=$M$12,2,IF(Table5[[#This Row],[Frequency]]&lt;=$M$13,3,IF(Table5[[#This Row],[Frequency]]&lt;$M$17,4,5))))</f>
        <v>2</v>
      </c>
      <c r="H85" s="9">
        <f>IF(Table5[[#This Row],[Total_Spend]]&lt;=$N$11,1,IF(Table5[[#This Row],[Total_Spend]]&lt;=$N$12,2,IF(Table5[[#This Row],[Total_Spend]]&lt;=$N$13,3,IF(Table5[[#This Row],[Total_Spend]]&lt;$N$17,4,5))))</f>
        <v>2</v>
      </c>
      <c r="U85">
        <v>84</v>
      </c>
      <c r="V85">
        <v>4</v>
      </c>
      <c r="W85">
        <v>2</v>
      </c>
      <c r="X85">
        <v>4</v>
      </c>
      <c r="Y85">
        <f t="shared" si="5"/>
        <v>2</v>
      </c>
      <c r="Z85">
        <f t="shared" si="6"/>
        <v>0</v>
      </c>
      <c r="AA85" s="18">
        <f t="shared" si="7"/>
        <v>0</v>
      </c>
    </row>
    <row r="86" spans="1:27" x14ac:dyDescent="0.3">
      <c r="A86" s="9">
        <v>10343</v>
      </c>
      <c r="B86">
        <v>27</v>
      </c>
      <c r="C86">
        <v>1345</v>
      </c>
      <c r="D86">
        <v>19</v>
      </c>
      <c r="E86" s="9">
        <v>0</v>
      </c>
      <c r="F86" s="9">
        <f>IF(Table5[[#This Row],[Recency]]&lt;=$L$19,5,IF(Table5[[#This Row],[Recency]]&lt;=$L$11,4,IF(Table5[[#This Row],[Recency]]&lt;=$L$12,3,IF(Table5[[#This Row],[Recency]]&lt;=$L$13,2,1))))</f>
        <v>3</v>
      </c>
      <c r="G86" s="9">
        <f>IF(Table5[[#This Row],[Frequency]]&lt;=$M$11,1,IF(Table5[[#This Row],[Frequency]]&lt;=$M$12,2,IF(Table5[[#This Row],[Frequency]]&lt;=$M$13,3,IF(Table5[[#This Row],[Frequency]]&lt;$M$17,4,5))))</f>
        <v>3</v>
      </c>
      <c r="H86" s="9">
        <f>IF(Table5[[#This Row],[Total_Spend]]&lt;=$N$11,1,IF(Table5[[#This Row],[Total_Spend]]&lt;=$N$12,2,IF(Table5[[#This Row],[Total_Spend]]&lt;=$N$13,3,IF(Table5[[#This Row],[Total_Spend]]&lt;$N$17,4,5))))</f>
        <v>4</v>
      </c>
      <c r="U86">
        <v>85</v>
      </c>
      <c r="V86">
        <v>4</v>
      </c>
      <c r="W86">
        <v>2</v>
      </c>
      <c r="X86">
        <v>5</v>
      </c>
      <c r="Y86">
        <f t="shared" si="5"/>
        <v>1</v>
      </c>
      <c r="Z86">
        <f t="shared" si="6"/>
        <v>1</v>
      </c>
      <c r="AA86" s="18">
        <f t="shared" si="7"/>
        <v>1</v>
      </c>
    </row>
    <row r="87" spans="1:27" x14ac:dyDescent="0.3">
      <c r="A87" s="9">
        <v>10350</v>
      </c>
      <c r="B87">
        <v>37</v>
      </c>
      <c r="C87">
        <v>38</v>
      </c>
      <c r="D87">
        <v>5</v>
      </c>
      <c r="E87" s="9">
        <v>0</v>
      </c>
      <c r="F87" s="9">
        <f>IF(Table5[[#This Row],[Recency]]&lt;=$L$19,5,IF(Table5[[#This Row],[Recency]]&lt;=$L$11,4,IF(Table5[[#This Row],[Recency]]&lt;=$L$12,3,IF(Table5[[#This Row],[Recency]]&lt;=$L$13,2,1))))</f>
        <v>3</v>
      </c>
      <c r="G87" s="9">
        <f>IF(Table5[[#This Row],[Frequency]]&lt;=$M$11,1,IF(Table5[[#This Row],[Frequency]]&lt;=$M$12,2,IF(Table5[[#This Row],[Frequency]]&lt;=$M$13,3,IF(Table5[[#This Row],[Frequency]]&lt;$M$17,4,5))))</f>
        <v>1</v>
      </c>
      <c r="H87" s="9">
        <f>IF(Table5[[#This Row],[Total_Spend]]&lt;=$N$11,1,IF(Table5[[#This Row],[Total_Spend]]&lt;=$N$12,2,IF(Table5[[#This Row],[Total_Spend]]&lt;=$N$13,3,IF(Table5[[#This Row],[Total_Spend]]&lt;$N$17,4,5))))</f>
        <v>1</v>
      </c>
      <c r="U87">
        <v>86</v>
      </c>
      <c r="V87">
        <v>4</v>
      </c>
      <c r="W87">
        <v>3</v>
      </c>
      <c r="X87">
        <v>1</v>
      </c>
      <c r="Y87">
        <f t="shared" si="5"/>
        <v>0</v>
      </c>
      <c r="Z87">
        <f t="shared" si="6"/>
        <v>0</v>
      </c>
      <c r="AA87" s="18">
        <f t="shared" si="7"/>
        <v>0</v>
      </c>
    </row>
    <row r="88" spans="1:27" x14ac:dyDescent="0.3">
      <c r="A88" s="9">
        <v>10352</v>
      </c>
      <c r="B88">
        <v>2</v>
      </c>
      <c r="C88">
        <v>117</v>
      </c>
      <c r="D88">
        <v>9</v>
      </c>
      <c r="E88" s="9">
        <v>1</v>
      </c>
      <c r="F88" s="9">
        <f>IF(Table5[[#This Row],[Recency]]&lt;=$L$19,5,IF(Table5[[#This Row],[Recency]]&lt;=$L$11,4,IF(Table5[[#This Row],[Recency]]&lt;=$L$12,3,IF(Table5[[#This Row],[Recency]]&lt;=$L$13,2,1))))</f>
        <v>5</v>
      </c>
      <c r="G88" s="9">
        <f>IF(Table5[[#This Row],[Frequency]]&lt;=$M$11,1,IF(Table5[[#This Row],[Frequency]]&lt;=$M$12,2,IF(Table5[[#This Row],[Frequency]]&lt;=$M$13,3,IF(Table5[[#This Row],[Frequency]]&lt;$M$17,4,5))))</f>
        <v>2</v>
      </c>
      <c r="H88" s="9">
        <f>IF(Table5[[#This Row],[Total_Spend]]&lt;=$N$11,1,IF(Table5[[#This Row],[Total_Spend]]&lt;=$N$12,2,IF(Table5[[#This Row],[Total_Spend]]&lt;=$N$13,3,IF(Table5[[#This Row],[Total_Spend]]&lt;$N$17,4,5))))</f>
        <v>2</v>
      </c>
      <c r="U88">
        <v>87</v>
      </c>
      <c r="V88">
        <v>4</v>
      </c>
      <c r="W88">
        <v>3</v>
      </c>
      <c r="X88">
        <v>2</v>
      </c>
      <c r="Y88">
        <f t="shared" si="5"/>
        <v>6</v>
      </c>
      <c r="Z88">
        <f t="shared" si="6"/>
        <v>2</v>
      </c>
      <c r="AA88" s="18">
        <f t="shared" si="7"/>
        <v>0.33333333333333331</v>
      </c>
    </row>
    <row r="89" spans="1:27" x14ac:dyDescent="0.3">
      <c r="A89" s="9">
        <v>10356</v>
      </c>
      <c r="B89">
        <v>5</v>
      </c>
      <c r="C89">
        <v>32</v>
      </c>
      <c r="D89">
        <v>5</v>
      </c>
      <c r="E89" s="9">
        <v>0</v>
      </c>
      <c r="F89" s="9">
        <f>IF(Table5[[#This Row],[Recency]]&lt;=$L$19,5,IF(Table5[[#This Row],[Recency]]&lt;=$L$11,4,IF(Table5[[#This Row],[Recency]]&lt;=$L$12,3,IF(Table5[[#This Row],[Recency]]&lt;=$L$13,2,1))))</f>
        <v>5</v>
      </c>
      <c r="G89" s="9">
        <f>IF(Table5[[#This Row],[Frequency]]&lt;=$M$11,1,IF(Table5[[#This Row],[Frequency]]&lt;=$M$12,2,IF(Table5[[#This Row],[Frequency]]&lt;=$M$13,3,IF(Table5[[#This Row],[Frequency]]&lt;$M$17,4,5))))</f>
        <v>1</v>
      </c>
      <c r="H89" s="9">
        <f>IF(Table5[[#This Row],[Total_Spend]]&lt;=$N$11,1,IF(Table5[[#This Row],[Total_Spend]]&lt;=$N$12,2,IF(Table5[[#This Row],[Total_Spend]]&lt;=$N$13,3,IF(Table5[[#This Row],[Total_Spend]]&lt;$N$17,4,5))))</f>
        <v>1</v>
      </c>
      <c r="U89">
        <v>88</v>
      </c>
      <c r="V89">
        <v>4</v>
      </c>
      <c r="W89">
        <v>3</v>
      </c>
      <c r="X89">
        <v>3</v>
      </c>
      <c r="Y89">
        <f t="shared" si="5"/>
        <v>34</v>
      </c>
      <c r="Z89">
        <f t="shared" si="6"/>
        <v>7</v>
      </c>
      <c r="AA89" s="18">
        <f t="shared" si="7"/>
        <v>0.20588235294117646</v>
      </c>
    </row>
    <row r="90" spans="1:27" x14ac:dyDescent="0.3">
      <c r="A90" s="9">
        <v>10364</v>
      </c>
      <c r="B90">
        <v>72</v>
      </c>
      <c r="C90">
        <v>20</v>
      </c>
      <c r="D90">
        <v>4</v>
      </c>
      <c r="E90" s="9">
        <v>0</v>
      </c>
      <c r="F90" s="9">
        <f>IF(Table5[[#This Row],[Recency]]&lt;=$L$19,5,IF(Table5[[#This Row],[Recency]]&lt;=$L$11,4,IF(Table5[[#This Row],[Recency]]&lt;=$L$12,3,IF(Table5[[#This Row],[Recency]]&lt;=$L$13,2,1))))</f>
        <v>2</v>
      </c>
      <c r="G90" s="9">
        <f>IF(Table5[[#This Row],[Frequency]]&lt;=$M$11,1,IF(Table5[[#This Row],[Frequency]]&lt;=$M$12,2,IF(Table5[[#This Row],[Frequency]]&lt;=$M$13,3,IF(Table5[[#This Row],[Frequency]]&lt;$M$17,4,5))))</f>
        <v>1</v>
      </c>
      <c r="H90" s="9">
        <f>IF(Table5[[#This Row],[Total_Spend]]&lt;=$N$11,1,IF(Table5[[#This Row],[Total_Spend]]&lt;=$N$12,2,IF(Table5[[#This Row],[Total_Spend]]&lt;=$N$13,3,IF(Table5[[#This Row],[Total_Spend]]&lt;$N$17,4,5))))</f>
        <v>1</v>
      </c>
      <c r="U90">
        <v>89</v>
      </c>
      <c r="V90">
        <v>4</v>
      </c>
      <c r="W90">
        <v>3</v>
      </c>
      <c r="X90">
        <v>4</v>
      </c>
      <c r="Y90">
        <f t="shared" si="5"/>
        <v>23</v>
      </c>
      <c r="Z90">
        <f t="shared" si="6"/>
        <v>12</v>
      </c>
      <c r="AA90" s="18">
        <f t="shared" si="7"/>
        <v>0.52173913043478259</v>
      </c>
    </row>
    <row r="91" spans="1:27" x14ac:dyDescent="0.3">
      <c r="A91" s="9">
        <v>10377</v>
      </c>
      <c r="B91">
        <v>37</v>
      </c>
      <c r="C91">
        <v>397</v>
      </c>
      <c r="D91">
        <v>15</v>
      </c>
      <c r="E91" s="9">
        <v>0</v>
      </c>
      <c r="F91" s="9">
        <f>IF(Table5[[#This Row],[Recency]]&lt;=$L$19,5,IF(Table5[[#This Row],[Recency]]&lt;=$L$11,4,IF(Table5[[#This Row],[Recency]]&lt;=$L$12,3,IF(Table5[[#This Row],[Recency]]&lt;=$L$13,2,1))))</f>
        <v>3</v>
      </c>
      <c r="G91" s="9">
        <f>IF(Table5[[#This Row],[Frequency]]&lt;=$M$11,1,IF(Table5[[#This Row],[Frequency]]&lt;=$M$12,2,IF(Table5[[#This Row],[Frequency]]&lt;=$M$13,3,IF(Table5[[#This Row],[Frequency]]&lt;$M$17,4,5))))</f>
        <v>2</v>
      </c>
      <c r="H91" s="9">
        <f>IF(Table5[[#This Row],[Total_Spend]]&lt;=$N$11,1,IF(Table5[[#This Row],[Total_Spend]]&lt;=$N$12,2,IF(Table5[[#This Row],[Total_Spend]]&lt;=$N$13,3,IF(Table5[[#This Row],[Total_Spend]]&lt;$N$17,4,5))))</f>
        <v>3</v>
      </c>
      <c r="U91">
        <v>90</v>
      </c>
      <c r="V91">
        <v>4</v>
      </c>
      <c r="W91">
        <v>3</v>
      </c>
      <c r="X91">
        <v>5</v>
      </c>
      <c r="Y91">
        <f t="shared" si="5"/>
        <v>15</v>
      </c>
      <c r="Z91">
        <f t="shared" si="6"/>
        <v>9</v>
      </c>
      <c r="AA91" s="18">
        <f t="shared" si="7"/>
        <v>0.6</v>
      </c>
    </row>
    <row r="92" spans="1:27" x14ac:dyDescent="0.3">
      <c r="A92" s="9">
        <v>10379</v>
      </c>
      <c r="B92">
        <v>87</v>
      </c>
      <c r="C92">
        <v>574</v>
      </c>
      <c r="D92">
        <v>21</v>
      </c>
      <c r="E92" s="9">
        <v>0</v>
      </c>
      <c r="F92" s="9">
        <f>IF(Table5[[#This Row],[Recency]]&lt;=$L$19,5,IF(Table5[[#This Row],[Recency]]&lt;=$L$11,4,IF(Table5[[#This Row],[Recency]]&lt;=$L$12,3,IF(Table5[[#This Row],[Recency]]&lt;=$L$13,2,1))))</f>
        <v>1</v>
      </c>
      <c r="G92" s="9">
        <f>IF(Table5[[#This Row],[Frequency]]&lt;=$M$11,1,IF(Table5[[#This Row],[Frequency]]&lt;=$M$12,2,IF(Table5[[#This Row],[Frequency]]&lt;=$M$13,3,IF(Table5[[#This Row],[Frequency]]&lt;$M$17,4,5))))</f>
        <v>3</v>
      </c>
      <c r="H92" s="9">
        <f>IF(Table5[[#This Row],[Total_Spend]]&lt;=$N$11,1,IF(Table5[[#This Row],[Total_Spend]]&lt;=$N$12,2,IF(Table5[[#This Row],[Total_Spend]]&lt;=$N$13,3,IF(Table5[[#This Row],[Total_Spend]]&lt;$N$17,4,5))))</f>
        <v>3</v>
      </c>
      <c r="U92">
        <v>91</v>
      </c>
      <c r="V92">
        <v>4</v>
      </c>
      <c r="W92">
        <v>4</v>
      </c>
      <c r="X92">
        <v>1</v>
      </c>
      <c r="Y92">
        <f t="shared" si="5"/>
        <v>0</v>
      </c>
      <c r="Z92">
        <f t="shared" si="6"/>
        <v>0</v>
      </c>
      <c r="AA92" s="18">
        <f t="shared" si="7"/>
        <v>0</v>
      </c>
    </row>
    <row r="93" spans="1:27" x14ac:dyDescent="0.3">
      <c r="A93" s="9">
        <v>10380</v>
      </c>
      <c r="B93">
        <v>50</v>
      </c>
      <c r="C93">
        <v>106</v>
      </c>
      <c r="D93">
        <v>7</v>
      </c>
      <c r="E93" s="9">
        <v>0</v>
      </c>
      <c r="F93" s="9">
        <f>IF(Table5[[#This Row],[Recency]]&lt;=$L$19,5,IF(Table5[[#This Row],[Recency]]&lt;=$L$11,4,IF(Table5[[#This Row],[Recency]]&lt;=$L$12,3,IF(Table5[[#This Row],[Recency]]&lt;=$L$13,2,1))))</f>
        <v>2</v>
      </c>
      <c r="G93" s="9">
        <f>IF(Table5[[#This Row],[Frequency]]&lt;=$M$11,1,IF(Table5[[#This Row],[Frequency]]&lt;=$M$12,2,IF(Table5[[#This Row],[Frequency]]&lt;=$M$13,3,IF(Table5[[#This Row],[Frequency]]&lt;$M$17,4,5))))</f>
        <v>1</v>
      </c>
      <c r="H93" s="9">
        <f>IF(Table5[[#This Row],[Total_Spend]]&lt;=$N$11,1,IF(Table5[[#This Row],[Total_Spend]]&lt;=$N$12,2,IF(Table5[[#This Row],[Total_Spend]]&lt;=$N$13,3,IF(Table5[[#This Row],[Total_Spend]]&lt;$N$17,4,5))))</f>
        <v>2</v>
      </c>
      <c r="U93">
        <v>92</v>
      </c>
      <c r="V93">
        <v>4</v>
      </c>
      <c r="W93">
        <v>4</v>
      </c>
      <c r="X93">
        <v>2</v>
      </c>
      <c r="Y93">
        <f t="shared" si="5"/>
        <v>0</v>
      </c>
      <c r="Z93">
        <f t="shared" si="6"/>
        <v>0</v>
      </c>
      <c r="AA93" s="18">
        <f t="shared" si="7"/>
        <v>0</v>
      </c>
    </row>
    <row r="94" spans="1:27" x14ac:dyDescent="0.3">
      <c r="A94" s="9">
        <v>10381</v>
      </c>
      <c r="B94">
        <v>43</v>
      </c>
      <c r="C94">
        <v>21</v>
      </c>
      <c r="D94">
        <v>4</v>
      </c>
      <c r="E94" s="9">
        <v>0</v>
      </c>
      <c r="F94" s="9">
        <f>IF(Table5[[#This Row],[Recency]]&lt;=$L$19,5,IF(Table5[[#This Row],[Recency]]&lt;=$L$11,4,IF(Table5[[#This Row],[Recency]]&lt;=$L$12,3,IF(Table5[[#This Row],[Recency]]&lt;=$L$13,2,1))))</f>
        <v>3</v>
      </c>
      <c r="G94" s="9">
        <f>IF(Table5[[#This Row],[Frequency]]&lt;=$M$11,1,IF(Table5[[#This Row],[Frequency]]&lt;=$M$12,2,IF(Table5[[#This Row],[Frequency]]&lt;=$M$13,3,IF(Table5[[#This Row],[Frequency]]&lt;$M$17,4,5))))</f>
        <v>1</v>
      </c>
      <c r="H94" s="9">
        <f>IF(Table5[[#This Row],[Total_Spend]]&lt;=$N$11,1,IF(Table5[[#This Row],[Total_Spend]]&lt;=$N$12,2,IF(Table5[[#This Row],[Total_Spend]]&lt;=$N$13,3,IF(Table5[[#This Row],[Total_Spend]]&lt;$N$17,4,5))))</f>
        <v>1</v>
      </c>
      <c r="U94">
        <v>93</v>
      </c>
      <c r="V94">
        <v>4</v>
      </c>
      <c r="W94">
        <v>4</v>
      </c>
      <c r="X94">
        <v>3</v>
      </c>
      <c r="Y94">
        <f t="shared" si="5"/>
        <v>21</v>
      </c>
      <c r="Z94">
        <f t="shared" si="6"/>
        <v>1</v>
      </c>
      <c r="AA94" s="18">
        <f t="shared" si="7"/>
        <v>4.7619047619047616E-2</v>
      </c>
    </row>
    <row r="95" spans="1:27" x14ac:dyDescent="0.3">
      <c r="A95" s="9">
        <v>10383</v>
      </c>
      <c r="B95">
        <v>30</v>
      </c>
      <c r="C95">
        <v>1093</v>
      </c>
      <c r="D95">
        <v>21</v>
      </c>
      <c r="E95" s="9">
        <v>1</v>
      </c>
      <c r="F95" s="9">
        <f>IF(Table5[[#This Row],[Recency]]&lt;=$L$19,5,IF(Table5[[#This Row],[Recency]]&lt;=$L$11,4,IF(Table5[[#This Row],[Recency]]&lt;=$L$12,3,IF(Table5[[#This Row],[Recency]]&lt;=$L$13,2,1))))</f>
        <v>3</v>
      </c>
      <c r="G95" s="9">
        <f>IF(Table5[[#This Row],[Frequency]]&lt;=$M$11,1,IF(Table5[[#This Row],[Frequency]]&lt;=$M$12,2,IF(Table5[[#This Row],[Frequency]]&lt;=$M$13,3,IF(Table5[[#This Row],[Frequency]]&lt;$M$17,4,5))))</f>
        <v>3</v>
      </c>
      <c r="H95" s="9">
        <f>IF(Table5[[#This Row],[Total_Spend]]&lt;=$N$11,1,IF(Table5[[#This Row],[Total_Spend]]&lt;=$N$12,2,IF(Table5[[#This Row],[Total_Spend]]&lt;=$N$13,3,IF(Table5[[#This Row],[Total_Spend]]&lt;$N$17,4,5))))</f>
        <v>4</v>
      </c>
      <c r="U95">
        <v>94</v>
      </c>
      <c r="V95">
        <v>4</v>
      </c>
      <c r="W95">
        <v>4</v>
      </c>
      <c r="X95">
        <v>4</v>
      </c>
      <c r="Y95">
        <f t="shared" si="5"/>
        <v>5</v>
      </c>
      <c r="Z95">
        <f t="shared" si="6"/>
        <v>3</v>
      </c>
      <c r="AA95" s="18">
        <f t="shared" si="7"/>
        <v>0.6</v>
      </c>
    </row>
    <row r="96" spans="1:27" x14ac:dyDescent="0.3">
      <c r="A96" s="9">
        <v>10390</v>
      </c>
      <c r="B96">
        <v>27</v>
      </c>
      <c r="C96">
        <v>30</v>
      </c>
      <c r="D96">
        <v>5</v>
      </c>
      <c r="E96" s="9">
        <v>0</v>
      </c>
      <c r="F96" s="9">
        <f>IF(Table5[[#This Row],[Recency]]&lt;=$L$19,5,IF(Table5[[#This Row],[Recency]]&lt;=$L$11,4,IF(Table5[[#This Row],[Recency]]&lt;=$L$12,3,IF(Table5[[#This Row],[Recency]]&lt;=$L$13,2,1))))</f>
        <v>3</v>
      </c>
      <c r="G96" s="9">
        <f>IF(Table5[[#This Row],[Frequency]]&lt;=$M$11,1,IF(Table5[[#This Row],[Frequency]]&lt;=$M$12,2,IF(Table5[[#This Row],[Frequency]]&lt;=$M$13,3,IF(Table5[[#This Row],[Frequency]]&lt;$M$17,4,5))))</f>
        <v>1</v>
      </c>
      <c r="H96" s="9">
        <f>IF(Table5[[#This Row],[Total_Spend]]&lt;=$N$11,1,IF(Table5[[#This Row],[Total_Spend]]&lt;=$N$12,2,IF(Table5[[#This Row],[Total_Spend]]&lt;=$N$13,3,IF(Table5[[#This Row],[Total_Spend]]&lt;$N$17,4,5))))</f>
        <v>1</v>
      </c>
      <c r="U96">
        <v>95</v>
      </c>
      <c r="V96">
        <v>4</v>
      </c>
      <c r="W96">
        <v>4</v>
      </c>
      <c r="X96">
        <v>5</v>
      </c>
      <c r="Y96">
        <f t="shared" si="5"/>
        <v>4</v>
      </c>
      <c r="Z96">
        <f t="shared" si="6"/>
        <v>2</v>
      </c>
      <c r="AA96" s="18">
        <f t="shared" si="7"/>
        <v>0.5</v>
      </c>
    </row>
    <row r="97" spans="1:27" x14ac:dyDescent="0.3">
      <c r="A97" s="9">
        <v>10394</v>
      </c>
      <c r="B97">
        <v>91</v>
      </c>
      <c r="C97">
        <v>1479</v>
      </c>
      <c r="D97">
        <v>18</v>
      </c>
      <c r="E97" s="9">
        <v>0</v>
      </c>
      <c r="F97" s="9">
        <f>IF(Table5[[#This Row],[Recency]]&lt;=$L$19,5,IF(Table5[[#This Row],[Recency]]&lt;=$L$11,4,IF(Table5[[#This Row],[Recency]]&lt;=$L$12,3,IF(Table5[[#This Row],[Recency]]&lt;=$L$13,2,1))))</f>
        <v>1</v>
      </c>
      <c r="G97" s="9">
        <f>IF(Table5[[#This Row],[Frequency]]&lt;=$M$11,1,IF(Table5[[#This Row],[Frequency]]&lt;=$M$12,2,IF(Table5[[#This Row],[Frequency]]&lt;=$M$13,3,IF(Table5[[#This Row],[Frequency]]&lt;$M$17,4,5))))</f>
        <v>3</v>
      </c>
      <c r="H97" s="9">
        <f>IF(Table5[[#This Row],[Total_Spend]]&lt;=$N$11,1,IF(Table5[[#This Row],[Total_Spend]]&lt;=$N$12,2,IF(Table5[[#This Row],[Total_Spend]]&lt;=$N$13,3,IF(Table5[[#This Row],[Total_Spend]]&lt;$N$17,4,5))))</f>
        <v>4</v>
      </c>
      <c r="U97">
        <v>96</v>
      </c>
      <c r="V97">
        <v>4</v>
      </c>
      <c r="W97">
        <v>5</v>
      </c>
      <c r="X97">
        <v>1</v>
      </c>
      <c r="Y97">
        <f t="shared" si="5"/>
        <v>0</v>
      </c>
      <c r="Z97">
        <f t="shared" si="6"/>
        <v>0</v>
      </c>
      <c r="AA97" s="18">
        <f t="shared" si="7"/>
        <v>0</v>
      </c>
    </row>
    <row r="98" spans="1:27" x14ac:dyDescent="0.3">
      <c r="A98" s="9">
        <v>10395</v>
      </c>
      <c r="B98">
        <v>25</v>
      </c>
      <c r="C98">
        <v>101</v>
      </c>
      <c r="D98">
        <v>10</v>
      </c>
      <c r="E98" s="9">
        <v>0</v>
      </c>
      <c r="F98" s="9">
        <f>IF(Table5[[#This Row],[Recency]]&lt;=$L$19,5,IF(Table5[[#This Row],[Recency]]&lt;=$L$11,4,IF(Table5[[#This Row],[Recency]]&lt;=$L$12,3,IF(Table5[[#This Row],[Recency]]&lt;=$L$13,2,1))))</f>
        <v>3</v>
      </c>
      <c r="G98" s="9">
        <f>IF(Table5[[#This Row],[Frequency]]&lt;=$M$11,1,IF(Table5[[#This Row],[Frequency]]&lt;=$M$12,2,IF(Table5[[#This Row],[Frequency]]&lt;=$M$13,3,IF(Table5[[#This Row],[Frequency]]&lt;$M$17,4,5))))</f>
        <v>2</v>
      </c>
      <c r="H98" s="9">
        <f>IF(Table5[[#This Row],[Total_Spend]]&lt;=$N$11,1,IF(Table5[[#This Row],[Total_Spend]]&lt;=$N$12,2,IF(Table5[[#This Row],[Total_Spend]]&lt;=$N$13,3,IF(Table5[[#This Row],[Total_Spend]]&lt;$N$17,4,5))))</f>
        <v>2</v>
      </c>
      <c r="U98">
        <v>97</v>
      </c>
      <c r="V98">
        <v>4</v>
      </c>
      <c r="W98">
        <v>5</v>
      </c>
      <c r="X98">
        <v>2</v>
      </c>
      <c r="Y98">
        <f t="shared" ref="Y98:Y129" si="8">COUNTIFS(R_,V98,F,W98,M,X98)</f>
        <v>0</v>
      </c>
      <c r="Z98">
        <f t="shared" ref="Z98:Z126" si="9">COUNTIFS(R_,V98,F,W98,M,X98,Response,1)</f>
        <v>0</v>
      </c>
      <c r="AA98" s="18">
        <f t="shared" si="7"/>
        <v>0</v>
      </c>
    </row>
    <row r="99" spans="1:27" x14ac:dyDescent="0.3">
      <c r="A99" s="9">
        <v>10398</v>
      </c>
      <c r="B99">
        <v>82</v>
      </c>
      <c r="C99">
        <v>31</v>
      </c>
      <c r="D99">
        <v>4</v>
      </c>
      <c r="E99" s="9">
        <v>0</v>
      </c>
      <c r="F99" s="9">
        <f>IF(Table5[[#This Row],[Recency]]&lt;=$L$19,5,IF(Table5[[#This Row],[Recency]]&lt;=$L$11,4,IF(Table5[[#This Row],[Recency]]&lt;=$L$12,3,IF(Table5[[#This Row],[Recency]]&lt;=$L$13,2,1))))</f>
        <v>1</v>
      </c>
      <c r="G99" s="9">
        <f>IF(Table5[[#This Row],[Frequency]]&lt;=$M$11,1,IF(Table5[[#This Row],[Frequency]]&lt;=$M$12,2,IF(Table5[[#This Row],[Frequency]]&lt;=$M$13,3,IF(Table5[[#This Row],[Frequency]]&lt;$M$17,4,5))))</f>
        <v>1</v>
      </c>
      <c r="H99" s="9">
        <f>IF(Table5[[#This Row],[Total_Spend]]&lt;=$N$11,1,IF(Table5[[#This Row],[Total_Spend]]&lt;=$N$12,2,IF(Table5[[#This Row],[Total_Spend]]&lt;=$N$13,3,IF(Table5[[#This Row],[Total_Spend]]&lt;$N$17,4,5))))</f>
        <v>1</v>
      </c>
      <c r="U99">
        <v>98</v>
      </c>
      <c r="V99">
        <v>4</v>
      </c>
      <c r="W99">
        <v>5</v>
      </c>
      <c r="X99">
        <v>3</v>
      </c>
      <c r="Y99">
        <f t="shared" si="8"/>
        <v>23</v>
      </c>
      <c r="Z99">
        <f t="shared" si="9"/>
        <v>4</v>
      </c>
      <c r="AA99" s="18">
        <f t="shared" si="7"/>
        <v>0.17391304347826086</v>
      </c>
    </row>
    <row r="100" spans="1:27" x14ac:dyDescent="0.3">
      <c r="A100" s="9">
        <v>10401</v>
      </c>
      <c r="B100">
        <v>12</v>
      </c>
      <c r="C100">
        <v>18</v>
      </c>
      <c r="D100">
        <v>4</v>
      </c>
      <c r="E100" s="9">
        <v>0</v>
      </c>
      <c r="F100" s="9">
        <f>IF(Table5[[#This Row],[Recency]]&lt;=$L$19,5,IF(Table5[[#This Row],[Recency]]&lt;=$L$11,4,IF(Table5[[#This Row],[Recency]]&lt;=$L$12,3,IF(Table5[[#This Row],[Recency]]&lt;=$L$13,2,1))))</f>
        <v>4</v>
      </c>
      <c r="G100" s="9">
        <f>IF(Table5[[#This Row],[Frequency]]&lt;=$M$11,1,IF(Table5[[#This Row],[Frequency]]&lt;=$M$12,2,IF(Table5[[#This Row],[Frequency]]&lt;=$M$13,3,IF(Table5[[#This Row],[Frequency]]&lt;$M$17,4,5))))</f>
        <v>1</v>
      </c>
      <c r="H100" s="9">
        <f>IF(Table5[[#This Row],[Total_Spend]]&lt;=$N$11,1,IF(Table5[[#This Row],[Total_Spend]]&lt;=$N$12,2,IF(Table5[[#This Row],[Total_Spend]]&lt;=$N$13,3,IF(Table5[[#This Row],[Total_Spend]]&lt;$N$17,4,5))))</f>
        <v>1</v>
      </c>
      <c r="U100">
        <v>99</v>
      </c>
      <c r="V100">
        <v>4</v>
      </c>
      <c r="W100">
        <v>5</v>
      </c>
      <c r="X100">
        <v>4</v>
      </c>
      <c r="Y100">
        <f t="shared" si="8"/>
        <v>12</v>
      </c>
      <c r="Z100">
        <f t="shared" si="9"/>
        <v>5</v>
      </c>
      <c r="AA100" s="18">
        <f t="shared" si="7"/>
        <v>0.41666666666666669</v>
      </c>
    </row>
    <row r="101" spans="1:27" x14ac:dyDescent="0.3">
      <c r="A101" s="9">
        <v>10402</v>
      </c>
      <c r="B101">
        <v>94</v>
      </c>
      <c r="C101">
        <v>39</v>
      </c>
      <c r="D101">
        <v>6</v>
      </c>
      <c r="E101" s="9">
        <v>0</v>
      </c>
      <c r="F101" s="9">
        <f>IF(Table5[[#This Row],[Recency]]&lt;=$L$19,5,IF(Table5[[#This Row],[Recency]]&lt;=$L$11,4,IF(Table5[[#This Row],[Recency]]&lt;=$L$12,3,IF(Table5[[#This Row],[Recency]]&lt;=$L$13,2,1))))</f>
        <v>1</v>
      </c>
      <c r="G101" s="9">
        <f>IF(Table5[[#This Row],[Frequency]]&lt;=$M$11,1,IF(Table5[[#This Row],[Frequency]]&lt;=$M$12,2,IF(Table5[[#This Row],[Frequency]]&lt;=$M$13,3,IF(Table5[[#This Row],[Frequency]]&lt;$M$17,4,5))))</f>
        <v>1</v>
      </c>
      <c r="H101" s="9">
        <f>IF(Table5[[#This Row],[Total_Spend]]&lt;=$N$11,1,IF(Table5[[#This Row],[Total_Spend]]&lt;=$N$12,2,IF(Table5[[#This Row],[Total_Spend]]&lt;=$N$13,3,IF(Table5[[#This Row],[Total_Spend]]&lt;$N$17,4,5))))</f>
        <v>1</v>
      </c>
      <c r="U101">
        <v>100</v>
      </c>
      <c r="V101">
        <v>4</v>
      </c>
      <c r="W101">
        <v>5</v>
      </c>
      <c r="X101">
        <v>5</v>
      </c>
      <c r="Y101">
        <f t="shared" si="8"/>
        <v>9</v>
      </c>
      <c r="Z101">
        <f t="shared" si="9"/>
        <v>4</v>
      </c>
      <c r="AA101" s="18">
        <f t="shared" si="7"/>
        <v>0.44444444444444442</v>
      </c>
    </row>
    <row r="102" spans="1:27" x14ac:dyDescent="0.3">
      <c r="A102" s="9">
        <v>10403</v>
      </c>
      <c r="B102">
        <v>43</v>
      </c>
      <c r="C102">
        <v>44</v>
      </c>
      <c r="D102">
        <v>9</v>
      </c>
      <c r="E102" s="9">
        <v>0</v>
      </c>
      <c r="F102" s="9">
        <f>IF(Table5[[#This Row],[Recency]]&lt;=$L$19,5,IF(Table5[[#This Row],[Recency]]&lt;=$L$11,4,IF(Table5[[#This Row],[Recency]]&lt;=$L$12,3,IF(Table5[[#This Row],[Recency]]&lt;=$L$13,2,1))))</f>
        <v>3</v>
      </c>
      <c r="G102" s="9">
        <f>IF(Table5[[#This Row],[Frequency]]&lt;=$M$11,1,IF(Table5[[#This Row],[Frequency]]&lt;=$M$12,2,IF(Table5[[#This Row],[Frequency]]&lt;=$M$13,3,IF(Table5[[#This Row],[Frequency]]&lt;$M$17,4,5))))</f>
        <v>2</v>
      </c>
      <c r="H102" s="9">
        <f>IF(Table5[[#This Row],[Total_Spend]]&lt;=$N$11,1,IF(Table5[[#This Row],[Total_Spend]]&lt;=$N$12,2,IF(Table5[[#This Row],[Total_Spend]]&lt;=$N$13,3,IF(Table5[[#This Row],[Total_Spend]]&lt;$N$17,4,5))))</f>
        <v>1</v>
      </c>
      <c r="U102">
        <v>101</v>
      </c>
      <c r="V102">
        <v>5</v>
      </c>
      <c r="W102">
        <v>1</v>
      </c>
      <c r="X102">
        <v>1</v>
      </c>
      <c r="Y102">
        <f t="shared" si="8"/>
        <v>45</v>
      </c>
      <c r="Z102">
        <f t="shared" si="9"/>
        <v>6</v>
      </c>
      <c r="AA102" s="18">
        <f t="shared" si="7"/>
        <v>0.13333333333333333</v>
      </c>
    </row>
    <row r="103" spans="1:27" x14ac:dyDescent="0.3">
      <c r="A103" s="9">
        <v>1041</v>
      </c>
      <c r="B103">
        <v>3</v>
      </c>
      <c r="C103">
        <v>424</v>
      </c>
      <c r="D103">
        <v>19</v>
      </c>
      <c r="E103" s="9">
        <v>1</v>
      </c>
      <c r="F103" s="9">
        <f>IF(Table5[[#This Row],[Recency]]&lt;=$L$19,5,IF(Table5[[#This Row],[Recency]]&lt;=$L$11,4,IF(Table5[[#This Row],[Recency]]&lt;=$L$12,3,IF(Table5[[#This Row],[Recency]]&lt;=$L$13,2,1))))</f>
        <v>5</v>
      </c>
      <c r="G103" s="9">
        <f>IF(Table5[[#This Row],[Frequency]]&lt;=$M$11,1,IF(Table5[[#This Row],[Frequency]]&lt;=$M$12,2,IF(Table5[[#This Row],[Frequency]]&lt;=$M$13,3,IF(Table5[[#This Row],[Frequency]]&lt;$M$17,4,5))))</f>
        <v>3</v>
      </c>
      <c r="H103" s="9">
        <f>IF(Table5[[#This Row],[Total_Spend]]&lt;=$N$11,1,IF(Table5[[#This Row],[Total_Spend]]&lt;=$N$12,2,IF(Table5[[#This Row],[Total_Spend]]&lt;=$N$13,3,IF(Table5[[#This Row],[Total_Spend]]&lt;$N$17,4,5))))</f>
        <v>3</v>
      </c>
      <c r="U103">
        <v>102</v>
      </c>
      <c r="V103">
        <v>4</v>
      </c>
      <c r="W103">
        <v>1</v>
      </c>
      <c r="X103">
        <v>2</v>
      </c>
      <c r="Y103">
        <f t="shared" si="8"/>
        <v>19</v>
      </c>
      <c r="Z103">
        <f t="shared" si="9"/>
        <v>3</v>
      </c>
      <c r="AA103" s="18">
        <f t="shared" si="7"/>
        <v>0.15789473684210525</v>
      </c>
    </row>
    <row r="104" spans="1:27" x14ac:dyDescent="0.3">
      <c r="A104" s="9">
        <v>10413</v>
      </c>
      <c r="B104">
        <v>67</v>
      </c>
      <c r="C104">
        <v>1089</v>
      </c>
      <c r="D104">
        <v>23</v>
      </c>
      <c r="E104" s="9">
        <v>0</v>
      </c>
      <c r="F104" s="9">
        <f>IF(Table5[[#This Row],[Recency]]&lt;=$L$19,5,IF(Table5[[#This Row],[Recency]]&lt;=$L$11,4,IF(Table5[[#This Row],[Recency]]&lt;=$L$12,3,IF(Table5[[#This Row],[Recency]]&lt;=$L$13,2,1))))</f>
        <v>2</v>
      </c>
      <c r="G104" s="9">
        <f>IF(Table5[[#This Row],[Frequency]]&lt;=$M$11,1,IF(Table5[[#This Row],[Frequency]]&lt;=$M$12,2,IF(Table5[[#This Row],[Frequency]]&lt;=$M$13,3,IF(Table5[[#This Row],[Frequency]]&lt;$M$17,4,5))))</f>
        <v>4</v>
      </c>
      <c r="H104" s="9">
        <f>IF(Table5[[#This Row],[Total_Spend]]&lt;=$N$11,1,IF(Table5[[#This Row],[Total_Spend]]&lt;=$N$12,2,IF(Table5[[#This Row],[Total_Spend]]&lt;=$N$13,3,IF(Table5[[#This Row],[Total_Spend]]&lt;$N$17,4,5))))</f>
        <v>4</v>
      </c>
      <c r="U104">
        <v>103</v>
      </c>
      <c r="V104">
        <v>5</v>
      </c>
      <c r="W104">
        <v>1</v>
      </c>
      <c r="X104">
        <v>3</v>
      </c>
      <c r="Y104">
        <f t="shared" si="8"/>
        <v>0</v>
      </c>
      <c r="Z104">
        <f t="shared" si="9"/>
        <v>0</v>
      </c>
      <c r="AA104" s="18">
        <f t="shared" si="7"/>
        <v>0</v>
      </c>
    </row>
    <row r="105" spans="1:27" x14ac:dyDescent="0.3">
      <c r="A105" s="9">
        <v>10420</v>
      </c>
      <c r="B105">
        <v>56</v>
      </c>
      <c r="C105">
        <v>222</v>
      </c>
      <c r="D105">
        <v>10</v>
      </c>
      <c r="E105" s="9">
        <v>0</v>
      </c>
      <c r="F105" s="9">
        <f>IF(Table5[[#This Row],[Recency]]&lt;=$L$19,5,IF(Table5[[#This Row],[Recency]]&lt;=$L$11,4,IF(Table5[[#This Row],[Recency]]&lt;=$L$12,3,IF(Table5[[#This Row],[Recency]]&lt;=$L$13,2,1))))</f>
        <v>2</v>
      </c>
      <c r="G105" s="9">
        <f>IF(Table5[[#This Row],[Frequency]]&lt;=$M$11,1,IF(Table5[[#This Row],[Frequency]]&lt;=$M$12,2,IF(Table5[[#This Row],[Frequency]]&lt;=$M$13,3,IF(Table5[[#This Row],[Frequency]]&lt;$M$17,4,5))))</f>
        <v>2</v>
      </c>
      <c r="H105" s="9">
        <f>IF(Table5[[#This Row],[Total_Spend]]&lt;=$N$11,1,IF(Table5[[#This Row],[Total_Spend]]&lt;=$N$12,2,IF(Table5[[#This Row],[Total_Spend]]&lt;=$N$13,3,IF(Table5[[#This Row],[Total_Spend]]&lt;$N$17,4,5))))</f>
        <v>2</v>
      </c>
      <c r="U105">
        <v>104</v>
      </c>
      <c r="V105">
        <v>5</v>
      </c>
      <c r="W105">
        <v>1</v>
      </c>
      <c r="X105">
        <v>4</v>
      </c>
      <c r="Y105">
        <f t="shared" si="8"/>
        <v>0</v>
      </c>
      <c r="Z105">
        <f t="shared" si="9"/>
        <v>0</v>
      </c>
      <c r="AA105" s="18">
        <f t="shared" si="7"/>
        <v>0</v>
      </c>
    </row>
    <row r="106" spans="1:27" x14ac:dyDescent="0.3">
      <c r="A106" s="9">
        <v>10424</v>
      </c>
      <c r="B106">
        <v>60</v>
      </c>
      <c r="C106">
        <v>1295</v>
      </c>
      <c r="D106">
        <v>18</v>
      </c>
      <c r="E106" s="9">
        <v>0</v>
      </c>
      <c r="F106" s="9">
        <f>IF(Table5[[#This Row],[Recency]]&lt;=$L$19,5,IF(Table5[[#This Row],[Recency]]&lt;=$L$11,4,IF(Table5[[#This Row],[Recency]]&lt;=$L$12,3,IF(Table5[[#This Row],[Recency]]&lt;=$L$13,2,1))))</f>
        <v>2</v>
      </c>
      <c r="G106" s="9">
        <f>IF(Table5[[#This Row],[Frequency]]&lt;=$M$11,1,IF(Table5[[#This Row],[Frequency]]&lt;=$M$12,2,IF(Table5[[#This Row],[Frequency]]&lt;=$M$13,3,IF(Table5[[#This Row],[Frequency]]&lt;$M$17,4,5))))</f>
        <v>3</v>
      </c>
      <c r="H106" s="9">
        <f>IF(Table5[[#This Row],[Total_Spend]]&lt;=$N$11,1,IF(Table5[[#This Row],[Total_Spend]]&lt;=$N$12,2,IF(Table5[[#This Row],[Total_Spend]]&lt;=$N$13,3,IF(Table5[[#This Row],[Total_Spend]]&lt;$N$17,4,5))))</f>
        <v>4</v>
      </c>
      <c r="U106">
        <v>105</v>
      </c>
      <c r="V106">
        <v>5</v>
      </c>
      <c r="W106">
        <v>1</v>
      </c>
      <c r="X106">
        <v>5</v>
      </c>
      <c r="Y106">
        <f t="shared" si="8"/>
        <v>0</v>
      </c>
      <c r="Z106">
        <f t="shared" si="9"/>
        <v>0</v>
      </c>
      <c r="AA106" s="18">
        <f t="shared" si="7"/>
        <v>0</v>
      </c>
    </row>
    <row r="107" spans="1:27" x14ac:dyDescent="0.3">
      <c r="A107" s="9">
        <v>10430</v>
      </c>
      <c r="B107">
        <v>22</v>
      </c>
      <c r="C107">
        <v>1472</v>
      </c>
      <c r="D107">
        <v>14</v>
      </c>
      <c r="E107" s="9">
        <v>0</v>
      </c>
      <c r="F107" s="9">
        <f>IF(Table5[[#This Row],[Recency]]&lt;=$L$19,5,IF(Table5[[#This Row],[Recency]]&lt;=$L$11,4,IF(Table5[[#This Row],[Recency]]&lt;=$L$12,3,IF(Table5[[#This Row],[Recency]]&lt;=$L$13,2,1))))</f>
        <v>4</v>
      </c>
      <c r="G107" s="9">
        <f>IF(Table5[[#This Row],[Frequency]]&lt;=$M$11,1,IF(Table5[[#This Row],[Frequency]]&lt;=$M$12,2,IF(Table5[[#This Row],[Frequency]]&lt;=$M$13,3,IF(Table5[[#This Row],[Frequency]]&lt;$M$17,4,5))))</f>
        <v>2</v>
      </c>
      <c r="H107" s="9">
        <f>IF(Table5[[#This Row],[Total_Spend]]&lt;=$N$11,1,IF(Table5[[#This Row],[Total_Spend]]&lt;=$N$12,2,IF(Table5[[#This Row],[Total_Spend]]&lt;=$N$13,3,IF(Table5[[#This Row],[Total_Spend]]&lt;$N$17,4,5))))</f>
        <v>4</v>
      </c>
      <c r="U107">
        <v>106</v>
      </c>
      <c r="V107">
        <v>5</v>
      </c>
      <c r="W107">
        <v>2</v>
      </c>
      <c r="X107">
        <v>1</v>
      </c>
      <c r="Y107">
        <f t="shared" si="8"/>
        <v>4</v>
      </c>
      <c r="Z107">
        <f t="shared" si="9"/>
        <v>1</v>
      </c>
      <c r="AA107" s="18">
        <f t="shared" si="7"/>
        <v>0.25</v>
      </c>
    </row>
    <row r="108" spans="1:27" x14ac:dyDescent="0.3">
      <c r="A108" s="9">
        <v>10432</v>
      </c>
      <c r="B108">
        <v>26</v>
      </c>
      <c r="C108">
        <v>22</v>
      </c>
      <c r="D108">
        <v>5</v>
      </c>
      <c r="E108" s="9">
        <v>0</v>
      </c>
      <c r="F108" s="9">
        <f>IF(Table5[[#This Row],[Recency]]&lt;=$L$19,5,IF(Table5[[#This Row],[Recency]]&lt;=$L$11,4,IF(Table5[[#This Row],[Recency]]&lt;=$L$12,3,IF(Table5[[#This Row],[Recency]]&lt;=$L$13,2,1))))</f>
        <v>3</v>
      </c>
      <c r="G108" s="9">
        <f>IF(Table5[[#This Row],[Frequency]]&lt;=$M$11,1,IF(Table5[[#This Row],[Frequency]]&lt;=$M$12,2,IF(Table5[[#This Row],[Frequency]]&lt;=$M$13,3,IF(Table5[[#This Row],[Frequency]]&lt;$M$17,4,5))))</f>
        <v>1</v>
      </c>
      <c r="H108" s="9">
        <f>IF(Table5[[#This Row],[Total_Spend]]&lt;=$N$11,1,IF(Table5[[#This Row],[Total_Spend]]&lt;=$N$12,2,IF(Table5[[#This Row],[Total_Spend]]&lt;=$N$13,3,IF(Table5[[#This Row],[Total_Spend]]&lt;$N$17,4,5))))</f>
        <v>1</v>
      </c>
      <c r="U108">
        <v>107</v>
      </c>
      <c r="V108">
        <v>5</v>
      </c>
      <c r="W108">
        <v>2</v>
      </c>
      <c r="X108">
        <v>2</v>
      </c>
      <c r="Y108">
        <f t="shared" si="8"/>
        <v>34</v>
      </c>
      <c r="Z108">
        <f t="shared" si="9"/>
        <v>6</v>
      </c>
      <c r="AA108" s="18">
        <f t="shared" si="7"/>
        <v>0.17647058823529413</v>
      </c>
    </row>
    <row r="109" spans="1:27" x14ac:dyDescent="0.3">
      <c r="A109" s="9">
        <v>1044</v>
      </c>
      <c r="B109">
        <v>44</v>
      </c>
      <c r="C109">
        <v>596</v>
      </c>
      <c r="D109">
        <v>20</v>
      </c>
      <c r="E109" s="9">
        <v>0</v>
      </c>
      <c r="F109" s="9">
        <f>IF(Table5[[#This Row],[Recency]]&lt;=$L$19,5,IF(Table5[[#This Row],[Recency]]&lt;=$L$11,4,IF(Table5[[#This Row],[Recency]]&lt;=$L$12,3,IF(Table5[[#This Row],[Recency]]&lt;=$L$13,2,1))))</f>
        <v>3</v>
      </c>
      <c r="G109" s="9">
        <f>IF(Table5[[#This Row],[Frequency]]&lt;=$M$11,1,IF(Table5[[#This Row],[Frequency]]&lt;=$M$12,2,IF(Table5[[#This Row],[Frequency]]&lt;=$M$13,3,IF(Table5[[#This Row],[Frequency]]&lt;$M$17,4,5))))</f>
        <v>3</v>
      </c>
      <c r="H109" s="9">
        <f>IF(Table5[[#This Row],[Total_Spend]]&lt;=$N$11,1,IF(Table5[[#This Row],[Total_Spend]]&lt;=$N$12,2,IF(Table5[[#This Row],[Total_Spend]]&lt;=$N$13,3,IF(Table5[[#This Row],[Total_Spend]]&lt;$N$17,4,5))))</f>
        <v>3</v>
      </c>
      <c r="U109">
        <v>108</v>
      </c>
      <c r="V109">
        <v>5</v>
      </c>
      <c r="W109">
        <v>2</v>
      </c>
      <c r="X109">
        <v>3</v>
      </c>
      <c r="Y109">
        <f t="shared" si="8"/>
        <v>2</v>
      </c>
      <c r="Z109">
        <f t="shared" si="9"/>
        <v>0</v>
      </c>
      <c r="AA109" s="18">
        <f t="shared" si="7"/>
        <v>0</v>
      </c>
    </row>
    <row r="110" spans="1:27" x14ac:dyDescent="0.3">
      <c r="A110" s="9">
        <v>10446</v>
      </c>
      <c r="B110">
        <v>58</v>
      </c>
      <c r="C110">
        <v>729</v>
      </c>
      <c r="D110">
        <v>17</v>
      </c>
      <c r="E110" s="9">
        <v>1</v>
      </c>
      <c r="F110" s="9">
        <f>IF(Table5[[#This Row],[Recency]]&lt;=$L$19,5,IF(Table5[[#This Row],[Recency]]&lt;=$L$11,4,IF(Table5[[#This Row],[Recency]]&lt;=$L$12,3,IF(Table5[[#This Row],[Recency]]&lt;=$L$13,2,1))))</f>
        <v>2</v>
      </c>
      <c r="G110" s="9">
        <f>IF(Table5[[#This Row],[Frequency]]&lt;=$M$11,1,IF(Table5[[#This Row],[Frequency]]&lt;=$M$12,2,IF(Table5[[#This Row],[Frequency]]&lt;=$M$13,3,IF(Table5[[#This Row],[Frequency]]&lt;$M$17,4,5))))</f>
        <v>3</v>
      </c>
      <c r="H110" s="9">
        <f>IF(Table5[[#This Row],[Total_Spend]]&lt;=$N$11,1,IF(Table5[[#This Row],[Total_Spend]]&lt;=$N$12,2,IF(Table5[[#This Row],[Total_Spend]]&lt;=$N$13,3,IF(Table5[[#This Row],[Total_Spend]]&lt;$N$17,4,5))))</f>
        <v>3</v>
      </c>
      <c r="U110">
        <v>109</v>
      </c>
      <c r="V110">
        <v>5</v>
      </c>
      <c r="W110">
        <v>2</v>
      </c>
      <c r="X110">
        <v>4</v>
      </c>
      <c r="Y110">
        <f t="shared" si="8"/>
        <v>1</v>
      </c>
      <c r="Z110">
        <f t="shared" si="9"/>
        <v>1</v>
      </c>
      <c r="AA110" s="18">
        <f t="shared" si="7"/>
        <v>1</v>
      </c>
    </row>
    <row r="111" spans="1:27" x14ac:dyDescent="0.3">
      <c r="A111" s="9">
        <v>10448</v>
      </c>
      <c r="B111">
        <v>55</v>
      </c>
      <c r="C111">
        <v>377</v>
      </c>
      <c r="D111">
        <v>18</v>
      </c>
      <c r="E111" s="9">
        <v>0</v>
      </c>
      <c r="F111" s="9">
        <f>IF(Table5[[#This Row],[Recency]]&lt;=$L$19,5,IF(Table5[[#This Row],[Recency]]&lt;=$L$11,4,IF(Table5[[#This Row],[Recency]]&lt;=$L$12,3,IF(Table5[[#This Row],[Recency]]&lt;=$L$13,2,1))))</f>
        <v>2</v>
      </c>
      <c r="G111" s="9">
        <f>IF(Table5[[#This Row],[Frequency]]&lt;=$M$11,1,IF(Table5[[#This Row],[Frequency]]&lt;=$M$12,2,IF(Table5[[#This Row],[Frequency]]&lt;=$M$13,3,IF(Table5[[#This Row],[Frequency]]&lt;$M$17,4,5))))</f>
        <v>3</v>
      </c>
      <c r="H111" s="9">
        <f>IF(Table5[[#This Row],[Total_Spend]]&lt;=$N$11,1,IF(Table5[[#This Row],[Total_Spend]]&lt;=$N$12,2,IF(Table5[[#This Row],[Total_Spend]]&lt;=$N$13,3,IF(Table5[[#This Row],[Total_Spend]]&lt;$N$17,4,5))))</f>
        <v>2</v>
      </c>
      <c r="U111">
        <v>110</v>
      </c>
      <c r="V111">
        <v>5</v>
      </c>
      <c r="W111">
        <v>2</v>
      </c>
      <c r="X111">
        <v>5</v>
      </c>
      <c r="Y111">
        <f t="shared" si="8"/>
        <v>6</v>
      </c>
      <c r="Z111">
        <f t="shared" si="9"/>
        <v>4</v>
      </c>
      <c r="AA111" s="18">
        <f t="shared" si="7"/>
        <v>0.66666666666666663</v>
      </c>
    </row>
    <row r="112" spans="1:27" x14ac:dyDescent="0.3">
      <c r="A112" s="9">
        <v>1045</v>
      </c>
      <c r="B112">
        <v>55</v>
      </c>
      <c r="C112">
        <v>279</v>
      </c>
      <c r="D112">
        <v>13</v>
      </c>
      <c r="E112" s="9">
        <v>0</v>
      </c>
      <c r="F112" s="9">
        <f>IF(Table5[[#This Row],[Recency]]&lt;=$L$19,5,IF(Table5[[#This Row],[Recency]]&lt;=$L$11,4,IF(Table5[[#This Row],[Recency]]&lt;=$L$12,3,IF(Table5[[#This Row],[Recency]]&lt;=$L$13,2,1))))</f>
        <v>2</v>
      </c>
      <c r="G112" s="9">
        <f>IF(Table5[[#This Row],[Frequency]]&lt;=$M$11,1,IF(Table5[[#This Row],[Frequency]]&lt;=$M$12,2,IF(Table5[[#This Row],[Frequency]]&lt;=$M$13,3,IF(Table5[[#This Row],[Frequency]]&lt;$M$17,4,5))))</f>
        <v>2</v>
      </c>
      <c r="H112" s="9">
        <f>IF(Table5[[#This Row],[Total_Spend]]&lt;=$N$11,1,IF(Table5[[#This Row],[Total_Spend]]&lt;=$N$12,2,IF(Table5[[#This Row],[Total_Spend]]&lt;=$N$13,3,IF(Table5[[#This Row],[Total_Spend]]&lt;$N$17,4,5))))</f>
        <v>2</v>
      </c>
      <c r="U112">
        <v>111</v>
      </c>
      <c r="V112">
        <v>5</v>
      </c>
      <c r="W112">
        <v>3</v>
      </c>
      <c r="X112">
        <v>1</v>
      </c>
      <c r="Y112">
        <f t="shared" si="8"/>
        <v>0</v>
      </c>
      <c r="Z112">
        <f t="shared" si="9"/>
        <v>0</v>
      </c>
      <c r="AA112" s="18">
        <f t="shared" si="7"/>
        <v>0</v>
      </c>
    </row>
    <row r="113" spans="1:27" x14ac:dyDescent="0.3">
      <c r="A113" s="9">
        <v>10451</v>
      </c>
      <c r="B113">
        <v>6</v>
      </c>
      <c r="C113">
        <v>25</v>
      </c>
      <c r="D113">
        <v>4</v>
      </c>
      <c r="E113" s="9">
        <v>0</v>
      </c>
      <c r="F113" s="9">
        <f>IF(Table5[[#This Row],[Recency]]&lt;=$L$19,5,IF(Table5[[#This Row],[Recency]]&lt;=$L$11,4,IF(Table5[[#This Row],[Recency]]&lt;=$L$12,3,IF(Table5[[#This Row],[Recency]]&lt;=$L$13,2,1))))</f>
        <v>5</v>
      </c>
      <c r="G113" s="9">
        <f>IF(Table5[[#This Row],[Frequency]]&lt;=$M$11,1,IF(Table5[[#This Row],[Frequency]]&lt;=$M$12,2,IF(Table5[[#This Row],[Frequency]]&lt;=$M$13,3,IF(Table5[[#This Row],[Frequency]]&lt;$M$17,4,5))))</f>
        <v>1</v>
      </c>
      <c r="H113" s="9">
        <f>IF(Table5[[#This Row],[Total_Spend]]&lt;=$N$11,1,IF(Table5[[#This Row],[Total_Spend]]&lt;=$N$12,2,IF(Table5[[#This Row],[Total_Spend]]&lt;=$N$13,3,IF(Table5[[#This Row],[Total_Spend]]&lt;$N$17,4,5))))</f>
        <v>1</v>
      </c>
      <c r="U113">
        <v>112</v>
      </c>
      <c r="V113">
        <v>5</v>
      </c>
      <c r="W113">
        <v>3</v>
      </c>
      <c r="X113">
        <v>2</v>
      </c>
      <c r="Y113">
        <f t="shared" si="8"/>
        <v>12</v>
      </c>
      <c r="Z113">
        <f t="shared" si="9"/>
        <v>8</v>
      </c>
      <c r="AA113" s="18">
        <f t="shared" si="7"/>
        <v>0.66666666666666663</v>
      </c>
    </row>
    <row r="114" spans="1:27" x14ac:dyDescent="0.3">
      <c r="A114" s="9">
        <v>10466</v>
      </c>
      <c r="B114">
        <v>86</v>
      </c>
      <c r="C114">
        <v>60</v>
      </c>
      <c r="D114">
        <v>7</v>
      </c>
      <c r="E114" s="9">
        <v>0</v>
      </c>
      <c r="F114" s="9">
        <f>IF(Table5[[#This Row],[Recency]]&lt;=$L$19,5,IF(Table5[[#This Row],[Recency]]&lt;=$L$11,4,IF(Table5[[#This Row],[Recency]]&lt;=$L$12,3,IF(Table5[[#This Row],[Recency]]&lt;=$L$13,2,1))))</f>
        <v>1</v>
      </c>
      <c r="G114" s="9">
        <f>IF(Table5[[#This Row],[Frequency]]&lt;=$M$11,1,IF(Table5[[#This Row],[Frequency]]&lt;=$M$12,2,IF(Table5[[#This Row],[Frequency]]&lt;=$M$13,3,IF(Table5[[#This Row],[Frequency]]&lt;$M$17,4,5))))</f>
        <v>1</v>
      </c>
      <c r="H114" s="9">
        <f>IF(Table5[[#This Row],[Total_Spend]]&lt;=$N$11,1,IF(Table5[[#This Row],[Total_Spend]]&lt;=$N$12,2,IF(Table5[[#This Row],[Total_Spend]]&lt;=$N$13,3,IF(Table5[[#This Row],[Total_Spend]]&lt;$N$17,4,5))))</f>
        <v>1</v>
      </c>
      <c r="U114">
        <v>113</v>
      </c>
      <c r="V114">
        <v>5</v>
      </c>
      <c r="W114">
        <v>3</v>
      </c>
      <c r="X114">
        <v>3</v>
      </c>
      <c r="Y114">
        <f t="shared" si="8"/>
        <v>29</v>
      </c>
      <c r="Z114">
        <f t="shared" si="9"/>
        <v>11</v>
      </c>
      <c r="AA114" s="18">
        <f t="shared" si="7"/>
        <v>0.37931034482758619</v>
      </c>
    </row>
    <row r="115" spans="1:27" x14ac:dyDescent="0.3">
      <c r="A115" s="9">
        <v>10469</v>
      </c>
      <c r="B115">
        <v>42</v>
      </c>
      <c r="C115">
        <v>1623</v>
      </c>
      <c r="D115">
        <v>18</v>
      </c>
      <c r="E115" s="9">
        <v>0</v>
      </c>
      <c r="F115" s="9">
        <f>IF(Table5[[#This Row],[Recency]]&lt;=$L$19,5,IF(Table5[[#This Row],[Recency]]&lt;=$L$11,4,IF(Table5[[#This Row],[Recency]]&lt;=$L$12,3,IF(Table5[[#This Row],[Recency]]&lt;=$L$13,2,1))))</f>
        <v>3</v>
      </c>
      <c r="G115" s="9">
        <f>IF(Table5[[#This Row],[Frequency]]&lt;=$M$11,1,IF(Table5[[#This Row],[Frequency]]&lt;=$M$12,2,IF(Table5[[#This Row],[Frequency]]&lt;=$M$13,3,IF(Table5[[#This Row],[Frequency]]&lt;$M$17,4,5))))</f>
        <v>3</v>
      </c>
      <c r="H115" s="9">
        <f>IF(Table5[[#This Row],[Total_Spend]]&lt;=$N$11,1,IF(Table5[[#This Row],[Total_Spend]]&lt;=$N$12,2,IF(Table5[[#This Row],[Total_Spend]]&lt;=$N$13,3,IF(Table5[[#This Row],[Total_Spend]]&lt;$N$17,4,5))))</f>
        <v>5</v>
      </c>
      <c r="U115">
        <v>114</v>
      </c>
      <c r="V115">
        <v>5</v>
      </c>
      <c r="W115">
        <v>3</v>
      </c>
      <c r="X115">
        <v>4</v>
      </c>
      <c r="Y115">
        <f t="shared" si="8"/>
        <v>21</v>
      </c>
      <c r="Z115">
        <f t="shared" si="9"/>
        <v>6</v>
      </c>
      <c r="AA115" s="18">
        <f t="shared" si="7"/>
        <v>0.2857142857142857</v>
      </c>
    </row>
    <row r="116" spans="1:27" x14ac:dyDescent="0.3">
      <c r="A116" s="9">
        <v>10470</v>
      </c>
      <c r="B116">
        <v>1</v>
      </c>
      <c r="C116">
        <v>92</v>
      </c>
      <c r="D116">
        <v>8</v>
      </c>
      <c r="E116" s="9">
        <v>0</v>
      </c>
      <c r="F116" s="9">
        <f>IF(Table5[[#This Row],[Recency]]&lt;=$L$19,5,IF(Table5[[#This Row],[Recency]]&lt;=$L$11,4,IF(Table5[[#This Row],[Recency]]&lt;=$L$12,3,IF(Table5[[#This Row],[Recency]]&lt;=$L$13,2,1))))</f>
        <v>5</v>
      </c>
      <c r="G116" s="9">
        <f>IF(Table5[[#This Row],[Frequency]]&lt;=$M$11,1,IF(Table5[[#This Row],[Frequency]]&lt;=$M$12,2,IF(Table5[[#This Row],[Frequency]]&lt;=$M$13,3,IF(Table5[[#This Row],[Frequency]]&lt;$M$17,4,5))))</f>
        <v>1</v>
      </c>
      <c r="H116" s="9">
        <f>IF(Table5[[#This Row],[Total_Spend]]&lt;=$N$11,1,IF(Table5[[#This Row],[Total_Spend]]&lt;=$N$12,2,IF(Table5[[#This Row],[Total_Spend]]&lt;=$N$13,3,IF(Table5[[#This Row],[Total_Spend]]&lt;$N$17,4,5))))</f>
        <v>2</v>
      </c>
      <c r="U116">
        <v>115</v>
      </c>
      <c r="V116">
        <v>5</v>
      </c>
      <c r="W116">
        <v>3</v>
      </c>
      <c r="X116">
        <v>5</v>
      </c>
      <c r="Y116">
        <f t="shared" si="8"/>
        <v>12</v>
      </c>
      <c r="Z116">
        <f t="shared" si="9"/>
        <v>7</v>
      </c>
      <c r="AA116" s="18">
        <f t="shared" si="7"/>
        <v>0.58333333333333337</v>
      </c>
    </row>
    <row r="117" spans="1:27" x14ac:dyDescent="0.3">
      <c r="A117" s="9">
        <v>10473</v>
      </c>
      <c r="B117">
        <v>38</v>
      </c>
      <c r="C117">
        <v>528</v>
      </c>
      <c r="D117">
        <v>20</v>
      </c>
      <c r="E117" s="9">
        <v>1</v>
      </c>
      <c r="F117" s="9">
        <f>IF(Table5[[#This Row],[Recency]]&lt;=$L$19,5,IF(Table5[[#This Row],[Recency]]&lt;=$L$11,4,IF(Table5[[#This Row],[Recency]]&lt;=$L$12,3,IF(Table5[[#This Row],[Recency]]&lt;=$L$13,2,1))))</f>
        <v>3</v>
      </c>
      <c r="G117" s="9">
        <f>IF(Table5[[#This Row],[Frequency]]&lt;=$M$11,1,IF(Table5[[#This Row],[Frequency]]&lt;=$M$12,2,IF(Table5[[#This Row],[Frequency]]&lt;=$M$13,3,IF(Table5[[#This Row],[Frequency]]&lt;$M$17,4,5))))</f>
        <v>3</v>
      </c>
      <c r="H117" s="9">
        <f>IF(Table5[[#This Row],[Total_Spend]]&lt;=$N$11,1,IF(Table5[[#This Row],[Total_Spend]]&lt;=$N$12,2,IF(Table5[[#This Row],[Total_Spend]]&lt;=$N$13,3,IF(Table5[[#This Row],[Total_Spend]]&lt;$N$17,4,5))))</f>
        <v>3</v>
      </c>
      <c r="U117">
        <v>116</v>
      </c>
      <c r="V117">
        <v>5</v>
      </c>
      <c r="W117">
        <v>4</v>
      </c>
      <c r="X117">
        <v>1</v>
      </c>
      <c r="Y117">
        <f t="shared" si="8"/>
        <v>0</v>
      </c>
      <c r="Z117">
        <f t="shared" si="9"/>
        <v>0</v>
      </c>
      <c r="AA117" s="18">
        <f t="shared" si="7"/>
        <v>0</v>
      </c>
    </row>
    <row r="118" spans="1:27" x14ac:dyDescent="0.3">
      <c r="A118" s="9">
        <v>10475</v>
      </c>
      <c r="B118">
        <v>39</v>
      </c>
      <c r="C118">
        <v>317</v>
      </c>
      <c r="D118">
        <v>14</v>
      </c>
      <c r="E118" s="9">
        <v>0</v>
      </c>
      <c r="F118" s="9">
        <f>IF(Table5[[#This Row],[Recency]]&lt;=$L$19,5,IF(Table5[[#This Row],[Recency]]&lt;=$L$11,4,IF(Table5[[#This Row],[Recency]]&lt;=$L$12,3,IF(Table5[[#This Row],[Recency]]&lt;=$L$13,2,1))))</f>
        <v>3</v>
      </c>
      <c r="G118" s="9">
        <f>IF(Table5[[#This Row],[Frequency]]&lt;=$M$11,1,IF(Table5[[#This Row],[Frequency]]&lt;=$M$12,2,IF(Table5[[#This Row],[Frequency]]&lt;=$M$13,3,IF(Table5[[#This Row],[Frequency]]&lt;$M$17,4,5))))</f>
        <v>2</v>
      </c>
      <c r="H118" s="9">
        <f>IF(Table5[[#This Row],[Total_Spend]]&lt;=$N$11,1,IF(Table5[[#This Row],[Total_Spend]]&lt;=$N$12,2,IF(Table5[[#This Row],[Total_Spend]]&lt;=$N$13,3,IF(Table5[[#This Row],[Total_Spend]]&lt;$N$17,4,5))))</f>
        <v>2</v>
      </c>
      <c r="U118">
        <v>117</v>
      </c>
      <c r="V118">
        <v>5</v>
      </c>
      <c r="W118">
        <v>4</v>
      </c>
      <c r="X118">
        <v>2</v>
      </c>
      <c r="Y118">
        <f t="shared" si="8"/>
        <v>0</v>
      </c>
      <c r="Z118">
        <f t="shared" si="9"/>
        <v>0</v>
      </c>
      <c r="AA118" s="18">
        <f t="shared" si="7"/>
        <v>0</v>
      </c>
    </row>
    <row r="119" spans="1:27" x14ac:dyDescent="0.3">
      <c r="A119" s="9">
        <v>10476</v>
      </c>
      <c r="B119">
        <v>1</v>
      </c>
      <c r="C119">
        <v>251</v>
      </c>
      <c r="D119">
        <v>11</v>
      </c>
      <c r="E119" s="9">
        <v>0</v>
      </c>
      <c r="F119" s="9">
        <f>IF(Table5[[#This Row],[Recency]]&lt;=$L$19,5,IF(Table5[[#This Row],[Recency]]&lt;=$L$11,4,IF(Table5[[#This Row],[Recency]]&lt;=$L$12,3,IF(Table5[[#This Row],[Recency]]&lt;=$L$13,2,1))))</f>
        <v>5</v>
      </c>
      <c r="G119" s="9">
        <f>IF(Table5[[#This Row],[Frequency]]&lt;=$M$11,1,IF(Table5[[#This Row],[Frequency]]&lt;=$M$12,2,IF(Table5[[#This Row],[Frequency]]&lt;=$M$13,3,IF(Table5[[#This Row],[Frequency]]&lt;$M$17,4,5))))</f>
        <v>2</v>
      </c>
      <c r="H119" s="9">
        <f>IF(Table5[[#This Row],[Total_Spend]]&lt;=$N$11,1,IF(Table5[[#This Row],[Total_Spend]]&lt;=$N$12,2,IF(Table5[[#This Row],[Total_Spend]]&lt;=$N$13,3,IF(Table5[[#This Row],[Total_Spend]]&lt;$N$17,4,5))))</f>
        <v>2</v>
      </c>
      <c r="U119">
        <v>118</v>
      </c>
      <c r="V119">
        <v>5</v>
      </c>
      <c r="W119">
        <v>4</v>
      </c>
      <c r="X119">
        <v>3</v>
      </c>
      <c r="Y119">
        <f t="shared" si="8"/>
        <v>11</v>
      </c>
      <c r="Z119">
        <f t="shared" si="9"/>
        <v>1</v>
      </c>
      <c r="AA119" s="18">
        <f t="shared" si="7"/>
        <v>9.0909090909090912E-2</v>
      </c>
    </row>
    <row r="120" spans="1:27" x14ac:dyDescent="0.3">
      <c r="A120" s="9">
        <v>10477</v>
      </c>
      <c r="B120">
        <v>16</v>
      </c>
      <c r="C120">
        <v>102</v>
      </c>
      <c r="D120">
        <v>7</v>
      </c>
      <c r="E120" s="9">
        <v>0</v>
      </c>
      <c r="F120" s="9">
        <f>IF(Table5[[#This Row],[Recency]]&lt;=$L$19,5,IF(Table5[[#This Row],[Recency]]&lt;=$L$11,4,IF(Table5[[#This Row],[Recency]]&lt;=$L$12,3,IF(Table5[[#This Row],[Recency]]&lt;=$L$13,2,1))))</f>
        <v>4</v>
      </c>
      <c r="G120" s="9">
        <f>IF(Table5[[#This Row],[Frequency]]&lt;=$M$11,1,IF(Table5[[#This Row],[Frequency]]&lt;=$M$12,2,IF(Table5[[#This Row],[Frequency]]&lt;=$M$13,3,IF(Table5[[#This Row],[Frequency]]&lt;$M$17,4,5))))</f>
        <v>1</v>
      </c>
      <c r="H120" s="9">
        <f>IF(Table5[[#This Row],[Total_Spend]]&lt;=$N$11,1,IF(Table5[[#This Row],[Total_Spend]]&lt;=$N$12,2,IF(Table5[[#This Row],[Total_Spend]]&lt;=$N$13,3,IF(Table5[[#This Row],[Total_Spend]]&lt;$N$17,4,5))))</f>
        <v>2</v>
      </c>
      <c r="U120">
        <v>119</v>
      </c>
      <c r="V120">
        <v>5</v>
      </c>
      <c r="W120">
        <v>4</v>
      </c>
      <c r="X120">
        <v>4</v>
      </c>
      <c r="Y120">
        <f t="shared" si="8"/>
        <v>3</v>
      </c>
      <c r="Z120">
        <f t="shared" si="9"/>
        <v>1</v>
      </c>
      <c r="AA120" s="18">
        <f t="shared" si="7"/>
        <v>0.33333333333333331</v>
      </c>
    </row>
    <row r="121" spans="1:27" x14ac:dyDescent="0.3">
      <c r="A121" s="9">
        <v>10478</v>
      </c>
      <c r="B121">
        <v>53</v>
      </c>
      <c r="C121">
        <v>633</v>
      </c>
      <c r="D121">
        <v>23</v>
      </c>
      <c r="E121" s="9">
        <v>1</v>
      </c>
      <c r="F121" s="9">
        <f>IF(Table5[[#This Row],[Recency]]&lt;=$L$19,5,IF(Table5[[#This Row],[Recency]]&lt;=$L$11,4,IF(Table5[[#This Row],[Recency]]&lt;=$L$12,3,IF(Table5[[#This Row],[Recency]]&lt;=$L$13,2,1))))</f>
        <v>2</v>
      </c>
      <c r="G121" s="9">
        <f>IF(Table5[[#This Row],[Frequency]]&lt;=$M$11,1,IF(Table5[[#This Row],[Frequency]]&lt;=$M$12,2,IF(Table5[[#This Row],[Frequency]]&lt;=$M$13,3,IF(Table5[[#This Row],[Frequency]]&lt;$M$17,4,5))))</f>
        <v>4</v>
      </c>
      <c r="H121" s="9">
        <f>IF(Table5[[#This Row],[Total_Spend]]&lt;=$N$11,1,IF(Table5[[#This Row],[Total_Spend]]&lt;=$N$12,2,IF(Table5[[#This Row],[Total_Spend]]&lt;=$N$13,3,IF(Table5[[#This Row],[Total_Spend]]&lt;$N$17,4,5))))</f>
        <v>3</v>
      </c>
      <c r="U121">
        <v>120</v>
      </c>
      <c r="V121">
        <v>5</v>
      </c>
      <c r="W121">
        <v>4</v>
      </c>
      <c r="X121">
        <v>5</v>
      </c>
      <c r="Y121">
        <f t="shared" si="8"/>
        <v>4</v>
      </c>
      <c r="Z121">
        <f t="shared" si="9"/>
        <v>3</v>
      </c>
      <c r="AA121" s="18">
        <f t="shared" si="7"/>
        <v>0.75</v>
      </c>
    </row>
    <row r="122" spans="1:27" x14ac:dyDescent="0.3">
      <c r="A122" s="9">
        <v>10479</v>
      </c>
      <c r="B122">
        <v>64</v>
      </c>
      <c r="C122">
        <v>1511</v>
      </c>
      <c r="D122">
        <v>11</v>
      </c>
      <c r="E122" s="9">
        <v>0</v>
      </c>
      <c r="F122" s="9">
        <f>IF(Table5[[#This Row],[Recency]]&lt;=$L$19,5,IF(Table5[[#This Row],[Recency]]&lt;=$L$11,4,IF(Table5[[#This Row],[Recency]]&lt;=$L$12,3,IF(Table5[[#This Row],[Recency]]&lt;=$L$13,2,1))))</f>
        <v>2</v>
      </c>
      <c r="G122" s="9">
        <f>IF(Table5[[#This Row],[Frequency]]&lt;=$M$11,1,IF(Table5[[#This Row],[Frequency]]&lt;=$M$12,2,IF(Table5[[#This Row],[Frequency]]&lt;=$M$13,3,IF(Table5[[#This Row],[Frequency]]&lt;$M$17,4,5))))</f>
        <v>2</v>
      </c>
      <c r="H122" s="9">
        <f>IF(Table5[[#This Row],[Total_Spend]]&lt;=$N$11,1,IF(Table5[[#This Row],[Total_Spend]]&lt;=$N$12,2,IF(Table5[[#This Row],[Total_Spend]]&lt;=$N$13,3,IF(Table5[[#This Row],[Total_Spend]]&lt;$N$17,4,5))))</f>
        <v>4</v>
      </c>
      <c r="U122">
        <v>121</v>
      </c>
      <c r="V122">
        <v>5</v>
      </c>
      <c r="W122">
        <v>5</v>
      </c>
      <c r="X122">
        <v>1</v>
      </c>
      <c r="Y122">
        <f t="shared" si="8"/>
        <v>0</v>
      </c>
      <c r="Z122">
        <f t="shared" si="9"/>
        <v>0</v>
      </c>
      <c r="AA122" s="18">
        <f t="shared" si="7"/>
        <v>0</v>
      </c>
    </row>
    <row r="123" spans="1:27" x14ac:dyDescent="0.3">
      <c r="A123" s="9">
        <v>1048</v>
      </c>
      <c r="B123">
        <v>11</v>
      </c>
      <c r="C123">
        <v>178</v>
      </c>
      <c r="D123">
        <v>10</v>
      </c>
      <c r="E123" s="9">
        <v>1</v>
      </c>
      <c r="F123" s="9">
        <f>IF(Table5[[#This Row],[Recency]]&lt;=$L$19,5,IF(Table5[[#This Row],[Recency]]&lt;=$L$11,4,IF(Table5[[#This Row],[Recency]]&lt;=$L$12,3,IF(Table5[[#This Row],[Recency]]&lt;=$L$13,2,1))))</f>
        <v>4</v>
      </c>
      <c r="G123" s="9">
        <f>IF(Table5[[#This Row],[Frequency]]&lt;=$M$11,1,IF(Table5[[#This Row],[Frequency]]&lt;=$M$12,2,IF(Table5[[#This Row],[Frequency]]&lt;=$M$13,3,IF(Table5[[#This Row],[Frequency]]&lt;$M$17,4,5))))</f>
        <v>2</v>
      </c>
      <c r="H123" s="9">
        <f>IF(Table5[[#This Row],[Total_Spend]]&lt;=$N$11,1,IF(Table5[[#This Row],[Total_Spend]]&lt;=$N$12,2,IF(Table5[[#This Row],[Total_Spend]]&lt;=$N$13,3,IF(Table5[[#This Row],[Total_Spend]]&lt;$N$17,4,5))))</f>
        <v>2</v>
      </c>
      <c r="U123">
        <v>122</v>
      </c>
      <c r="V123">
        <v>5</v>
      </c>
      <c r="W123">
        <v>5</v>
      </c>
      <c r="X123">
        <v>2</v>
      </c>
      <c r="Y123">
        <f t="shared" si="8"/>
        <v>2</v>
      </c>
      <c r="Z123">
        <f t="shared" si="9"/>
        <v>0</v>
      </c>
      <c r="AA123" s="18">
        <f t="shared" si="7"/>
        <v>0</v>
      </c>
    </row>
    <row r="124" spans="1:27" x14ac:dyDescent="0.3">
      <c r="A124" s="9">
        <v>10486</v>
      </c>
      <c r="B124">
        <v>54</v>
      </c>
      <c r="C124">
        <v>990</v>
      </c>
      <c r="D124">
        <v>17</v>
      </c>
      <c r="E124" s="9">
        <v>0</v>
      </c>
      <c r="F124" s="9">
        <f>IF(Table5[[#This Row],[Recency]]&lt;=$L$19,5,IF(Table5[[#This Row],[Recency]]&lt;=$L$11,4,IF(Table5[[#This Row],[Recency]]&lt;=$L$12,3,IF(Table5[[#This Row],[Recency]]&lt;=$L$13,2,1))))</f>
        <v>2</v>
      </c>
      <c r="G124" s="9">
        <f>IF(Table5[[#This Row],[Frequency]]&lt;=$M$11,1,IF(Table5[[#This Row],[Frequency]]&lt;=$M$12,2,IF(Table5[[#This Row],[Frequency]]&lt;=$M$13,3,IF(Table5[[#This Row],[Frequency]]&lt;$M$17,4,5))))</f>
        <v>3</v>
      </c>
      <c r="H124" s="9">
        <f>IF(Table5[[#This Row],[Total_Spend]]&lt;=$N$11,1,IF(Table5[[#This Row],[Total_Spend]]&lt;=$N$12,2,IF(Table5[[#This Row],[Total_Spend]]&lt;=$N$13,3,IF(Table5[[#This Row],[Total_Spend]]&lt;$N$17,4,5))))</f>
        <v>3</v>
      </c>
      <c r="U124">
        <v>123</v>
      </c>
      <c r="V124">
        <v>5</v>
      </c>
      <c r="W124">
        <v>5</v>
      </c>
      <c r="X124">
        <v>3</v>
      </c>
      <c r="Y124">
        <f t="shared" si="8"/>
        <v>15</v>
      </c>
      <c r="Z124">
        <f t="shared" si="9"/>
        <v>5</v>
      </c>
      <c r="AA124" s="18">
        <f t="shared" si="7"/>
        <v>0.33333333333333331</v>
      </c>
    </row>
    <row r="125" spans="1:27" x14ac:dyDescent="0.3">
      <c r="A125" s="9">
        <v>10489</v>
      </c>
      <c r="B125">
        <v>35</v>
      </c>
      <c r="C125">
        <v>1778</v>
      </c>
      <c r="D125">
        <v>23</v>
      </c>
      <c r="E125" s="9">
        <v>1</v>
      </c>
      <c r="F125" s="9">
        <f>IF(Table5[[#This Row],[Recency]]&lt;=$L$19,5,IF(Table5[[#This Row],[Recency]]&lt;=$L$11,4,IF(Table5[[#This Row],[Recency]]&lt;=$L$12,3,IF(Table5[[#This Row],[Recency]]&lt;=$L$13,2,1))))</f>
        <v>3</v>
      </c>
      <c r="G125" s="9">
        <f>IF(Table5[[#This Row],[Frequency]]&lt;=$M$11,1,IF(Table5[[#This Row],[Frequency]]&lt;=$M$12,2,IF(Table5[[#This Row],[Frequency]]&lt;=$M$13,3,IF(Table5[[#This Row],[Frequency]]&lt;$M$17,4,5))))</f>
        <v>4</v>
      </c>
      <c r="H125" s="9">
        <f>IF(Table5[[#This Row],[Total_Spend]]&lt;=$N$11,1,IF(Table5[[#This Row],[Total_Spend]]&lt;=$N$12,2,IF(Table5[[#This Row],[Total_Spend]]&lt;=$N$13,3,IF(Table5[[#This Row],[Total_Spend]]&lt;$N$17,4,5))))</f>
        <v>5</v>
      </c>
      <c r="U125">
        <v>124</v>
      </c>
      <c r="V125">
        <v>5</v>
      </c>
      <c r="W125">
        <v>5</v>
      </c>
      <c r="X125">
        <v>4</v>
      </c>
      <c r="Y125">
        <f t="shared" si="8"/>
        <v>13</v>
      </c>
      <c r="Z125">
        <f t="shared" si="9"/>
        <v>4</v>
      </c>
      <c r="AA125" s="18">
        <f t="shared" si="7"/>
        <v>0.30769230769230771</v>
      </c>
    </row>
    <row r="126" spans="1:27" x14ac:dyDescent="0.3">
      <c r="A126" s="9">
        <v>10490</v>
      </c>
      <c r="B126">
        <v>11</v>
      </c>
      <c r="C126">
        <v>417</v>
      </c>
      <c r="D126">
        <v>14</v>
      </c>
      <c r="E126" s="9">
        <v>0</v>
      </c>
      <c r="F126" s="9">
        <f>IF(Table5[[#This Row],[Recency]]&lt;=$L$19,5,IF(Table5[[#This Row],[Recency]]&lt;=$L$11,4,IF(Table5[[#This Row],[Recency]]&lt;=$L$12,3,IF(Table5[[#This Row],[Recency]]&lt;=$L$13,2,1))))</f>
        <v>4</v>
      </c>
      <c r="G126" s="9">
        <f>IF(Table5[[#This Row],[Frequency]]&lt;=$M$11,1,IF(Table5[[#This Row],[Frequency]]&lt;=$M$12,2,IF(Table5[[#This Row],[Frequency]]&lt;=$M$13,3,IF(Table5[[#This Row],[Frequency]]&lt;$M$17,4,5))))</f>
        <v>2</v>
      </c>
      <c r="H126" s="9">
        <f>IF(Table5[[#This Row],[Total_Spend]]&lt;=$N$11,1,IF(Table5[[#This Row],[Total_Spend]]&lt;=$N$12,2,IF(Table5[[#This Row],[Total_Spend]]&lt;=$N$13,3,IF(Table5[[#This Row],[Total_Spend]]&lt;$N$17,4,5))))</f>
        <v>3</v>
      </c>
      <c r="U126">
        <v>125</v>
      </c>
      <c r="V126">
        <v>5</v>
      </c>
      <c r="W126">
        <v>5</v>
      </c>
      <c r="X126">
        <v>5</v>
      </c>
      <c r="Y126">
        <f t="shared" si="8"/>
        <v>1</v>
      </c>
      <c r="Z126">
        <f t="shared" si="9"/>
        <v>0</v>
      </c>
      <c r="AA126" s="18">
        <f t="shared" si="7"/>
        <v>0</v>
      </c>
    </row>
    <row r="127" spans="1:27" x14ac:dyDescent="0.3">
      <c r="A127" s="9">
        <v>10492</v>
      </c>
      <c r="B127">
        <v>96</v>
      </c>
      <c r="C127">
        <v>10</v>
      </c>
      <c r="D127">
        <v>4</v>
      </c>
      <c r="E127" s="9">
        <v>0</v>
      </c>
      <c r="F127" s="9">
        <f>IF(Table5[[#This Row],[Recency]]&lt;=$L$19,5,IF(Table5[[#This Row],[Recency]]&lt;=$L$11,4,IF(Table5[[#This Row],[Recency]]&lt;=$L$12,3,IF(Table5[[#This Row],[Recency]]&lt;=$L$13,2,1))))</f>
        <v>1</v>
      </c>
      <c r="G127" s="9">
        <f>IF(Table5[[#This Row],[Frequency]]&lt;=$M$11,1,IF(Table5[[#This Row],[Frequency]]&lt;=$M$12,2,IF(Table5[[#This Row],[Frequency]]&lt;=$M$13,3,IF(Table5[[#This Row],[Frequency]]&lt;$M$17,4,5))))</f>
        <v>1</v>
      </c>
      <c r="H127" s="9">
        <f>IF(Table5[[#This Row],[Total_Spend]]&lt;=$N$11,1,IF(Table5[[#This Row],[Total_Spend]]&lt;=$N$12,2,IF(Table5[[#This Row],[Total_Spend]]&lt;=$N$13,3,IF(Table5[[#This Row],[Total_Spend]]&lt;$N$17,4,5))))</f>
        <v>1</v>
      </c>
    </row>
    <row r="128" spans="1:27" x14ac:dyDescent="0.3">
      <c r="A128" s="9">
        <v>1050</v>
      </c>
      <c r="B128">
        <v>58</v>
      </c>
      <c r="C128">
        <v>65</v>
      </c>
      <c r="D128">
        <v>8</v>
      </c>
      <c r="E128" s="9">
        <v>0</v>
      </c>
      <c r="F128" s="9">
        <f>IF(Table5[[#This Row],[Recency]]&lt;=$L$19,5,IF(Table5[[#This Row],[Recency]]&lt;=$L$11,4,IF(Table5[[#This Row],[Recency]]&lt;=$L$12,3,IF(Table5[[#This Row],[Recency]]&lt;=$L$13,2,1))))</f>
        <v>2</v>
      </c>
      <c r="G128" s="9">
        <f>IF(Table5[[#This Row],[Frequency]]&lt;=$M$11,1,IF(Table5[[#This Row],[Frequency]]&lt;=$M$12,2,IF(Table5[[#This Row],[Frequency]]&lt;=$M$13,3,IF(Table5[[#This Row],[Frequency]]&lt;$M$17,4,5))))</f>
        <v>1</v>
      </c>
      <c r="H128" s="9">
        <f>IF(Table5[[#This Row],[Total_Spend]]&lt;=$N$11,1,IF(Table5[[#This Row],[Total_Spend]]&lt;=$N$12,2,IF(Table5[[#This Row],[Total_Spend]]&lt;=$N$13,3,IF(Table5[[#This Row],[Total_Spend]]&lt;$N$17,4,5))))</f>
        <v>1</v>
      </c>
    </row>
    <row r="129" spans="1:8" x14ac:dyDescent="0.3">
      <c r="A129" s="9">
        <v>10500</v>
      </c>
      <c r="B129">
        <v>96</v>
      </c>
      <c r="C129">
        <v>98</v>
      </c>
      <c r="D129">
        <v>9</v>
      </c>
      <c r="E129" s="9">
        <v>0</v>
      </c>
      <c r="F129" s="9">
        <f>IF(Table5[[#This Row],[Recency]]&lt;=$L$19,5,IF(Table5[[#This Row],[Recency]]&lt;=$L$11,4,IF(Table5[[#This Row],[Recency]]&lt;=$L$12,3,IF(Table5[[#This Row],[Recency]]&lt;=$L$13,2,1))))</f>
        <v>1</v>
      </c>
      <c r="G129" s="9">
        <f>IF(Table5[[#This Row],[Frequency]]&lt;=$M$11,1,IF(Table5[[#This Row],[Frequency]]&lt;=$M$12,2,IF(Table5[[#This Row],[Frequency]]&lt;=$M$13,3,IF(Table5[[#This Row],[Frequency]]&lt;$M$17,4,5))))</f>
        <v>2</v>
      </c>
      <c r="H129" s="9">
        <f>IF(Table5[[#This Row],[Total_Spend]]&lt;=$N$11,1,IF(Table5[[#This Row],[Total_Spend]]&lt;=$N$12,2,IF(Table5[[#This Row],[Total_Spend]]&lt;=$N$13,3,IF(Table5[[#This Row],[Total_Spend]]&lt;$N$17,4,5))))</f>
        <v>2</v>
      </c>
    </row>
    <row r="130" spans="1:8" x14ac:dyDescent="0.3">
      <c r="A130" s="9">
        <v>10505</v>
      </c>
      <c r="B130">
        <v>86</v>
      </c>
      <c r="C130">
        <v>1001</v>
      </c>
      <c r="D130">
        <v>15</v>
      </c>
      <c r="E130" s="9">
        <v>0</v>
      </c>
      <c r="F130" s="9">
        <f>IF(Table5[[#This Row],[Recency]]&lt;=$L$19,5,IF(Table5[[#This Row],[Recency]]&lt;=$L$11,4,IF(Table5[[#This Row],[Recency]]&lt;=$L$12,3,IF(Table5[[#This Row],[Recency]]&lt;=$L$13,2,1))))</f>
        <v>1</v>
      </c>
      <c r="G130" s="9">
        <f>IF(Table5[[#This Row],[Frequency]]&lt;=$M$11,1,IF(Table5[[#This Row],[Frequency]]&lt;=$M$12,2,IF(Table5[[#This Row],[Frequency]]&lt;=$M$13,3,IF(Table5[[#This Row],[Frequency]]&lt;$M$17,4,5))))</f>
        <v>2</v>
      </c>
      <c r="H130" s="9">
        <f>IF(Table5[[#This Row],[Total_Spend]]&lt;=$N$11,1,IF(Table5[[#This Row],[Total_Spend]]&lt;=$N$12,2,IF(Table5[[#This Row],[Total_Spend]]&lt;=$N$13,3,IF(Table5[[#This Row],[Total_Spend]]&lt;$N$17,4,5))))</f>
        <v>3</v>
      </c>
    </row>
    <row r="131" spans="1:8" x14ac:dyDescent="0.3">
      <c r="A131" s="9">
        <v>10507</v>
      </c>
      <c r="B131">
        <v>14</v>
      </c>
      <c r="C131">
        <v>797</v>
      </c>
      <c r="D131">
        <v>15</v>
      </c>
      <c r="E131" s="9">
        <v>0</v>
      </c>
      <c r="F131" s="9">
        <f>IF(Table5[[#This Row],[Recency]]&lt;=$L$19,5,IF(Table5[[#This Row],[Recency]]&lt;=$L$11,4,IF(Table5[[#This Row],[Recency]]&lt;=$L$12,3,IF(Table5[[#This Row],[Recency]]&lt;=$L$13,2,1))))</f>
        <v>4</v>
      </c>
      <c r="G131" s="9">
        <f>IF(Table5[[#This Row],[Frequency]]&lt;=$M$11,1,IF(Table5[[#This Row],[Frequency]]&lt;=$M$12,2,IF(Table5[[#This Row],[Frequency]]&lt;=$M$13,3,IF(Table5[[#This Row],[Frequency]]&lt;$M$17,4,5))))</f>
        <v>2</v>
      </c>
      <c r="H131" s="9">
        <f>IF(Table5[[#This Row],[Total_Spend]]&lt;=$N$11,1,IF(Table5[[#This Row],[Total_Spend]]&lt;=$N$12,2,IF(Table5[[#This Row],[Total_Spend]]&lt;=$N$13,3,IF(Table5[[#This Row],[Total_Spend]]&lt;$N$17,4,5))))</f>
        <v>3</v>
      </c>
    </row>
    <row r="132" spans="1:8" x14ac:dyDescent="0.3">
      <c r="A132" s="9">
        <v>10509</v>
      </c>
      <c r="B132">
        <v>46</v>
      </c>
      <c r="C132">
        <v>71</v>
      </c>
      <c r="D132">
        <v>8</v>
      </c>
      <c r="E132" s="9">
        <v>0</v>
      </c>
      <c r="F132" s="9">
        <f>IF(Table5[[#This Row],[Recency]]&lt;=$L$19,5,IF(Table5[[#This Row],[Recency]]&lt;=$L$11,4,IF(Table5[[#This Row],[Recency]]&lt;=$L$12,3,IF(Table5[[#This Row],[Recency]]&lt;=$L$13,2,1))))</f>
        <v>3</v>
      </c>
      <c r="G132" s="9">
        <f>IF(Table5[[#This Row],[Frequency]]&lt;=$M$11,1,IF(Table5[[#This Row],[Frequency]]&lt;=$M$12,2,IF(Table5[[#This Row],[Frequency]]&lt;=$M$13,3,IF(Table5[[#This Row],[Frequency]]&lt;$M$17,4,5))))</f>
        <v>1</v>
      </c>
      <c r="H132" s="9">
        <f>IF(Table5[[#This Row],[Total_Spend]]&lt;=$N$11,1,IF(Table5[[#This Row],[Total_Spend]]&lt;=$N$12,2,IF(Table5[[#This Row],[Total_Spend]]&lt;=$N$13,3,IF(Table5[[#This Row],[Total_Spend]]&lt;$N$17,4,5))))</f>
        <v>2</v>
      </c>
    </row>
    <row r="133" spans="1:8" x14ac:dyDescent="0.3">
      <c r="A133" s="9">
        <v>10513</v>
      </c>
      <c r="B133">
        <v>68</v>
      </c>
      <c r="C133">
        <v>1502</v>
      </c>
      <c r="D133">
        <v>12</v>
      </c>
      <c r="E133" s="9">
        <v>0</v>
      </c>
      <c r="F133" s="9">
        <f>IF(Table5[[#This Row],[Recency]]&lt;=$L$19,5,IF(Table5[[#This Row],[Recency]]&lt;=$L$11,4,IF(Table5[[#This Row],[Recency]]&lt;=$L$12,3,IF(Table5[[#This Row],[Recency]]&lt;=$L$13,2,1))))</f>
        <v>2</v>
      </c>
      <c r="G133" s="9">
        <f>IF(Table5[[#This Row],[Frequency]]&lt;=$M$11,1,IF(Table5[[#This Row],[Frequency]]&lt;=$M$12,2,IF(Table5[[#This Row],[Frequency]]&lt;=$M$13,3,IF(Table5[[#This Row],[Frequency]]&lt;$M$17,4,5))))</f>
        <v>2</v>
      </c>
      <c r="H133" s="9">
        <f>IF(Table5[[#This Row],[Total_Spend]]&lt;=$N$11,1,IF(Table5[[#This Row],[Total_Spend]]&lt;=$N$12,2,IF(Table5[[#This Row],[Total_Spend]]&lt;=$N$13,3,IF(Table5[[#This Row],[Total_Spend]]&lt;$N$17,4,5))))</f>
        <v>4</v>
      </c>
    </row>
    <row r="134" spans="1:8" x14ac:dyDescent="0.3">
      <c r="A134" s="9">
        <v>1052</v>
      </c>
      <c r="B134">
        <v>24</v>
      </c>
      <c r="C134">
        <v>1001</v>
      </c>
      <c r="D134">
        <v>27</v>
      </c>
      <c r="E134" s="9">
        <v>0</v>
      </c>
      <c r="F134" s="9">
        <f>IF(Table5[[#This Row],[Recency]]&lt;=$L$19,5,IF(Table5[[#This Row],[Recency]]&lt;=$L$11,4,IF(Table5[[#This Row],[Recency]]&lt;=$L$12,3,IF(Table5[[#This Row],[Recency]]&lt;=$L$13,2,1))))</f>
        <v>4</v>
      </c>
      <c r="G134" s="9">
        <f>IF(Table5[[#This Row],[Frequency]]&lt;=$M$11,1,IF(Table5[[#This Row],[Frequency]]&lt;=$M$12,2,IF(Table5[[#This Row],[Frequency]]&lt;=$M$13,3,IF(Table5[[#This Row],[Frequency]]&lt;$M$17,4,5))))</f>
        <v>5</v>
      </c>
      <c r="H134" s="9">
        <f>IF(Table5[[#This Row],[Total_Spend]]&lt;=$N$11,1,IF(Table5[[#This Row],[Total_Spend]]&lt;=$N$12,2,IF(Table5[[#This Row],[Total_Spend]]&lt;=$N$13,3,IF(Table5[[#This Row],[Total_Spend]]&lt;$N$17,4,5))))</f>
        <v>3</v>
      </c>
    </row>
    <row r="135" spans="1:8" x14ac:dyDescent="0.3">
      <c r="A135" s="9">
        <v>10521</v>
      </c>
      <c r="B135">
        <v>1</v>
      </c>
      <c r="C135">
        <v>174</v>
      </c>
      <c r="D135">
        <v>12</v>
      </c>
      <c r="E135" s="9">
        <v>1</v>
      </c>
      <c r="F135" s="9">
        <f>IF(Table5[[#This Row],[Recency]]&lt;=$L$19,5,IF(Table5[[#This Row],[Recency]]&lt;=$L$11,4,IF(Table5[[#This Row],[Recency]]&lt;=$L$12,3,IF(Table5[[#This Row],[Recency]]&lt;=$L$13,2,1))))</f>
        <v>5</v>
      </c>
      <c r="G135" s="9">
        <f>IF(Table5[[#This Row],[Frequency]]&lt;=$M$11,1,IF(Table5[[#This Row],[Frequency]]&lt;=$M$12,2,IF(Table5[[#This Row],[Frequency]]&lt;=$M$13,3,IF(Table5[[#This Row],[Frequency]]&lt;$M$17,4,5))))</f>
        <v>2</v>
      </c>
      <c r="H135" s="9">
        <f>IF(Table5[[#This Row],[Total_Spend]]&lt;=$N$11,1,IF(Table5[[#This Row],[Total_Spend]]&lt;=$N$12,2,IF(Table5[[#This Row],[Total_Spend]]&lt;=$N$13,3,IF(Table5[[#This Row],[Total_Spend]]&lt;$N$17,4,5))))</f>
        <v>2</v>
      </c>
    </row>
    <row r="136" spans="1:8" x14ac:dyDescent="0.3">
      <c r="A136" s="9">
        <v>10524</v>
      </c>
      <c r="B136">
        <v>29</v>
      </c>
      <c r="C136">
        <v>795</v>
      </c>
      <c r="D136">
        <v>22</v>
      </c>
      <c r="E136" s="9">
        <v>0</v>
      </c>
      <c r="F136" s="9">
        <f>IF(Table5[[#This Row],[Recency]]&lt;=$L$19,5,IF(Table5[[#This Row],[Recency]]&lt;=$L$11,4,IF(Table5[[#This Row],[Recency]]&lt;=$L$12,3,IF(Table5[[#This Row],[Recency]]&lt;=$L$13,2,1))))</f>
        <v>3</v>
      </c>
      <c r="G136" s="9">
        <f>IF(Table5[[#This Row],[Frequency]]&lt;=$M$11,1,IF(Table5[[#This Row],[Frequency]]&lt;=$M$12,2,IF(Table5[[#This Row],[Frequency]]&lt;=$M$13,3,IF(Table5[[#This Row],[Frequency]]&lt;$M$17,4,5))))</f>
        <v>4</v>
      </c>
      <c r="H136" s="9">
        <f>IF(Table5[[#This Row],[Total_Spend]]&lt;=$N$11,1,IF(Table5[[#This Row],[Total_Spend]]&lt;=$N$12,2,IF(Table5[[#This Row],[Total_Spend]]&lt;=$N$13,3,IF(Table5[[#This Row],[Total_Spend]]&lt;$N$17,4,5))))</f>
        <v>3</v>
      </c>
    </row>
    <row r="137" spans="1:8" x14ac:dyDescent="0.3">
      <c r="A137" s="9">
        <v>10525</v>
      </c>
      <c r="B137">
        <v>40</v>
      </c>
      <c r="C137">
        <v>27</v>
      </c>
      <c r="D137">
        <v>4</v>
      </c>
      <c r="E137" s="9">
        <v>1</v>
      </c>
      <c r="F137" s="9">
        <f>IF(Table5[[#This Row],[Recency]]&lt;=$L$19,5,IF(Table5[[#This Row],[Recency]]&lt;=$L$11,4,IF(Table5[[#This Row],[Recency]]&lt;=$L$12,3,IF(Table5[[#This Row],[Recency]]&lt;=$L$13,2,1))))</f>
        <v>3</v>
      </c>
      <c r="G137" s="9">
        <f>IF(Table5[[#This Row],[Frequency]]&lt;=$M$11,1,IF(Table5[[#This Row],[Frequency]]&lt;=$M$12,2,IF(Table5[[#This Row],[Frequency]]&lt;=$M$13,3,IF(Table5[[#This Row],[Frequency]]&lt;$M$17,4,5))))</f>
        <v>1</v>
      </c>
      <c r="H137" s="9">
        <f>IF(Table5[[#This Row],[Total_Spend]]&lt;=$N$11,1,IF(Table5[[#This Row],[Total_Spend]]&lt;=$N$12,2,IF(Table5[[#This Row],[Total_Spend]]&lt;=$N$13,3,IF(Table5[[#This Row],[Total_Spend]]&lt;$N$17,4,5))))</f>
        <v>1</v>
      </c>
    </row>
    <row r="138" spans="1:8" x14ac:dyDescent="0.3">
      <c r="A138" s="9">
        <v>10530</v>
      </c>
      <c r="B138">
        <v>1</v>
      </c>
      <c r="C138">
        <v>1156</v>
      </c>
      <c r="D138">
        <v>16</v>
      </c>
      <c r="E138" s="9">
        <v>1</v>
      </c>
      <c r="F138" s="9">
        <f>IF(Table5[[#This Row],[Recency]]&lt;=$L$19,5,IF(Table5[[#This Row],[Recency]]&lt;=$L$11,4,IF(Table5[[#This Row],[Recency]]&lt;=$L$12,3,IF(Table5[[#This Row],[Recency]]&lt;=$L$13,2,1))))</f>
        <v>5</v>
      </c>
      <c r="G138" s="9">
        <f>IF(Table5[[#This Row],[Frequency]]&lt;=$M$11,1,IF(Table5[[#This Row],[Frequency]]&lt;=$M$12,2,IF(Table5[[#This Row],[Frequency]]&lt;=$M$13,3,IF(Table5[[#This Row],[Frequency]]&lt;$M$17,4,5))))</f>
        <v>3</v>
      </c>
      <c r="H138" s="9">
        <f>IF(Table5[[#This Row],[Total_Spend]]&lt;=$N$11,1,IF(Table5[[#This Row],[Total_Spend]]&lt;=$N$12,2,IF(Table5[[#This Row],[Total_Spend]]&lt;=$N$13,3,IF(Table5[[#This Row],[Total_Spend]]&lt;$N$17,4,5))))</f>
        <v>4</v>
      </c>
    </row>
    <row r="139" spans="1:8" x14ac:dyDescent="0.3">
      <c r="A139" s="9">
        <v>10536</v>
      </c>
      <c r="B139">
        <v>78</v>
      </c>
      <c r="C139">
        <v>46</v>
      </c>
      <c r="D139">
        <v>8</v>
      </c>
      <c r="E139" s="9">
        <v>0</v>
      </c>
      <c r="F139" s="9">
        <f>IF(Table5[[#This Row],[Recency]]&lt;=$L$19,5,IF(Table5[[#This Row],[Recency]]&lt;=$L$11,4,IF(Table5[[#This Row],[Recency]]&lt;=$L$12,3,IF(Table5[[#This Row],[Recency]]&lt;=$L$13,2,1))))</f>
        <v>1</v>
      </c>
      <c r="G139" s="9">
        <f>IF(Table5[[#This Row],[Frequency]]&lt;=$M$11,1,IF(Table5[[#This Row],[Frequency]]&lt;=$M$12,2,IF(Table5[[#This Row],[Frequency]]&lt;=$M$13,3,IF(Table5[[#This Row],[Frequency]]&lt;$M$17,4,5))))</f>
        <v>1</v>
      </c>
      <c r="H139" s="9">
        <f>IF(Table5[[#This Row],[Total_Spend]]&lt;=$N$11,1,IF(Table5[[#This Row],[Total_Spend]]&lt;=$N$12,2,IF(Table5[[#This Row],[Total_Spend]]&lt;=$N$13,3,IF(Table5[[#This Row],[Total_Spend]]&lt;$N$17,4,5))))</f>
        <v>1</v>
      </c>
    </row>
    <row r="140" spans="1:8" x14ac:dyDescent="0.3">
      <c r="A140" s="9">
        <v>10542</v>
      </c>
      <c r="B140">
        <v>63</v>
      </c>
      <c r="C140">
        <v>77</v>
      </c>
      <c r="D140">
        <v>9</v>
      </c>
      <c r="E140" s="9">
        <v>0</v>
      </c>
      <c r="F140" s="9">
        <f>IF(Table5[[#This Row],[Recency]]&lt;=$L$19,5,IF(Table5[[#This Row],[Recency]]&lt;=$L$11,4,IF(Table5[[#This Row],[Recency]]&lt;=$L$12,3,IF(Table5[[#This Row],[Recency]]&lt;=$L$13,2,1))))</f>
        <v>2</v>
      </c>
      <c r="G140" s="9">
        <f>IF(Table5[[#This Row],[Frequency]]&lt;=$M$11,1,IF(Table5[[#This Row],[Frequency]]&lt;=$M$12,2,IF(Table5[[#This Row],[Frequency]]&lt;=$M$13,3,IF(Table5[[#This Row],[Frequency]]&lt;$M$17,4,5))))</f>
        <v>2</v>
      </c>
      <c r="H140" s="9">
        <f>IF(Table5[[#This Row],[Total_Spend]]&lt;=$N$11,1,IF(Table5[[#This Row],[Total_Spend]]&lt;=$N$12,2,IF(Table5[[#This Row],[Total_Spend]]&lt;=$N$13,3,IF(Table5[[#This Row],[Total_Spend]]&lt;$N$17,4,5))))</f>
        <v>2</v>
      </c>
    </row>
    <row r="141" spans="1:8" x14ac:dyDescent="0.3">
      <c r="A141" s="9">
        <v>10548</v>
      </c>
      <c r="B141">
        <v>30</v>
      </c>
      <c r="C141">
        <v>960</v>
      </c>
      <c r="D141">
        <v>24</v>
      </c>
      <c r="E141" s="9">
        <v>0</v>
      </c>
      <c r="F141" s="9">
        <f>IF(Table5[[#This Row],[Recency]]&lt;=$L$19,5,IF(Table5[[#This Row],[Recency]]&lt;=$L$11,4,IF(Table5[[#This Row],[Recency]]&lt;=$L$12,3,IF(Table5[[#This Row],[Recency]]&lt;=$L$13,2,1))))</f>
        <v>3</v>
      </c>
      <c r="G141" s="9">
        <f>IF(Table5[[#This Row],[Frequency]]&lt;=$M$11,1,IF(Table5[[#This Row],[Frequency]]&lt;=$M$12,2,IF(Table5[[#This Row],[Frequency]]&lt;=$M$13,3,IF(Table5[[#This Row],[Frequency]]&lt;$M$17,4,5))))</f>
        <v>4</v>
      </c>
      <c r="H141" s="9">
        <f>IF(Table5[[#This Row],[Total_Spend]]&lt;=$N$11,1,IF(Table5[[#This Row],[Total_Spend]]&lt;=$N$12,2,IF(Table5[[#This Row],[Total_Spend]]&lt;=$N$13,3,IF(Table5[[#This Row],[Total_Spend]]&lt;$N$17,4,5))))</f>
        <v>3</v>
      </c>
    </row>
    <row r="142" spans="1:8" x14ac:dyDescent="0.3">
      <c r="A142" s="9">
        <v>1055</v>
      </c>
      <c r="B142">
        <v>40</v>
      </c>
      <c r="C142">
        <v>45</v>
      </c>
      <c r="D142">
        <v>5</v>
      </c>
      <c r="E142" s="9">
        <v>0</v>
      </c>
      <c r="F142" s="9">
        <f>IF(Table5[[#This Row],[Recency]]&lt;=$L$19,5,IF(Table5[[#This Row],[Recency]]&lt;=$L$11,4,IF(Table5[[#This Row],[Recency]]&lt;=$L$12,3,IF(Table5[[#This Row],[Recency]]&lt;=$L$13,2,1))))</f>
        <v>3</v>
      </c>
      <c r="G142" s="9">
        <f>IF(Table5[[#This Row],[Frequency]]&lt;=$M$11,1,IF(Table5[[#This Row],[Frequency]]&lt;=$M$12,2,IF(Table5[[#This Row],[Frequency]]&lt;=$M$13,3,IF(Table5[[#This Row],[Frequency]]&lt;$M$17,4,5))))</f>
        <v>1</v>
      </c>
      <c r="H142" s="9">
        <f>IF(Table5[[#This Row],[Total_Spend]]&lt;=$N$11,1,IF(Table5[[#This Row],[Total_Spend]]&lt;=$N$12,2,IF(Table5[[#This Row],[Total_Spend]]&lt;=$N$13,3,IF(Table5[[#This Row],[Total_Spend]]&lt;$N$17,4,5))))</f>
        <v>1</v>
      </c>
    </row>
    <row r="143" spans="1:8" x14ac:dyDescent="0.3">
      <c r="A143" s="9">
        <v>10552</v>
      </c>
      <c r="B143">
        <v>18</v>
      </c>
      <c r="C143">
        <v>367</v>
      </c>
      <c r="D143">
        <v>14</v>
      </c>
      <c r="E143" s="9">
        <v>0</v>
      </c>
      <c r="F143" s="9">
        <f>IF(Table5[[#This Row],[Recency]]&lt;=$L$19,5,IF(Table5[[#This Row],[Recency]]&lt;=$L$11,4,IF(Table5[[#This Row],[Recency]]&lt;=$L$12,3,IF(Table5[[#This Row],[Recency]]&lt;=$L$13,2,1))))</f>
        <v>4</v>
      </c>
      <c r="G143" s="9">
        <f>IF(Table5[[#This Row],[Frequency]]&lt;=$M$11,1,IF(Table5[[#This Row],[Frequency]]&lt;=$M$12,2,IF(Table5[[#This Row],[Frequency]]&lt;=$M$13,3,IF(Table5[[#This Row],[Frequency]]&lt;$M$17,4,5))))</f>
        <v>2</v>
      </c>
      <c r="H143" s="9">
        <f>IF(Table5[[#This Row],[Total_Spend]]&lt;=$N$11,1,IF(Table5[[#This Row],[Total_Spend]]&lt;=$N$12,2,IF(Table5[[#This Row],[Total_Spend]]&lt;=$N$13,3,IF(Table5[[#This Row],[Total_Spend]]&lt;$N$17,4,5))))</f>
        <v>2</v>
      </c>
    </row>
    <row r="144" spans="1:8" x14ac:dyDescent="0.3">
      <c r="A144" s="9">
        <v>10556</v>
      </c>
      <c r="B144">
        <v>51</v>
      </c>
      <c r="C144">
        <v>358</v>
      </c>
      <c r="D144">
        <v>17</v>
      </c>
      <c r="E144" s="9">
        <v>0</v>
      </c>
      <c r="F144" s="9">
        <f>IF(Table5[[#This Row],[Recency]]&lt;=$L$19,5,IF(Table5[[#This Row],[Recency]]&lt;=$L$11,4,IF(Table5[[#This Row],[Recency]]&lt;=$L$12,3,IF(Table5[[#This Row],[Recency]]&lt;=$L$13,2,1))))</f>
        <v>2</v>
      </c>
      <c r="G144" s="9">
        <f>IF(Table5[[#This Row],[Frequency]]&lt;=$M$11,1,IF(Table5[[#This Row],[Frequency]]&lt;=$M$12,2,IF(Table5[[#This Row],[Frequency]]&lt;=$M$13,3,IF(Table5[[#This Row],[Frequency]]&lt;$M$17,4,5))))</f>
        <v>3</v>
      </c>
      <c r="H144" s="9">
        <f>IF(Table5[[#This Row],[Total_Spend]]&lt;=$N$11,1,IF(Table5[[#This Row],[Total_Spend]]&lt;=$N$12,2,IF(Table5[[#This Row],[Total_Spend]]&lt;=$N$13,3,IF(Table5[[#This Row],[Total_Spend]]&lt;$N$17,4,5))))</f>
        <v>2</v>
      </c>
    </row>
    <row r="145" spans="1:8" x14ac:dyDescent="0.3">
      <c r="A145" s="9">
        <v>10560</v>
      </c>
      <c r="B145">
        <v>23</v>
      </c>
      <c r="C145">
        <v>20</v>
      </c>
      <c r="D145">
        <v>5</v>
      </c>
      <c r="E145" s="9">
        <v>0</v>
      </c>
      <c r="F145" s="9">
        <f>IF(Table5[[#This Row],[Recency]]&lt;=$L$19,5,IF(Table5[[#This Row],[Recency]]&lt;=$L$11,4,IF(Table5[[#This Row],[Recency]]&lt;=$L$12,3,IF(Table5[[#This Row],[Recency]]&lt;=$L$13,2,1))))</f>
        <v>4</v>
      </c>
      <c r="G145" s="9">
        <f>IF(Table5[[#This Row],[Frequency]]&lt;=$M$11,1,IF(Table5[[#This Row],[Frequency]]&lt;=$M$12,2,IF(Table5[[#This Row],[Frequency]]&lt;=$M$13,3,IF(Table5[[#This Row],[Frequency]]&lt;$M$17,4,5))))</f>
        <v>1</v>
      </c>
      <c r="H145" s="9">
        <f>IF(Table5[[#This Row],[Total_Spend]]&lt;=$N$11,1,IF(Table5[[#This Row],[Total_Spend]]&lt;=$N$12,2,IF(Table5[[#This Row],[Total_Spend]]&lt;=$N$13,3,IF(Table5[[#This Row],[Total_Spend]]&lt;$N$17,4,5))))</f>
        <v>1</v>
      </c>
    </row>
    <row r="146" spans="1:8" x14ac:dyDescent="0.3">
      <c r="A146" s="9">
        <v>10562</v>
      </c>
      <c r="B146">
        <v>21</v>
      </c>
      <c r="C146">
        <v>1033</v>
      </c>
      <c r="D146">
        <v>24</v>
      </c>
      <c r="E146" s="9">
        <v>0</v>
      </c>
      <c r="F146" s="9">
        <f>IF(Table5[[#This Row],[Recency]]&lt;=$L$19,5,IF(Table5[[#This Row],[Recency]]&lt;=$L$11,4,IF(Table5[[#This Row],[Recency]]&lt;=$L$12,3,IF(Table5[[#This Row],[Recency]]&lt;=$L$13,2,1))))</f>
        <v>4</v>
      </c>
      <c r="G146" s="9">
        <f>IF(Table5[[#This Row],[Frequency]]&lt;=$M$11,1,IF(Table5[[#This Row],[Frequency]]&lt;=$M$12,2,IF(Table5[[#This Row],[Frequency]]&lt;=$M$13,3,IF(Table5[[#This Row],[Frequency]]&lt;$M$17,4,5))))</f>
        <v>4</v>
      </c>
      <c r="H146" s="9">
        <f>IF(Table5[[#This Row],[Total_Spend]]&lt;=$N$11,1,IF(Table5[[#This Row],[Total_Spend]]&lt;=$N$12,2,IF(Table5[[#This Row],[Total_Spend]]&lt;=$N$13,3,IF(Table5[[#This Row],[Total_Spend]]&lt;$N$17,4,5))))</f>
        <v>3</v>
      </c>
    </row>
    <row r="147" spans="1:8" x14ac:dyDescent="0.3">
      <c r="A147" s="9">
        <v>10573</v>
      </c>
      <c r="B147">
        <v>27</v>
      </c>
      <c r="C147">
        <v>421</v>
      </c>
      <c r="D147">
        <v>18</v>
      </c>
      <c r="E147" s="9">
        <v>0</v>
      </c>
      <c r="F147" s="9">
        <f>IF(Table5[[#This Row],[Recency]]&lt;=$L$19,5,IF(Table5[[#This Row],[Recency]]&lt;=$L$11,4,IF(Table5[[#This Row],[Recency]]&lt;=$L$12,3,IF(Table5[[#This Row],[Recency]]&lt;=$L$13,2,1))))</f>
        <v>3</v>
      </c>
      <c r="G147" s="9">
        <f>IF(Table5[[#This Row],[Frequency]]&lt;=$M$11,1,IF(Table5[[#This Row],[Frequency]]&lt;=$M$12,2,IF(Table5[[#This Row],[Frequency]]&lt;=$M$13,3,IF(Table5[[#This Row],[Frequency]]&lt;$M$17,4,5))))</f>
        <v>3</v>
      </c>
      <c r="H147" s="9">
        <f>IF(Table5[[#This Row],[Total_Spend]]&lt;=$N$11,1,IF(Table5[[#This Row],[Total_Spend]]&lt;=$N$12,2,IF(Table5[[#This Row],[Total_Spend]]&lt;=$N$13,3,IF(Table5[[#This Row],[Total_Spend]]&lt;$N$17,4,5))))</f>
        <v>3</v>
      </c>
    </row>
    <row r="148" spans="1:8" x14ac:dyDescent="0.3">
      <c r="A148" s="9">
        <v>10581</v>
      </c>
      <c r="B148">
        <v>41</v>
      </c>
      <c r="C148">
        <v>506</v>
      </c>
      <c r="D148">
        <v>21</v>
      </c>
      <c r="E148" s="9">
        <v>0</v>
      </c>
      <c r="F148" s="9">
        <f>IF(Table5[[#This Row],[Recency]]&lt;=$L$19,5,IF(Table5[[#This Row],[Recency]]&lt;=$L$11,4,IF(Table5[[#This Row],[Recency]]&lt;=$L$12,3,IF(Table5[[#This Row],[Recency]]&lt;=$L$13,2,1))))</f>
        <v>3</v>
      </c>
      <c r="G148" s="9">
        <f>IF(Table5[[#This Row],[Frequency]]&lt;=$M$11,1,IF(Table5[[#This Row],[Frequency]]&lt;=$M$12,2,IF(Table5[[#This Row],[Frequency]]&lt;=$M$13,3,IF(Table5[[#This Row],[Frequency]]&lt;$M$17,4,5))))</f>
        <v>3</v>
      </c>
      <c r="H148" s="9">
        <f>IF(Table5[[#This Row],[Total_Spend]]&lt;=$N$11,1,IF(Table5[[#This Row],[Total_Spend]]&lt;=$N$12,2,IF(Table5[[#This Row],[Total_Spend]]&lt;=$N$13,3,IF(Table5[[#This Row],[Total_Spend]]&lt;$N$17,4,5))))</f>
        <v>3</v>
      </c>
    </row>
    <row r="149" spans="1:8" x14ac:dyDescent="0.3">
      <c r="A149" s="9">
        <v>10582</v>
      </c>
      <c r="B149">
        <v>3</v>
      </c>
      <c r="C149">
        <v>758</v>
      </c>
      <c r="D149">
        <v>21</v>
      </c>
      <c r="E149" s="9">
        <v>0</v>
      </c>
      <c r="F149" s="9">
        <f>IF(Table5[[#This Row],[Recency]]&lt;=$L$19,5,IF(Table5[[#This Row],[Recency]]&lt;=$L$11,4,IF(Table5[[#This Row],[Recency]]&lt;=$L$12,3,IF(Table5[[#This Row],[Recency]]&lt;=$L$13,2,1))))</f>
        <v>5</v>
      </c>
      <c r="G149" s="9">
        <f>IF(Table5[[#This Row],[Frequency]]&lt;=$M$11,1,IF(Table5[[#This Row],[Frequency]]&lt;=$M$12,2,IF(Table5[[#This Row],[Frequency]]&lt;=$M$13,3,IF(Table5[[#This Row],[Frequency]]&lt;$M$17,4,5))))</f>
        <v>3</v>
      </c>
      <c r="H149" s="9">
        <f>IF(Table5[[#This Row],[Total_Spend]]&lt;=$N$11,1,IF(Table5[[#This Row],[Total_Spend]]&lt;=$N$12,2,IF(Table5[[#This Row],[Total_Spend]]&lt;=$N$13,3,IF(Table5[[#This Row],[Total_Spend]]&lt;$N$17,4,5))))</f>
        <v>3</v>
      </c>
    </row>
    <row r="150" spans="1:8" x14ac:dyDescent="0.3">
      <c r="A150" s="9">
        <v>10584</v>
      </c>
      <c r="B150">
        <v>77</v>
      </c>
      <c r="C150">
        <v>945</v>
      </c>
      <c r="D150">
        <v>24</v>
      </c>
      <c r="E150" s="9">
        <v>0</v>
      </c>
      <c r="F150" s="9">
        <f>IF(Table5[[#This Row],[Recency]]&lt;=$L$19,5,IF(Table5[[#This Row],[Recency]]&lt;=$L$11,4,IF(Table5[[#This Row],[Recency]]&lt;=$L$12,3,IF(Table5[[#This Row],[Recency]]&lt;=$L$13,2,1))))</f>
        <v>1</v>
      </c>
      <c r="G150" s="9">
        <f>IF(Table5[[#This Row],[Frequency]]&lt;=$M$11,1,IF(Table5[[#This Row],[Frequency]]&lt;=$M$12,2,IF(Table5[[#This Row],[Frequency]]&lt;=$M$13,3,IF(Table5[[#This Row],[Frequency]]&lt;$M$17,4,5))))</f>
        <v>4</v>
      </c>
      <c r="H150" s="9">
        <f>IF(Table5[[#This Row],[Total_Spend]]&lt;=$N$11,1,IF(Table5[[#This Row],[Total_Spend]]&lt;=$N$12,2,IF(Table5[[#This Row],[Total_Spend]]&lt;=$N$13,3,IF(Table5[[#This Row],[Total_Spend]]&lt;$N$17,4,5))))</f>
        <v>3</v>
      </c>
    </row>
    <row r="151" spans="1:8" x14ac:dyDescent="0.3">
      <c r="A151" s="9">
        <v>10590</v>
      </c>
      <c r="B151">
        <v>91</v>
      </c>
      <c r="C151">
        <v>1483</v>
      </c>
      <c r="D151">
        <v>23</v>
      </c>
      <c r="E151" s="9">
        <v>0</v>
      </c>
      <c r="F151" s="9">
        <f>IF(Table5[[#This Row],[Recency]]&lt;=$L$19,5,IF(Table5[[#This Row],[Recency]]&lt;=$L$11,4,IF(Table5[[#This Row],[Recency]]&lt;=$L$12,3,IF(Table5[[#This Row],[Recency]]&lt;=$L$13,2,1))))</f>
        <v>1</v>
      </c>
      <c r="G151" s="9">
        <f>IF(Table5[[#This Row],[Frequency]]&lt;=$M$11,1,IF(Table5[[#This Row],[Frequency]]&lt;=$M$12,2,IF(Table5[[#This Row],[Frequency]]&lt;=$M$13,3,IF(Table5[[#This Row],[Frequency]]&lt;$M$17,4,5))))</f>
        <v>4</v>
      </c>
      <c r="H151" s="9">
        <f>IF(Table5[[#This Row],[Total_Spend]]&lt;=$N$11,1,IF(Table5[[#This Row],[Total_Spend]]&lt;=$N$12,2,IF(Table5[[#This Row],[Total_Spend]]&lt;=$N$13,3,IF(Table5[[#This Row],[Total_Spend]]&lt;$N$17,4,5))))</f>
        <v>4</v>
      </c>
    </row>
    <row r="152" spans="1:8" x14ac:dyDescent="0.3">
      <c r="A152" s="9">
        <v>10591</v>
      </c>
      <c r="B152">
        <v>37</v>
      </c>
      <c r="C152">
        <v>201</v>
      </c>
      <c r="D152">
        <v>11</v>
      </c>
      <c r="E152" s="9">
        <v>0</v>
      </c>
      <c r="F152" s="9">
        <f>IF(Table5[[#This Row],[Recency]]&lt;=$L$19,5,IF(Table5[[#This Row],[Recency]]&lt;=$L$11,4,IF(Table5[[#This Row],[Recency]]&lt;=$L$12,3,IF(Table5[[#This Row],[Recency]]&lt;=$L$13,2,1))))</f>
        <v>3</v>
      </c>
      <c r="G152" s="9">
        <f>IF(Table5[[#This Row],[Frequency]]&lt;=$M$11,1,IF(Table5[[#This Row],[Frequency]]&lt;=$M$12,2,IF(Table5[[#This Row],[Frequency]]&lt;=$M$13,3,IF(Table5[[#This Row],[Frequency]]&lt;$M$17,4,5))))</f>
        <v>2</v>
      </c>
      <c r="H152" s="9">
        <f>IF(Table5[[#This Row],[Total_Spend]]&lt;=$N$11,1,IF(Table5[[#This Row],[Total_Spend]]&lt;=$N$12,2,IF(Table5[[#This Row],[Total_Spend]]&lt;=$N$13,3,IF(Table5[[#This Row],[Total_Spend]]&lt;$N$17,4,5))))</f>
        <v>2</v>
      </c>
    </row>
    <row r="153" spans="1:8" x14ac:dyDescent="0.3">
      <c r="A153" s="9">
        <v>10595</v>
      </c>
      <c r="B153">
        <v>19</v>
      </c>
      <c r="C153">
        <v>69</v>
      </c>
      <c r="D153">
        <v>6</v>
      </c>
      <c r="E153" s="9">
        <v>0</v>
      </c>
      <c r="F153" s="9">
        <f>IF(Table5[[#This Row],[Recency]]&lt;=$L$19,5,IF(Table5[[#This Row],[Recency]]&lt;=$L$11,4,IF(Table5[[#This Row],[Recency]]&lt;=$L$12,3,IF(Table5[[#This Row],[Recency]]&lt;=$L$13,2,1))))</f>
        <v>4</v>
      </c>
      <c r="G153" s="9">
        <f>IF(Table5[[#This Row],[Frequency]]&lt;=$M$11,1,IF(Table5[[#This Row],[Frequency]]&lt;=$M$12,2,IF(Table5[[#This Row],[Frequency]]&lt;=$M$13,3,IF(Table5[[#This Row],[Frequency]]&lt;$M$17,4,5))))</f>
        <v>1</v>
      </c>
      <c r="H153" s="9">
        <f>IF(Table5[[#This Row],[Total_Spend]]&lt;=$N$11,1,IF(Table5[[#This Row],[Total_Spend]]&lt;=$N$12,2,IF(Table5[[#This Row],[Total_Spend]]&lt;=$N$13,3,IF(Table5[[#This Row],[Total_Spend]]&lt;$N$17,4,5))))</f>
        <v>2</v>
      </c>
    </row>
    <row r="154" spans="1:8" x14ac:dyDescent="0.3">
      <c r="A154" s="9">
        <v>10598</v>
      </c>
      <c r="B154">
        <v>89</v>
      </c>
      <c r="C154">
        <v>37</v>
      </c>
      <c r="D154">
        <v>8</v>
      </c>
      <c r="E154" s="9">
        <v>0</v>
      </c>
      <c r="F154" s="9">
        <f>IF(Table5[[#This Row],[Recency]]&lt;=$L$19,5,IF(Table5[[#This Row],[Recency]]&lt;=$L$11,4,IF(Table5[[#This Row],[Recency]]&lt;=$L$12,3,IF(Table5[[#This Row],[Recency]]&lt;=$L$13,2,1))))</f>
        <v>1</v>
      </c>
      <c r="G154" s="9">
        <f>IF(Table5[[#This Row],[Frequency]]&lt;=$M$11,1,IF(Table5[[#This Row],[Frequency]]&lt;=$M$12,2,IF(Table5[[#This Row],[Frequency]]&lt;=$M$13,3,IF(Table5[[#This Row],[Frequency]]&lt;$M$17,4,5))))</f>
        <v>1</v>
      </c>
      <c r="H154" s="9">
        <f>IF(Table5[[#This Row],[Total_Spend]]&lt;=$N$11,1,IF(Table5[[#This Row],[Total_Spend]]&lt;=$N$12,2,IF(Table5[[#This Row],[Total_Spend]]&lt;=$N$13,3,IF(Table5[[#This Row],[Total_Spend]]&lt;$N$17,4,5))))</f>
        <v>1</v>
      </c>
    </row>
    <row r="155" spans="1:8" x14ac:dyDescent="0.3">
      <c r="A155" s="9">
        <v>10602</v>
      </c>
      <c r="B155">
        <v>30</v>
      </c>
      <c r="C155">
        <v>156</v>
      </c>
      <c r="D155">
        <v>9</v>
      </c>
      <c r="E155" s="9">
        <v>0</v>
      </c>
      <c r="F155" s="9">
        <f>IF(Table5[[#This Row],[Recency]]&lt;=$L$19,5,IF(Table5[[#This Row],[Recency]]&lt;=$L$11,4,IF(Table5[[#This Row],[Recency]]&lt;=$L$12,3,IF(Table5[[#This Row],[Recency]]&lt;=$L$13,2,1))))</f>
        <v>3</v>
      </c>
      <c r="G155" s="9">
        <f>IF(Table5[[#This Row],[Frequency]]&lt;=$M$11,1,IF(Table5[[#This Row],[Frequency]]&lt;=$M$12,2,IF(Table5[[#This Row],[Frequency]]&lt;=$M$13,3,IF(Table5[[#This Row],[Frequency]]&lt;$M$17,4,5))))</f>
        <v>2</v>
      </c>
      <c r="H155" s="9">
        <f>IF(Table5[[#This Row],[Total_Spend]]&lt;=$N$11,1,IF(Table5[[#This Row],[Total_Spend]]&lt;=$N$12,2,IF(Table5[[#This Row],[Total_Spend]]&lt;=$N$13,3,IF(Table5[[#This Row],[Total_Spend]]&lt;$N$17,4,5))))</f>
        <v>2</v>
      </c>
    </row>
    <row r="156" spans="1:8" x14ac:dyDescent="0.3">
      <c r="A156" s="9">
        <v>10609</v>
      </c>
      <c r="B156">
        <v>15</v>
      </c>
      <c r="C156">
        <v>88</v>
      </c>
      <c r="D156">
        <v>8</v>
      </c>
      <c r="E156" s="9">
        <v>0</v>
      </c>
      <c r="F156" s="9">
        <f>IF(Table5[[#This Row],[Recency]]&lt;=$L$19,5,IF(Table5[[#This Row],[Recency]]&lt;=$L$11,4,IF(Table5[[#This Row],[Recency]]&lt;=$L$12,3,IF(Table5[[#This Row],[Recency]]&lt;=$L$13,2,1))))</f>
        <v>4</v>
      </c>
      <c r="G156" s="9">
        <f>IF(Table5[[#This Row],[Frequency]]&lt;=$M$11,1,IF(Table5[[#This Row],[Frequency]]&lt;=$M$12,2,IF(Table5[[#This Row],[Frequency]]&lt;=$M$13,3,IF(Table5[[#This Row],[Frequency]]&lt;$M$17,4,5))))</f>
        <v>1</v>
      </c>
      <c r="H156" s="9">
        <f>IF(Table5[[#This Row],[Total_Spend]]&lt;=$N$11,1,IF(Table5[[#This Row],[Total_Spend]]&lt;=$N$12,2,IF(Table5[[#This Row],[Total_Spend]]&lt;=$N$13,3,IF(Table5[[#This Row],[Total_Spend]]&lt;$N$17,4,5))))</f>
        <v>2</v>
      </c>
    </row>
    <row r="157" spans="1:8" x14ac:dyDescent="0.3">
      <c r="A157" s="9">
        <v>10613</v>
      </c>
      <c r="B157">
        <v>44</v>
      </c>
      <c r="C157">
        <v>62</v>
      </c>
      <c r="D157">
        <v>11</v>
      </c>
      <c r="E157" s="9">
        <v>0</v>
      </c>
      <c r="F157" s="9">
        <f>IF(Table5[[#This Row],[Recency]]&lt;=$L$19,5,IF(Table5[[#This Row],[Recency]]&lt;=$L$11,4,IF(Table5[[#This Row],[Recency]]&lt;=$L$12,3,IF(Table5[[#This Row],[Recency]]&lt;=$L$13,2,1))))</f>
        <v>3</v>
      </c>
      <c r="G157" s="9">
        <f>IF(Table5[[#This Row],[Frequency]]&lt;=$M$11,1,IF(Table5[[#This Row],[Frequency]]&lt;=$M$12,2,IF(Table5[[#This Row],[Frequency]]&lt;=$M$13,3,IF(Table5[[#This Row],[Frequency]]&lt;$M$17,4,5))))</f>
        <v>2</v>
      </c>
      <c r="H157" s="9">
        <f>IF(Table5[[#This Row],[Total_Spend]]&lt;=$N$11,1,IF(Table5[[#This Row],[Total_Spend]]&lt;=$N$12,2,IF(Table5[[#This Row],[Total_Spend]]&lt;=$N$13,3,IF(Table5[[#This Row],[Total_Spend]]&lt;$N$17,4,5))))</f>
        <v>1</v>
      </c>
    </row>
    <row r="158" spans="1:8" x14ac:dyDescent="0.3">
      <c r="A158" s="9">
        <v>10617</v>
      </c>
      <c r="B158">
        <v>34</v>
      </c>
      <c r="C158">
        <v>30</v>
      </c>
      <c r="D158">
        <v>8</v>
      </c>
      <c r="E158" s="9">
        <v>0</v>
      </c>
      <c r="F158" s="9">
        <f>IF(Table5[[#This Row],[Recency]]&lt;=$L$19,5,IF(Table5[[#This Row],[Recency]]&lt;=$L$11,4,IF(Table5[[#This Row],[Recency]]&lt;=$L$12,3,IF(Table5[[#This Row],[Recency]]&lt;=$L$13,2,1))))</f>
        <v>3</v>
      </c>
      <c r="G158" s="9">
        <f>IF(Table5[[#This Row],[Frequency]]&lt;=$M$11,1,IF(Table5[[#This Row],[Frequency]]&lt;=$M$12,2,IF(Table5[[#This Row],[Frequency]]&lt;=$M$13,3,IF(Table5[[#This Row],[Frequency]]&lt;$M$17,4,5))))</f>
        <v>1</v>
      </c>
      <c r="H158" s="9">
        <f>IF(Table5[[#This Row],[Total_Spend]]&lt;=$N$11,1,IF(Table5[[#This Row],[Total_Spend]]&lt;=$N$12,2,IF(Table5[[#This Row],[Total_Spend]]&lt;=$N$13,3,IF(Table5[[#This Row],[Total_Spend]]&lt;$N$17,4,5))))</f>
        <v>1</v>
      </c>
    </row>
    <row r="159" spans="1:8" x14ac:dyDescent="0.3">
      <c r="A159" s="9">
        <v>10619</v>
      </c>
      <c r="B159">
        <v>29</v>
      </c>
      <c r="C159">
        <v>1990</v>
      </c>
      <c r="D159">
        <v>18</v>
      </c>
      <c r="E159" s="9">
        <v>1</v>
      </c>
      <c r="F159" s="9">
        <f>IF(Table5[[#This Row],[Recency]]&lt;=$L$19,5,IF(Table5[[#This Row],[Recency]]&lt;=$L$11,4,IF(Table5[[#This Row],[Recency]]&lt;=$L$12,3,IF(Table5[[#This Row],[Recency]]&lt;=$L$13,2,1))))</f>
        <v>3</v>
      </c>
      <c r="G159" s="9">
        <f>IF(Table5[[#This Row],[Frequency]]&lt;=$M$11,1,IF(Table5[[#This Row],[Frequency]]&lt;=$M$12,2,IF(Table5[[#This Row],[Frequency]]&lt;=$M$13,3,IF(Table5[[#This Row],[Frequency]]&lt;$M$17,4,5))))</f>
        <v>3</v>
      </c>
      <c r="H159" s="9">
        <f>IF(Table5[[#This Row],[Total_Spend]]&lt;=$N$11,1,IF(Table5[[#This Row],[Total_Spend]]&lt;=$N$12,2,IF(Table5[[#This Row],[Total_Spend]]&lt;=$N$13,3,IF(Table5[[#This Row],[Total_Spend]]&lt;$N$17,4,5))))</f>
        <v>5</v>
      </c>
    </row>
    <row r="160" spans="1:8" x14ac:dyDescent="0.3">
      <c r="A160" s="9">
        <v>10623</v>
      </c>
      <c r="B160">
        <v>2</v>
      </c>
      <c r="C160">
        <v>32</v>
      </c>
      <c r="D160">
        <v>5</v>
      </c>
      <c r="E160" s="9">
        <v>0</v>
      </c>
      <c r="F160" s="9">
        <f>IF(Table5[[#This Row],[Recency]]&lt;=$L$19,5,IF(Table5[[#This Row],[Recency]]&lt;=$L$11,4,IF(Table5[[#This Row],[Recency]]&lt;=$L$12,3,IF(Table5[[#This Row],[Recency]]&lt;=$L$13,2,1))))</f>
        <v>5</v>
      </c>
      <c r="G160" s="9">
        <f>IF(Table5[[#This Row],[Frequency]]&lt;=$M$11,1,IF(Table5[[#This Row],[Frequency]]&lt;=$M$12,2,IF(Table5[[#This Row],[Frequency]]&lt;=$M$13,3,IF(Table5[[#This Row],[Frequency]]&lt;$M$17,4,5))))</f>
        <v>1</v>
      </c>
      <c r="H160" s="9">
        <f>IF(Table5[[#This Row],[Total_Spend]]&lt;=$N$11,1,IF(Table5[[#This Row],[Total_Spend]]&lt;=$N$12,2,IF(Table5[[#This Row],[Total_Spend]]&lt;=$N$13,3,IF(Table5[[#This Row],[Total_Spend]]&lt;$N$17,4,5))))</f>
        <v>1</v>
      </c>
    </row>
    <row r="161" spans="1:8" x14ac:dyDescent="0.3">
      <c r="A161" s="9">
        <v>10629</v>
      </c>
      <c r="B161">
        <v>25</v>
      </c>
      <c r="C161">
        <v>109</v>
      </c>
      <c r="D161">
        <v>9</v>
      </c>
      <c r="E161" s="9">
        <v>0</v>
      </c>
      <c r="F161" s="9">
        <f>IF(Table5[[#This Row],[Recency]]&lt;=$L$19,5,IF(Table5[[#This Row],[Recency]]&lt;=$L$11,4,IF(Table5[[#This Row],[Recency]]&lt;=$L$12,3,IF(Table5[[#This Row],[Recency]]&lt;=$L$13,2,1))))</f>
        <v>3</v>
      </c>
      <c r="G161" s="9">
        <f>IF(Table5[[#This Row],[Frequency]]&lt;=$M$11,1,IF(Table5[[#This Row],[Frequency]]&lt;=$M$12,2,IF(Table5[[#This Row],[Frequency]]&lt;=$M$13,3,IF(Table5[[#This Row],[Frequency]]&lt;$M$17,4,5))))</f>
        <v>2</v>
      </c>
      <c r="H161" s="9">
        <f>IF(Table5[[#This Row],[Total_Spend]]&lt;=$N$11,1,IF(Table5[[#This Row],[Total_Spend]]&lt;=$N$12,2,IF(Table5[[#This Row],[Total_Spend]]&lt;=$N$13,3,IF(Table5[[#This Row],[Total_Spend]]&lt;$N$17,4,5))))</f>
        <v>2</v>
      </c>
    </row>
    <row r="162" spans="1:8" x14ac:dyDescent="0.3">
      <c r="A162" s="9">
        <v>10634</v>
      </c>
      <c r="B162">
        <v>56</v>
      </c>
      <c r="C162">
        <v>406</v>
      </c>
      <c r="D162">
        <v>15</v>
      </c>
      <c r="E162" s="9">
        <v>0</v>
      </c>
      <c r="F162" s="9">
        <f>IF(Table5[[#This Row],[Recency]]&lt;=$L$19,5,IF(Table5[[#This Row],[Recency]]&lt;=$L$11,4,IF(Table5[[#This Row],[Recency]]&lt;=$L$12,3,IF(Table5[[#This Row],[Recency]]&lt;=$L$13,2,1))))</f>
        <v>2</v>
      </c>
      <c r="G162" s="9">
        <f>IF(Table5[[#This Row],[Frequency]]&lt;=$M$11,1,IF(Table5[[#This Row],[Frequency]]&lt;=$M$12,2,IF(Table5[[#This Row],[Frequency]]&lt;=$M$13,3,IF(Table5[[#This Row],[Frequency]]&lt;$M$17,4,5))))</f>
        <v>2</v>
      </c>
      <c r="H162" s="9">
        <f>IF(Table5[[#This Row],[Total_Spend]]&lt;=$N$11,1,IF(Table5[[#This Row],[Total_Spend]]&lt;=$N$12,2,IF(Table5[[#This Row],[Total_Spend]]&lt;=$N$13,3,IF(Table5[[#This Row],[Total_Spend]]&lt;$N$17,4,5))))</f>
        <v>3</v>
      </c>
    </row>
    <row r="163" spans="1:8" x14ac:dyDescent="0.3">
      <c r="A163" s="9">
        <v>10637</v>
      </c>
      <c r="B163">
        <v>77</v>
      </c>
      <c r="C163">
        <v>99</v>
      </c>
      <c r="D163">
        <v>8</v>
      </c>
      <c r="E163" s="9">
        <v>0</v>
      </c>
      <c r="F163" s="9">
        <f>IF(Table5[[#This Row],[Recency]]&lt;=$L$19,5,IF(Table5[[#This Row],[Recency]]&lt;=$L$11,4,IF(Table5[[#This Row],[Recency]]&lt;=$L$12,3,IF(Table5[[#This Row],[Recency]]&lt;=$L$13,2,1))))</f>
        <v>1</v>
      </c>
      <c r="G163" s="9">
        <f>IF(Table5[[#This Row],[Frequency]]&lt;=$M$11,1,IF(Table5[[#This Row],[Frequency]]&lt;=$M$12,2,IF(Table5[[#This Row],[Frequency]]&lt;=$M$13,3,IF(Table5[[#This Row],[Frequency]]&lt;$M$17,4,5))))</f>
        <v>1</v>
      </c>
      <c r="H163" s="9">
        <f>IF(Table5[[#This Row],[Total_Spend]]&lt;=$N$11,1,IF(Table5[[#This Row],[Total_Spend]]&lt;=$N$12,2,IF(Table5[[#This Row],[Total_Spend]]&lt;=$N$13,3,IF(Table5[[#This Row],[Total_Spend]]&lt;$N$17,4,5))))</f>
        <v>2</v>
      </c>
    </row>
    <row r="164" spans="1:8" x14ac:dyDescent="0.3">
      <c r="A164" s="9">
        <v>1064</v>
      </c>
      <c r="B164">
        <v>18</v>
      </c>
      <c r="C164">
        <v>42</v>
      </c>
      <c r="D164">
        <v>5</v>
      </c>
      <c r="E164" s="9">
        <v>0</v>
      </c>
      <c r="F164" s="9">
        <f>IF(Table5[[#This Row],[Recency]]&lt;=$L$19,5,IF(Table5[[#This Row],[Recency]]&lt;=$L$11,4,IF(Table5[[#This Row],[Recency]]&lt;=$L$12,3,IF(Table5[[#This Row],[Recency]]&lt;=$L$13,2,1))))</f>
        <v>4</v>
      </c>
      <c r="G164" s="9">
        <f>IF(Table5[[#This Row],[Frequency]]&lt;=$M$11,1,IF(Table5[[#This Row],[Frequency]]&lt;=$M$12,2,IF(Table5[[#This Row],[Frequency]]&lt;=$M$13,3,IF(Table5[[#This Row],[Frequency]]&lt;$M$17,4,5))))</f>
        <v>1</v>
      </c>
      <c r="H164" s="9">
        <f>IF(Table5[[#This Row],[Total_Spend]]&lt;=$N$11,1,IF(Table5[[#This Row],[Total_Spend]]&lt;=$N$12,2,IF(Table5[[#This Row],[Total_Spend]]&lt;=$N$13,3,IF(Table5[[#This Row],[Total_Spend]]&lt;$N$17,4,5))))</f>
        <v>1</v>
      </c>
    </row>
    <row r="165" spans="1:8" x14ac:dyDescent="0.3">
      <c r="A165" s="9">
        <v>10640</v>
      </c>
      <c r="B165">
        <v>71</v>
      </c>
      <c r="C165">
        <v>211</v>
      </c>
      <c r="D165">
        <v>14</v>
      </c>
      <c r="E165" s="9">
        <v>0</v>
      </c>
      <c r="F165" s="9">
        <f>IF(Table5[[#This Row],[Recency]]&lt;=$L$19,5,IF(Table5[[#This Row],[Recency]]&lt;=$L$11,4,IF(Table5[[#This Row],[Recency]]&lt;=$L$12,3,IF(Table5[[#This Row],[Recency]]&lt;=$L$13,2,1))))</f>
        <v>2</v>
      </c>
      <c r="G165" s="9">
        <f>IF(Table5[[#This Row],[Frequency]]&lt;=$M$11,1,IF(Table5[[#This Row],[Frequency]]&lt;=$M$12,2,IF(Table5[[#This Row],[Frequency]]&lt;=$M$13,3,IF(Table5[[#This Row],[Frequency]]&lt;$M$17,4,5))))</f>
        <v>2</v>
      </c>
      <c r="H165" s="9">
        <f>IF(Table5[[#This Row],[Total_Spend]]&lt;=$N$11,1,IF(Table5[[#This Row],[Total_Spend]]&lt;=$N$12,2,IF(Table5[[#This Row],[Total_Spend]]&lt;=$N$13,3,IF(Table5[[#This Row],[Total_Spend]]&lt;$N$17,4,5))))</f>
        <v>2</v>
      </c>
    </row>
    <row r="166" spans="1:8" x14ac:dyDescent="0.3">
      <c r="A166" s="9">
        <v>10641</v>
      </c>
      <c r="B166">
        <v>5</v>
      </c>
      <c r="C166">
        <v>57</v>
      </c>
      <c r="D166">
        <v>10</v>
      </c>
      <c r="E166" s="9">
        <v>0</v>
      </c>
      <c r="F166" s="9">
        <f>IF(Table5[[#This Row],[Recency]]&lt;=$L$19,5,IF(Table5[[#This Row],[Recency]]&lt;=$L$11,4,IF(Table5[[#This Row],[Recency]]&lt;=$L$12,3,IF(Table5[[#This Row],[Recency]]&lt;=$L$13,2,1))))</f>
        <v>5</v>
      </c>
      <c r="G166" s="9">
        <f>IF(Table5[[#This Row],[Frequency]]&lt;=$M$11,1,IF(Table5[[#This Row],[Frequency]]&lt;=$M$12,2,IF(Table5[[#This Row],[Frequency]]&lt;=$M$13,3,IF(Table5[[#This Row],[Frequency]]&lt;$M$17,4,5))))</f>
        <v>2</v>
      </c>
      <c r="H166" s="9">
        <f>IF(Table5[[#This Row],[Total_Spend]]&lt;=$N$11,1,IF(Table5[[#This Row],[Total_Spend]]&lt;=$N$12,2,IF(Table5[[#This Row],[Total_Spend]]&lt;=$N$13,3,IF(Table5[[#This Row],[Total_Spend]]&lt;$N$17,4,5))))</f>
        <v>1</v>
      </c>
    </row>
    <row r="167" spans="1:8" x14ac:dyDescent="0.3">
      <c r="A167" s="9">
        <v>10642</v>
      </c>
      <c r="B167">
        <v>13</v>
      </c>
      <c r="C167">
        <v>37</v>
      </c>
      <c r="D167">
        <v>5</v>
      </c>
      <c r="E167" s="9">
        <v>0</v>
      </c>
      <c r="F167" s="9">
        <f>IF(Table5[[#This Row],[Recency]]&lt;=$L$19,5,IF(Table5[[#This Row],[Recency]]&lt;=$L$11,4,IF(Table5[[#This Row],[Recency]]&lt;=$L$12,3,IF(Table5[[#This Row],[Recency]]&lt;=$L$13,2,1))))</f>
        <v>4</v>
      </c>
      <c r="G167" s="9">
        <f>IF(Table5[[#This Row],[Frequency]]&lt;=$M$11,1,IF(Table5[[#This Row],[Frequency]]&lt;=$M$12,2,IF(Table5[[#This Row],[Frequency]]&lt;=$M$13,3,IF(Table5[[#This Row],[Frequency]]&lt;$M$17,4,5))))</f>
        <v>1</v>
      </c>
      <c r="H167" s="9">
        <f>IF(Table5[[#This Row],[Total_Spend]]&lt;=$N$11,1,IF(Table5[[#This Row],[Total_Spend]]&lt;=$N$12,2,IF(Table5[[#This Row],[Total_Spend]]&lt;=$N$13,3,IF(Table5[[#This Row],[Total_Spend]]&lt;$N$17,4,5))))</f>
        <v>1</v>
      </c>
    </row>
    <row r="168" spans="1:8" x14ac:dyDescent="0.3">
      <c r="A168" s="9">
        <v>10643</v>
      </c>
      <c r="B168">
        <v>23</v>
      </c>
      <c r="C168">
        <v>653</v>
      </c>
      <c r="D168">
        <v>20</v>
      </c>
      <c r="E168" s="9">
        <v>1</v>
      </c>
      <c r="F168" s="9">
        <f>IF(Table5[[#This Row],[Recency]]&lt;=$L$19,5,IF(Table5[[#This Row],[Recency]]&lt;=$L$11,4,IF(Table5[[#This Row],[Recency]]&lt;=$L$12,3,IF(Table5[[#This Row],[Recency]]&lt;=$L$13,2,1))))</f>
        <v>4</v>
      </c>
      <c r="G168" s="9">
        <f>IF(Table5[[#This Row],[Frequency]]&lt;=$M$11,1,IF(Table5[[#This Row],[Frequency]]&lt;=$M$12,2,IF(Table5[[#This Row],[Frequency]]&lt;=$M$13,3,IF(Table5[[#This Row],[Frequency]]&lt;$M$17,4,5))))</f>
        <v>3</v>
      </c>
      <c r="H168" s="9">
        <f>IF(Table5[[#This Row],[Total_Spend]]&lt;=$N$11,1,IF(Table5[[#This Row],[Total_Spend]]&lt;=$N$12,2,IF(Table5[[#This Row],[Total_Spend]]&lt;=$N$13,3,IF(Table5[[#This Row],[Total_Spend]]&lt;$N$17,4,5))))</f>
        <v>3</v>
      </c>
    </row>
    <row r="169" spans="1:8" x14ac:dyDescent="0.3">
      <c r="A169" s="9">
        <v>10648</v>
      </c>
      <c r="B169">
        <v>78</v>
      </c>
      <c r="C169">
        <v>1289</v>
      </c>
      <c r="D169">
        <v>19</v>
      </c>
      <c r="E169" s="9">
        <v>0</v>
      </c>
      <c r="F169" s="9">
        <f>IF(Table5[[#This Row],[Recency]]&lt;=$L$19,5,IF(Table5[[#This Row],[Recency]]&lt;=$L$11,4,IF(Table5[[#This Row],[Recency]]&lt;=$L$12,3,IF(Table5[[#This Row],[Recency]]&lt;=$L$13,2,1))))</f>
        <v>1</v>
      </c>
      <c r="G169" s="9">
        <f>IF(Table5[[#This Row],[Frequency]]&lt;=$M$11,1,IF(Table5[[#This Row],[Frequency]]&lt;=$M$12,2,IF(Table5[[#This Row],[Frequency]]&lt;=$M$13,3,IF(Table5[[#This Row],[Frequency]]&lt;$M$17,4,5))))</f>
        <v>3</v>
      </c>
      <c r="H169" s="9">
        <f>IF(Table5[[#This Row],[Total_Spend]]&lt;=$N$11,1,IF(Table5[[#This Row],[Total_Spend]]&lt;=$N$12,2,IF(Table5[[#This Row],[Total_Spend]]&lt;=$N$13,3,IF(Table5[[#This Row],[Total_Spend]]&lt;$N$17,4,5))))</f>
        <v>4</v>
      </c>
    </row>
    <row r="170" spans="1:8" x14ac:dyDescent="0.3">
      <c r="A170" s="9">
        <v>1065</v>
      </c>
      <c r="B170">
        <v>85</v>
      </c>
      <c r="C170">
        <v>1918</v>
      </c>
      <c r="D170">
        <v>19</v>
      </c>
      <c r="E170" s="9">
        <v>0</v>
      </c>
      <c r="F170" s="9">
        <f>IF(Table5[[#This Row],[Recency]]&lt;=$L$19,5,IF(Table5[[#This Row],[Recency]]&lt;=$L$11,4,IF(Table5[[#This Row],[Recency]]&lt;=$L$12,3,IF(Table5[[#This Row],[Recency]]&lt;=$L$13,2,1))))</f>
        <v>1</v>
      </c>
      <c r="G170" s="9">
        <f>IF(Table5[[#This Row],[Frequency]]&lt;=$M$11,1,IF(Table5[[#This Row],[Frequency]]&lt;=$M$12,2,IF(Table5[[#This Row],[Frequency]]&lt;=$M$13,3,IF(Table5[[#This Row],[Frequency]]&lt;$M$17,4,5))))</f>
        <v>3</v>
      </c>
      <c r="H170" s="9">
        <f>IF(Table5[[#This Row],[Total_Spend]]&lt;=$N$11,1,IF(Table5[[#This Row],[Total_Spend]]&lt;=$N$12,2,IF(Table5[[#This Row],[Total_Spend]]&lt;=$N$13,3,IF(Table5[[#This Row],[Total_Spend]]&lt;$N$17,4,5))))</f>
        <v>5</v>
      </c>
    </row>
    <row r="171" spans="1:8" x14ac:dyDescent="0.3">
      <c r="A171" s="9">
        <v>10652</v>
      </c>
      <c r="B171">
        <v>48</v>
      </c>
      <c r="C171">
        <v>1169</v>
      </c>
      <c r="D171">
        <v>17</v>
      </c>
      <c r="E171" s="9">
        <v>0</v>
      </c>
      <c r="F171" s="9">
        <f>IF(Table5[[#This Row],[Recency]]&lt;=$L$19,5,IF(Table5[[#This Row],[Recency]]&lt;=$L$11,4,IF(Table5[[#This Row],[Recency]]&lt;=$L$12,3,IF(Table5[[#This Row],[Recency]]&lt;=$L$13,2,1))))</f>
        <v>3</v>
      </c>
      <c r="G171" s="9">
        <f>IF(Table5[[#This Row],[Frequency]]&lt;=$M$11,1,IF(Table5[[#This Row],[Frequency]]&lt;=$M$12,2,IF(Table5[[#This Row],[Frequency]]&lt;=$M$13,3,IF(Table5[[#This Row],[Frequency]]&lt;$M$17,4,5))))</f>
        <v>3</v>
      </c>
      <c r="H171" s="9">
        <f>IF(Table5[[#This Row],[Total_Spend]]&lt;=$N$11,1,IF(Table5[[#This Row],[Total_Spend]]&lt;=$N$12,2,IF(Table5[[#This Row],[Total_Spend]]&lt;=$N$13,3,IF(Table5[[#This Row],[Total_Spend]]&lt;$N$17,4,5))))</f>
        <v>4</v>
      </c>
    </row>
    <row r="172" spans="1:8" x14ac:dyDescent="0.3">
      <c r="A172" s="9">
        <v>10659</v>
      </c>
      <c r="B172">
        <v>7</v>
      </c>
      <c r="C172">
        <v>53</v>
      </c>
      <c r="D172">
        <v>11</v>
      </c>
      <c r="E172" s="9">
        <v>0</v>
      </c>
      <c r="F172" s="9">
        <f>IF(Table5[[#This Row],[Recency]]&lt;=$L$19,5,IF(Table5[[#This Row],[Recency]]&lt;=$L$11,4,IF(Table5[[#This Row],[Recency]]&lt;=$L$12,3,IF(Table5[[#This Row],[Recency]]&lt;=$L$13,2,1))))</f>
        <v>5</v>
      </c>
      <c r="G172" s="9">
        <f>IF(Table5[[#This Row],[Frequency]]&lt;=$M$11,1,IF(Table5[[#This Row],[Frequency]]&lt;=$M$12,2,IF(Table5[[#This Row],[Frequency]]&lt;=$M$13,3,IF(Table5[[#This Row],[Frequency]]&lt;$M$17,4,5))))</f>
        <v>2</v>
      </c>
      <c r="H172" s="9">
        <f>IF(Table5[[#This Row],[Total_Spend]]&lt;=$N$11,1,IF(Table5[[#This Row],[Total_Spend]]&lt;=$N$12,2,IF(Table5[[#This Row],[Total_Spend]]&lt;=$N$13,3,IF(Table5[[#This Row],[Total_Spend]]&lt;$N$17,4,5))))</f>
        <v>1</v>
      </c>
    </row>
    <row r="173" spans="1:8" x14ac:dyDescent="0.3">
      <c r="A173" s="9">
        <v>10660</v>
      </c>
      <c r="B173">
        <v>61</v>
      </c>
      <c r="C173">
        <v>438</v>
      </c>
      <c r="D173">
        <v>17</v>
      </c>
      <c r="E173" s="9">
        <v>0</v>
      </c>
      <c r="F173" s="9">
        <f>IF(Table5[[#This Row],[Recency]]&lt;=$L$19,5,IF(Table5[[#This Row],[Recency]]&lt;=$L$11,4,IF(Table5[[#This Row],[Recency]]&lt;=$L$12,3,IF(Table5[[#This Row],[Recency]]&lt;=$L$13,2,1))))</f>
        <v>2</v>
      </c>
      <c r="G173" s="9">
        <f>IF(Table5[[#This Row],[Frequency]]&lt;=$M$11,1,IF(Table5[[#This Row],[Frequency]]&lt;=$M$12,2,IF(Table5[[#This Row],[Frequency]]&lt;=$M$13,3,IF(Table5[[#This Row],[Frequency]]&lt;$M$17,4,5))))</f>
        <v>3</v>
      </c>
      <c r="H173" s="9">
        <f>IF(Table5[[#This Row],[Total_Spend]]&lt;=$N$11,1,IF(Table5[[#This Row],[Total_Spend]]&lt;=$N$12,2,IF(Table5[[#This Row],[Total_Spend]]&lt;=$N$13,3,IF(Table5[[#This Row],[Total_Spend]]&lt;$N$17,4,5))))</f>
        <v>3</v>
      </c>
    </row>
    <row r="174" spans="1:8" x14ac:dyDescent="0.3">
      <c r="A174" s="9">
        <v>10664</v>
      </c>
      <c r="B174">
        <v>14</v>
      </c>
      <c r="C174">
        <v>467</v>
      </c>
      <c r="D174">
        <v>17</v>
      </c>
      <c r="E174" s="9">
        <v>0</v>
      </c>
      <c r="F174" s="9">
        <f>IF(Table5[[#This Row],[Recency]]&lt;=$L$19,5,IF(Table5[[#This Row],[Recency]]&lt;=$L$11,4,IF(Table5[[#This Row],[Recency]]&lt;=$L$12,3,IF(Table5[[#This Row],[Recency]]&lt;=$L$13,2,1))))</f>
        <v>4</v>
      </c>
      <c r="G174" s="9">
        <f>IF(Table5[[#This Row],[Frequency]]&lt;=$M$11,1,IF(Table5[[#This Row],[Frequency]]&lt;=$M$12,2,IF(Table5[[#This Row],[Frequency]]&lt;=$M$13,3,IF(Table5[[#This Row],[Frequency]]&lt;$M$17,4,5))))</f>
        <v>3</v>
      </c>
      <c r="H174" s="9">
        <f>IF(Table5[[#This Row],[Total_Spend]]&lt;=$N$11,1,IF(Table5[[#This Row],[Total_Spend]]&lt;=$N$12,2,IF(Table5[[#This Row],[Total_Spend]]&lt;=$N$13,3,IF(Table5[[#This Row],[Total_Spend]]&lt;$N$17,4,5))))</f>
        <v>3</v>
      </c>
    </row>
    <row r="175" spans="1:8" x14ac:dyDescent="0.3">
      <c r="A175" s="9">
        <v>10669</v>
      </c>
      <c r="B175">
        <v>8</v>
      </c>
      <c r="C175">
        <v>470</v>
      </c>
      <c r="D175">
        <v>17</v>
      </c>
      <c r="E175" s="9">
        <v>0</v>
      </c>
      <c r="F175" s="9">
        <f>IF(Table5[[#This Row],[Recency]]&lt;=$L$19,5,IF(Table5[[#This Row],[Recency]]&lt;=$L$11,4,IF(Table5[[#This Row],[Recency]]&lt;=$L$12,3,IF(Table5[[#This Row],[Recency]]&lt;=$L$13,2,1))))</f>
        <v>5</v>
      </c>
      <c r="G175" s="9">
        <f>IF(Table5[[#This Row],[Frequency]]&lt;=$M$11,1,IF(Table5[[#This Row],[Frequency]]&lt;=$M$12,2,IF(Table5[[#This Row],[Frequency]]&lt;=$M$13,3,IF(Table5[[#This Row],[Frequency]]&lt;$M$17,4,5))))</f>
        <v>3</v>
      </c>
      <c r="H175" s="9">
        <f>IF(Table5[[#This Row],[Total_Spend]]&lt;=$N$11,1,IF(Table5[[#This Row],[Total_Spend]]&lt;=$N$12,2,IF(Table5[[#This Row],[Total_Spend]]&lt;=$N$13,3,IF(Table5[[#This Row],[Total_Spend]]&lt;$N$17,4,5))))</f>
        <v>3</v>
      </c>
    </row>
    <row r="176" spans="1:8" x14ac:dyDescent="0.3">
      <c r="A176" s="9">
        <v>10673</v>
      </c>
      <c r="B176">
        <v>6</v>
      </c>
      <c r="C176">
        <v>1416</v>
      </c>
      <c r="D176">
        <v>21</v>
      </c>
      <c r="E176" s="9">
        <v>0</v>
      </c>
      <c r="F176" s="9">
        <f>IF(Table5[[#This Row],[Recency]]&lt;=$L$19,5,IF(Table5[[#This Row],[Recency]]&lt;=$L$11,4,IF(Table5[[#This Row],[Recency]]&lt;=$L$12,3,IF(Table5[[#This Row],[Recency]]&lt;=$L$13,2,1))))</f>
        <v>5</v>
      </c>
      <c r="G176" s="9">
        <f>IF(Table5[[#This Row],[Frequency]]&lt;=$M$11,1,IF(Table5[[#This Row],[Frequency]]&lt;=$M$12,2,IF(Table5[[#This Row],[Frequency]]&lt;=$M$13,3,IF(Table5[[#This Row],[Frequency]]&lt;$M$17,4,5))))</f>
        <v>3</v>
      </c>
      <c r="H176" s="9">
        <f>IF(Table5[[#This Row],[Total_Spend]]&lt;=$N$11,1,IF(Table5[[#This Row],[Total_Spend]]&lt;=$N$12,2,IF(Table5[[#This Row],[Total_Spend]]&lt;=$N$13,3,IF(Table5[[#This Row],[Total_Spend]]&lt;$N$17,4,5))))</f>
        <v>4</v>
      </c>
    </row>
    <row r="177" spans="1:8" x14ac:dyDescent="0.3">
      <c r="A177" s="9">
        <v>10675</v>
      </c>
      <c r="B177">
        <v>82</v>
      </c>
      <c r="C177">
        <v>1161</v>
      </c>
      <c r="D177">
        <v>19</v>
      </c>
      <c r="E177" s="9">
        <v>1</v>
      </c>
      <c r="F177" s="9">
        <f>IF(Table5[[#This Row],[Recency]]&lt;=$L$19,5,IF(Table5[[#This Row],[Recency]]&lt;=$L$11,4,IF(Table5[[#This Row],[Recency]]&lt;=$L$12,3,IF(Table5[[#This Row],[Recency]]&lt;=$L$13,2,1))))</f>
        <v>1</v>
      </c>
      <c r="G177" s="9">
        <f>IF(Table5[[#This Row],[Frequency]]&lt;=$M$11,1,IF(Table5[[#This Row],[Frequency]]&lt;=$M$12,2,IF(Table5[[#This Row],[Frequency]]&lt;=$M$13,3,IF(Table5[[#This Row],[Frequency]]&lt;$M$17,4,5))))</f>
        <v>3</v>
      </c>
      <c r="H177" s="9">
        <f>IF(Table5[[#This Row],[Total_Spend]]&lt;=$N$11,1,IF(Table5[[#This Row],[Total_Spend]]&lt;=$N$12,2,IF(Table5[[#This Row],[Total_Spend]]&lt;=$N$13,3,IF(Table5[[#This Row],[Total_Spend]]&lt;$N$17,4,5))))</f>
        <v>4</v>
      </c>
    </row>
    <row r="178" spans="1:8" x14ac:dyDescent="0.3">
      <c r="A178" s="9">
        <v>10676</v>
      </c>
      <c r="B178">
        <v>3</v>
      </c>
      <c r="C178">
        <v>1173</v>
      </c>
      <c r="D178">
        <v>20</v>
      </c>
      <c r="E178" s="9">
        <v>1</v>
      </c>
      <c r="F178" s="9">
        <f>IF(Table5[[#This Row],[Recency]]&lt;=$L$19,5,IF(Table5[[#This Row],[Recency]]&lt;=$L$11,4,IF(Table5[[#This Row],[Recency]]&lt;=$L$12,3,IF(Table5[[#This Row],[Recency]]&lt;=$L$13,2,1))))</f>
        <v>5</v>
      </c>
      <c r="G178" s="9">
        <f>IF(Table5[[#This Row],[Frequency]]&lt;=$M$11,1,IF(Table5[[#This Row],[Frequency]]&lt;=$M$12,2,IF(Table5[[#This Row],[Frequency]]&lt;=$M$13,3,IF(Table5[[#This Row],[Frequency]]&lt;$M$17,4,5))))</f>
        <v>3</v>
      </c>
      <c r="H178" s="9">
        <f>IF(Table5[[#This Row],[Total_Spend]]&lt;=$N$11,1,IF(Table5[[#This Row],[Total_Spend]]&lt;=$N$12,2,IF(Table5[[#This Row],[Total_Spend]]&lt;=$N$13,3,IF(Table5[[#This Row],[Total_Spend]]&lt;$N$17,4,5))))</f>
        <v>4</v>
      </c>
    </row>
    <row r="179" spans="1:8" x14ac:dyDescent="0.3">
      <c r="A179" s="9">
        <v>10678</v>
      </c>
      <c r="B179">
        <v>91</v>
      </c>
      <c r="C179">
        <v>917</v>
      </c>
      <c r="D179">
        <v>25</v>
      </c>
      <c r="E179" s="9">
        <v>0</v>
      </c>
      <c r="F179" s="9">
        <f>IF(Table5[[#This Row],[Recency]]&lt;=$L$19,5,IF(Table5[[#This Row],[Recency]]&lt;=$L$11,4,IF(Table5[[#This Row],[Recency]]&lt;=$L$12,3,IF(Table5[[#This Row],[Recency]]&lt;=$L$13,2,1))))</f>
        <v>1</v>
      </c>
      <c r="G179" s="9">
        <f>IF(Table5[[#This Row],[Frequency]]&lt;=$M$11,1,IF(Table5[[#This Row],[Frequency]]&lt;=$M$12,2,IF(Table5[[#This Row],[Frequency]]&lt;=$M$13,3,IF(Table5[[#This Row],[Frequency]]&lt;$M$17,4,5))))</f>
        <v>5</v>
      </c>
      <c r="H179" s="9">
        <f>IF(Table5[[#This Row],[Total_Spend]]&lt;=$N$11,1,IF(Table5[[#This Row],[Total_Spend]]&lt;=$N$12,2,IF(Table5[[#This Row],[Total_Spend]]&lt;=$N$13,3,IF(Table5[[#This Row],[Total_Spend]]&lt;$N$17,4,5))))</f>
        <v>3</v>
      </c>
    </row>
    <row r="180" spans="1:8" x14ac:dyDescent="0.3">
      <c r="A180" s="9">
        <v>10680</v>
      </c>
      <c r="B180">
        <v>71</v>
      </c>
      <c r="C180">
        <v>70</v>
      </c>
      <c r="D180">
        <v>7</v>
      </c>
      <c r="E180" s="9">
        <v>0</v>
      </c>
      <c r="F180" s="9">
        <f>IF(Table5[[#This Row],[Recency]]&lt;=$L$19,5,IF(Table5[[#This Row],[Recency]]&lt;=$L$11,4,IF(Table5[[#This Row],[Recency]]&lt;=$L$12,3,IF(Table5[[#This Row],[Recency]]&lt;=$L$13,2,1))))</f>
        <v>2</v>
      </c>
      <c r="G180" s="9">
        <f>IF(Table5[[#This Row],[Frequency]]&lt;=$M$11,1,IF(Table5[[#This Row],[Frequency]]&lt;=$M$12,2,IF(Table5[[#This Row],[Frequency]]&lt;=$M$13,3,IF(Table5[[#This Row],[Frequency]]&lt;$M$17,4,5))))</f>
        <v>1</v>
      </c>
      <c r="H180" s="9">
        <f>IF(Table5[[#This Row],[Total_Spend]]&lt;=$N$11,1,IF(Table5[[#This Row],[Total_Spend]]&lt;=$N$12,2,IF(Table5[[#This Row],[Total_Spend]]&lt;=$N$13,3,IF(Table5[[#This Row],[Total_Spend]]&lt;$N$17,4,5))))</f>
        <v>2</v>
      </c>
    </row>
    <row r="181" spans="1:8" x14ac:dyDescent="0.3">
      <c r="A181" s="9">
        <v>10681</v>
      </c>
      <c r="B181">
        <v>13</v>
      </c>
      <c r="C181">
        <v>889</v>
      </c>
      <c r="D181">
        <v>26</v>
      </c>
      <c r="E181" s="9">
        <v>0</v>
      </c>
      <c r="F181" s="9">
        <f>IF(Table5[[#This Row],[Recency]]&lt;=$L$19,5,IF(Table5[[#This Row],[Recency]]&lt;=$L$11,4,IF(Table5[[#This Row],[Recency]]&lt;=$L$12,3,IF(Table5[[#This Row],[Recency]]&lt;=$L$13,2,1))))</f>
        <v>4</v>
      </c>
      <c r="G181" s="9">
        <f>IF(Table5[[#This Row],[Frequency]]&lt;=$M$11,1,IF(Table5[[#This Row],[Frequency]]&lt;=$M$12,2,IF(Table5[[#This Row],[Frequency]]&lt;=$M$13,3,IF(Table5[[#This Row],[Frequency]]&lt;$M$17,4,5))))</f>
        <v>5</v>
      </c>
      <c r="H181" s="9">
        <f>IF(Table5[[#This Row],[Total_Spend]]&lt;=$N$11,1,IF(Table5[[#This Row],[Total_Spend]]&lt;=$N$12,2,IF(Table5[[#This Row],[Total_Spend]]&lt;=$N$13,3,IF(Table5[[#This Row],[Total_Spend]]&lt;$N$17,4,5))))</f>
        <v>3</v>
      </c>
    </row>
    <row r="182" spans="1:8" x14ac:dyDescent="0.3">
      <c r="A182" s="9">
        <v>10686</v>
      </c>
      <c r="B182">
        <v>72</v>
      </c>
      <c r="C182">
        <v>21</v>
      </c>
      <c r="D182">
        <v>4</v>
      </c>
      <c r="E182" s="9">
        <v>0</v>
      </c>
      <c r="F182" s="9">
        <f>IF(Table5[[#This Row],[Recency]]&lt;=$L$19,5,IF(Table5[[#This Row],[Recency]]&lt;=$L$11,4,IF(Table5[[#This Row],[Recency]]&lt;=$L$12,3,IF(Table5[[#This Row],[Recency]]&lt;=$L$13,2,1))))</f>
        <v>2</v>
      </c>
      <c r="G182" s="9">
        <f>IF(Table5[[#This Row],[Frequency]]&lt;=$M$11,1,IF(Table5[[#This Row],[Frequency]]&lt;=$M$12,2,IF(Table5[[#This Row],[Frequency]]&lt;=$M$13,3,IF(Table5[[#This Row],[Frequency]]&lt;$M$17,4,5))))</f>
        <v>1</v>
      </c>
      <c r="H182" s="9">
        <f>IF(Table5[[#This Row],[Total_Spend]]&lt;=$N$11,1,IF(Table5[[#This Row],[Total_Spend]]&lt;=$N$12,2,IF(Table5[[#This Row],[Total_Spend]]&lt;=$N$13,3,IF(Table5[[#This Row],[Total_Spend]]&lt;$N$17,4,5))))</f>
        <v>1</v>
      </c>
    </row>
    <row r="183" spans="1:8" x14ac:dyDescent="0.3">
      <c r="A183" s="9">
        <v>10691</v>
      </c>
      <c r="B183">
        <v>55</v>
      </c>
      <c r="C183">
        <v>43</v>
      </c>
      <c r="D183">
        <v>5</v>
      </c>
      <c r="E183" s="9">
        <v>0</v>
      </c>
      <c r="F183" s="9">
        <f>IF(Table5[[#This Row],[Recency]]&lt;=$L$19,5,IF(Table5[[#This Row],[Recency]]&lt;=$L$11,4,IF(Table5[[#This Row],[Recency]]&lt;=$L$12,3,IF(Table5[[#This Row],[Recency]]&lt;=$L$13,2,1))))</f>
        <v>2</v>
      </c>
      <c r="G183" s="9">
        <f>IF(Table5[[#This Row],[Frequency]]&lt;=$M$11,1,IF(Table5[[#This Row],[Frequency]]&lt;=$M$12,2,IF(Table5[[#This Row],[Frequency]]&lt;=$M$13,3,IF(Table5[[#This Row],[Frequency]]&lt;$M$17,4,5))))</f>
        <v>1</v>
      </c>
      <c r="H183" s="9">
        <f>IF(Table5[[#This Row],[Total_Spend]]&lt;=$N$11,1,IF(Table5[[#This Row],[Total_Spend]]&lt;=$N$12,2,IF(Table5[[#This Row],[Total_Spend]]&lt;=$N$13,3,IF(Table5[[#This Row],[Total_Spend]]&lt;$N$17,4,5))))</f>
        <v>1</v>
      </c>
    </row>
    <row r="184" spans="1:8" x14ac:dyDescent="0.3">
      <c r="A184" s="9">
        <v>10699</v>
      </c>
      <c r="B184">
        <v>30</v>
      </c>
      <c r="C184">
        <v>92</v>
      </c>
      <c r="D184">
        <v>8</v>
      </c>
      <c r="E184" s="9">
        <v>0</v>
      </c>
      <c r="F184" s="9">
        <f>IF(Table5[[#This Row],[Recency]]&lt;=$L$19,5,IF(Table5[[#This Row],[Recency]]&lt;=$L$11,4,IF(Table5[[#This Row],[Recency]]&lt;=$L$12,3,IF(Table5[[#This Row],[Recency]]&lt;=$L$13,2,1))))</f>
        <v>3</v>
      </c>
      <c r="G184" s="9">
        <f>IF(Table5[[#This Row],[Frequency]]&lt;=$M$11,1,IF(Table5[[#This Row],[Frequency]]&lt;=$M$12,2,IF(Table5[[#This Row],[Frequency]]&lt;=$M$13,3,IF(Table5[[#This Row],[Frequency]]&lt;$M$17,4,5))))</f>
        <v>1</v>
      </c>
      <c r="H184" s="9">
        <f>IF(Table5[[#This Row],[Total_Spend]]&lt;=$N$11,1,IF(Table5[[#This Row],[Total_Spend]]&lt;=$N$12,2,IF(Table5[[#This Row],[Total_Spend]]&lt;=$N$13,3,IF(Table5[[#This Row],[Total_Spend]]&lt;$N$17,4,5))))</f>
        <v>2</v>
      </c>
    </row>
    <row r="185" spans="1:8" x14ac:dyDescent="0.3">
      <c r="A185" s="9">
        <v>10701</v>
      </c>
      <c r="B185">
        <v>60</v>
      </c>
      <c r="C185">
        <v>1211</v>
      </c>
      <c r="D185">
        <v>28</v>
      </c>
      <c r="E185" s="9">
        <v>0</v>
      </c>
      <c r="F185" s="9">
        <f>IF(Table5[[#This Row],[Recency]]&lt;=$L$19,5,IF(Table5[[#This Row],[Recency]]&lt;=$L$11,4,IF(Table5[[#This Row],[Recency]]&lt;=$L$12,3,IF(Table5[[#This Row],[Recency]]&lt;=$L$13,2,1))))</f>
        <v>2</v>
      </c>
      <c r="G185" s="9">
        <f>IF(Table5[[#This Row],[Frequency]]&lt;=$M$11,1,IF(Table5[[#This Row],[Frequency]]&lt;=$M$12,2,IF(Table5[[#This Row],[Frequency]]&lt;=$M$13,3,IF(Table5[[#This Row],[Frequency]]&lt;$M$17,4,5))))</f>
        <v>5</v>
      </c>
      <c r="H185" s="9">
        <f>IF(Table5[[#This Row],[Total_Spend]]&lt;=$N$11,1,IF(Table5[[#This Row],[Total_Spend]]&lt;=$N$12,2,IF(Table5[[#This Row],[Total_Spend]]&lt;=$N$13,3,IF(Table5[[#This Row],[Total_Spend]]&lt;$N$17,4,5))))</f>
        <v>4</v>
      </c>
    </row>
    <row r="186" spans="1:8" x14ac:dyDescent="0.3">
      <c r="A186" s="9">
        <v>10702</v>
      </c>
      <c r="B186">
        <v>67</v>
      </c>
      <c r="C186">
        <v>450</v>
      </c>
      <c r="D186">
        <v>17</v>
      </c>
      <c r="E186" s="9">
        <v>0</v>
      </c>
      <c r="F186" s="9">
        <f>IF(Table5[[#This Row],[Recency]]&lt;=$L$19,5,IF(Table5[[#This Row],[Recency]]&lt;=$L$11,4,IF(Table5[[#This Row],[Recency]]&lt;=$L$12,3,IF(Table5[[#This Row],[Recency]]&lt;=$L$13,2,1))))</f>
        <v>2</v>
      </c>
      <c r="G186" s="9">
        <f>IF(Table5[[#This Row],[Frequency]]&lt;=$M$11,1,IF(Table5[[#This Row],[Frequency]]&lt;=$M$12,2,IF(Table5[[#This Row],[Frequency]]&lt;=$M$13,3,IF(Table5[[#This Row],[Frequency]]&lt;$M$17,4,5))))</f>
        <v>3</v>
      </c>
      <c r="H186" s="9">
        <f>IF(Table5[[#This Row],[Total_Spend]]&lt;=$N$11,1,IF(Table5[[#This Row],[Total_Spend]]&lt;=$N$12,2,IF(Table5[[#This Row],[Total_Spend]]&lt;=$N$13,3,IF(Table5[[#This Row],[Total_Spend]]&lt;$N$17,4,5))))</f>
        <v>3</v>
      </c>
    </row>
    <row r="187" spans="1:8" x14ac:dyDescent="0.3">
      <c r="A187" s="9">
        <v>10703</v>
      </c>
      <c r="B187">
        <v>86</v>
      </c>
      <c r="C187">
        <v>120</v>
      </c>
      <c r="D187">
        <v>11</v>
      </c>
      <c r="E187" s="9">
        <v>0</v>
      </c>
      <c r="F187" s="9">
        <f>IF(Table5[[#This Row],[Recency]]&lt;=$L$19,5,IF(Table5[[#This Row],[Recency]]&lt;=$L$11,4,IF(Table5[[#This Row],[Recency]]&lt;=$L$12,3,IF(Table5[[#This Row],[Recency]]&lt;=$L$13,2,1))))</f>
        <v>1</v>
      </c>
      <c r="G187" s="9">
        <f>IF(Table5[[#This Row],[Frequency]]&lt;=$M$11,1,IF(Table5[[#This Row],[Frequency]]&lt;=$M$12,2,IF(Table5[[#This Row],[Frequency]]&lt;=$M$13,3,IF(Table5[[#This Row],[Frequency]]&lt;$M$17,4,5))))</f>
        <v>2</v>
      </c>
      <c r="H187" s="9">
        <f>IF(Table5[[#This Row],[Total_Spend]]&lt;=$N$11,1,IF(Table5[[#This Row],[Total_Spend]]&lt;=$N$12,2,IF(Table5[[#This Row],[Total_Spend]]&lt;=$N$13,3,IF(Table5[[#This Row],[Total_Spend]]&lt;$N$17,4,5))))</f>
        <v>2</v>
      </c>
    </row>
    <row r="188" spans="1:8" x14ac:dyDescent="0.3">
      <c r="A188" s="9">
        <v>10704</v>
      </c>
      <c r="B188">
        <v>65</v>
      </c>
      <c r="C188">
        <v>693</v>
      </c>
      <c r="D188">
        <v>19</v>
      </c>
      <c r="E188" s="9">
        <v>0</v>
      </c>
      <c r="F188" s="9">
        <f>IF(Table5[[#This Row],[Recency]]&lt;=$L$19,5,IF(Table5[[#This Row],[Recency]]&lt;=$L$11,4,IF(Table5[[#This Row],[Recency]]&lt;=$L$12,3,IF(Table5[[#This Row],[Recency]]&lt;=$L$13,2,1))))</f>
        <v>2</v>
      </c>
      <c r="G188" s="9">
        <f>IF(Table5[[#This Row],[Frequency]]&lt;=$M$11,1,IF(Table5[[#This Row],[Frequency]]&lt;=$M$12,2,IF(Table5[[#This Row],[Frequency]]&lt;=$M$13,3,IF(Table5[[#This Row],[Frequency]]&lt;$M$17,4,5))))</f>
        <v>3</v>
      </c>
      <c r="H188" s="9">
        <f>IF(Table5[[#This Row],[Total_Spend]]&lt;=$N$11,1,IF(Table5[[#This Row],[Total_Spend]]&lt;=$N$12,2,IF(Table5[[#This Row],[Total_Spend]]&lt;=$N$13,3,IF(Table5[[#This Row],[Total_Spend]]&lt;$N$17,4,5))))</f>
        <v>3</v>
      </c>
    </row>
    <row r="189" spans="1:8" x14ac:dyDescent="0.3">
      <c r="A189" s="9">
        <v>10708</v>
      </c>
      <c r="B189">
        <v>50</v>
      </c>
      <c r="C189">
        <v>33</v>
      </c>
      <c r="D189">
        <v>5</v>
      </c>
      <c r="E189" s="9">
        <v>0</v>
      </c>
      <c r="F189" s="9">
        <f>IF(Table5[[#This Row],[Recency]]&lt;=$L$19,5,IF(Table5[[#This Row],[Recency]]&lt;=$L$11,4,IF(Table5[[#This Row],[Recency]]&lt;=$L$12,3,IF(Table5[[#This Row],[Recency]]&lt;=$L$13,2,1))))</f>
        <v>2</v>
      </c>
      <c r="G189" s="9">
        <f>IF(Table5[[#This Row],[Frequency]]&lt;=$M$11,1,IF(Table5[[#This Row],[Frequency]]&lt;=$M$12,2,IF(Table5[[#This Row],[Frequency]]&lt;=$M$13,3,IF(Table5[[#This Row],[Frequency]]&lt;$M$17,4,5))))</f>
        <v>1</v>
      </c>
      <c r="H189" s="9">
        <f>IF(Table5[[#This Row],[Total_Spend]]&lt;=$N$11,1,IF(Table5[[#This Row],[Total_Spend]]&lt;=$N$12,2,IF(Table5[[#This Row],[Total_Spend]]&lt;=$N$13,3,IF(Table5[[#This Row],[Total_Spend]]&lt;$N$17,4,5))))</f>
        <v>1</v>
      </c>
    </row>
    <row r="190" spans="1:8" x14ac:dyDescent="0.3">
      <c r="A190" s="9">
        <v>1071</v>
      </c>
      <c r="B190">
        <v>10</v>
      </c>
      <c r="C190">
        <v>1034</v>
      </c>
      <c r="D190">
        <v>26</v>
      </c>
      <c r="E190" s="9">
        <v>0</v>
      </c>
      <c r="F190" s="9">
        <f>IF(Table5[[#This Row],[Recency]]&lt;=$L$19,5,IF(Table5[[#This Row],[Recency]]&lt;=$L$11,4,IF(Table5[[#This Row],[Recency]]&lt;=$L$12,3,IF(Table5[[#This Row],[Recency]]&lt;=$L$13,2,1))))</f>
        <v>4</v>
      </c>
      <c r="G190" s="9">
        <f>IF(Table5[[#This Row],[Frequency]]&lt;=$M$11,1,IF(Table5[[#This Row],[Frequency]]&lt;=$M$12,2,IF(Table5[[#This Row],[Frequency]]&lt;=$M$13,3,IF(Table5[[#This Row],[Frequency]]&lt;$M$17,4,5))))</f>
        <v>5</v>
      </c>
      <c r="H190" s="9">
        <f>IF(Table5[[#This Row],[Total_Spend]]&lt;=$N$11,1,IF(Table5[[#This Row],[Total_Spend]]&lt;=$N$12,2,IF(Table5[[#This Row],[Total_Spend]]&lt;=$N$13,3,IF(Table5[[#This Row],[Total_Spend]]&lt;$N$17,4,5))))</f>
        <v>3</v>
      </c>
    </row>
    <row r="191" spans="1:8" x14ac:dyDescent="0.3">
      <c r="A191" s="9">
        <v>10710</v>
      </c>
      <c r="B191">
        <v>61</v>
      </c>
      <c r="C191">
        <v>18</v>
      </c>
      <c r="D191">
        <v>4</v>
      </c>
      <c r="E191" s="9">
        <v>0</v>
      </c>
      <c r="F191" s="9">
        <f>IF(Table5[[#This Row],[Recency]]&lt;=$L$19,5,IF(Table5[[#This Row],[Recency]]&lt;=$L$11,4,IF(Table5[[#This Row],[Recency]]&lt;=$L$12,3,IF(Table5[[#This Row],[Recency]]&lt;=$L$13,2,1))))</f>
        <v>2</v>
      </c>
      <c r="G191" s="9">
        <f>IF(Table5[[#This Row],[Frequency]]&lt;=$M$11,1,IF(Table5[[#This Row],[Frequency]]&lt;=$M$12,2,IF(Table5[[#This Row],[Frequency]]&lt;=$M$13,3,IF(Table5[[#This Row],[Frequency]]&lt;$M$17,4,5))))</f>
        <v>1</v>
      </c>
      <c r="H191" s="9">
        <f>IF(Table5[[#This Row],[Total_Spend]]&lt;=$N$11,1,IF(Table5[[#This Row],[Total_Spend]]&lt;=$N$12,2,IF(Table5[[#This Row],[Total_Spend]]&lt;=$N$13,3,IF(Table5[[#This Row],[Total_Spend]]&lt;$N$17,4,5))))</f>
        <v>1</v>
      </c>
    </row>
    <row r="192" spans="1:8" x14ac:dyDescent="0.3">
      <c r="A192" s="9">
        <v>10711</v>
      </c>
      <c r="B192">
        <v>23</v>
      </c>
      <c r="C192">
        <v>894</v>
      </c>
      <c r="D192">
        <v>22</v>
      </c>
      <c r="E192" s="9">
        <v>0</v>
      </c>
      <c r="F192" s="9">
        <f>IF(Table5[[#This Row],[Recency]]&lt;=$L$19,5,IF(Table5[[#This Row],[Recency]]&lt;=$L$11,4,IF(Table5[[#This Row],[Recency]]&lt;=$L$12,3,IF(Table5[[#This Row],[Recency]]&lt;=$L$13,2,1))))</f>
        <v>4</v>
      </c>
      <c r="G192" s="9">
        <f>IF(Table5[[#This Row],[Frequency]]&lt;=$M$11,1,IF(Table5[[#This Row],[Frequency]]&lt;=$M$12,2,IF(Table5[[#This Row],[Frequency]]&lt;=$M$13,3,IF(Table5[[#This Row],[Frequency]]&lt;$M$17,4,5))))</f>
        <v>4</v>
      </c>
      <c r="H192" s="9">
        <f>IF(Table5[[#This Row],[Total_Spend]]&lt;=$N$11,1,IF(Table5[[#This Row],[Total_Spend]]&lt;=$N$12,2,IF(Table5[[#This Row],[Total_Spend]]&lt;=$N$13,3,IF(Table5[[#This Row],[Total_Spend]]&lt;$N$17,4,5))))</f>
        <v>3</v>
      </c>
    </row>
    <row r="193" spans="1:8" x14ac:dyDescent="0.3">
      <c r="A193" s="9">
        <v>1072</v>
      </c>
      <c r="B193">
        <v>64</v>
      </c>
      <c r="C193">
        <v>93</v>
      </c>
      <c r="D193">
        <v>8</v>
      </c>
      <c r="E193" s="9">
        <v>0</v>
      </c>
      <c r="F193" s="9">
        <f>IF(Table5[[#This Row],[Recency]]&lt;=$L$19,5,IF(Table5[[#This Row],[Recency]]&lt;=$L$11,4,IF(Table5[[#This Row],[Recency]]&lt;=$L$12,3,IF(Table5[[#This Row],[Recency]]&lt;=$L$13,2,1))))</f>
        <v>2</v>
      </c>
      <c r="G193" s="9">
        <f>IF(Table5[[#This Row],[Frequency]]&lt;=$M$11,1,IF(Table5[[#This Row],[Frequency]]&lt;=$M$12,2,IF(Table5[[#This Row],[Frequency]]&lt;=$M$13,3,IF(Table5[[#This Row],[Frequency]]&lt;$M$17,4,5))))</f>
        <v>1</v>
      </c>
      <c r="H193" s="9">
        <f>IF(Table5[[#This Row],[Total_Spend]]&lt;=$N$11,1,IF(Table5[[#This Row],[Total_Spend]]&lt;=$N$12,2,IF(Table5[[#This Row],[Total_Spend]]&lt;=$N$13,3,IF(Table5[[#This Row],[Total_Spend]]&lt;$N$17,4,5))))</f>
        <v>2</v>
      </c>
    </row>
    <row r="194" spans="1:8" x14ac:dyDescent="0.3">
      <c r="A194" s="9">
        <v>10722</v>
      </c>
      <c r="B194">
        <v>63</v>
      </c>
      <c r="C194">
        <v>546</v>
      </c>
      <c r="D194">
        <v>17</v>
      </c>
      <c r="E194" s="9">
        <v>0</v>
      </c>
      <c r="F194" s="9">
        <f>IF(Table5[[#This Row],[Recency]]&lt;=$L$19,5,IF(Table5[[#This Row],[Recency]]&lt;=$L$11,4,IF(Table5[[#This Row],[Recency]]&lt;=$L$12,3,IF(Table5[[#This Row],[Recency]]&lt;=$L$13,2,1))))</f>
        <v>2</v>
      </c>
      <c r="G194" s="9">
        <f>IF(Table5[[#This Row],[Frequency]]&lt;=$M$11,1,IF(Table5[[#This Row],[Frequency]]&lt;=$M$12,2,IF(Table5[[#This Row],[Frequency]]&lt;=$M$13,3,IF(Table5[[#This Row],[Frequency]]&lt;$M$17,4,5))))</f>
        <v>3</v>
      </c>
      <c r="H194" s="9">
        <f>IF(Table5[[#This Row],[Total_Spend]]&lt;=$N$11,1,IF(Table5[[#This Row],[Total_Spend]]&lt;=$N$12,2,IF(Table5[[#This Row],[Total_Spend]]&lt;=$N$13,3,IF(Table5[[#This Row],[Total_Spend]]&lt;$N$17,4,5))))</f>
        <v>3</v>
      </c>
    </row>
    <row r="195" spans="1:8" x14ac:dyDescent="0.3">
      <c r="A195" s="9">
        <v>10727</v>
      </c>
      <c r="B195">
        <v>43</v>
      </c>
      <c r="C195">
        <v>1586</v>
      </c>
      <c r="D195">
        <v>25</v>
      </c>
      <c r="E195" s="9">
        <v>0</v>
      </c>
      <c r="F195" s="9">
        <f>IF(Table5[[#This Row],[Recency]]&lt;=$L$19,5,IF(Table5[[#This Row],[Recency]]&lt;=$L$11,4,IF(Table5[[#This Row],[Recency]]&lt;=$L$12,3,IF(Table5[[#This Row],[Recency]]&lt;=$L$13,2,1))))</f>
        <v>3</v>
      </c>
      <c r="G195" s="9">
        <f>IF(Table5[[#This Row],[Frequency]]&lt;=$M$11,1,IF(Table5[[#This Row],[Frequency]]&lt;=$M$12,2,IF(Table5[[#This Row],[Frequency]]&lt;=$M$13,3,IF(Table5[[#This Row],[Frequency]]&lt;$M$17,4,5))))</f>
        <v>5</v>
      </c>
      <c r="H195" s="9">
        <f>IF(Table5[[#This Row],[Total_Spend]]&lt;=$N$11,1,IF(Table5[[#This Row],[Total_Spend]]&lt;=$N$12,2,IF(Table5[[#This Row],[Total_Spend]]&lt;=$N$13,3,IF(Table5[[#This Row],[Total_Spend]]&lt;$N$17,4,5))))</f>
        <v>5</v>
      </c>
    </row>
    <row r="196" spans="1:8" x14ac:dyDescent="0.3">
      <c r="A196" s="9">
        <v>10735</v>
      </c>
      <c r="B196">
        <v>75</v>
      </c>
      <c r="C196">
        <v>26</v>
      </c>
      <c r="D196">
        <v>5</v>
      </c>
      <c r="E196" s="9">
        <v>0</v>
      </c>
      <c r="F196" s="9">
        <f>IF(Table5[[#This Row],[Recency]]&lt;=$L$19,5,IF(Table5[[#This Row],[Recency]]&lt;=$L$11,4,IF(Table5[[#This Row],[Recency]]&lt;=$L$12,3,IF(Table5[[#This Row],[Recency]]&lt;=$L$13,2,1))))</f>
        <v>1</v>
      </c>
      <c r="G196" s="9">
        <f>IF(Table5[[#This Row],[Frequency]]&lt;=$M$11,1,IF(Table5[[#This Row],[Frequency]]&lt;=$M$12,2,IF(Table5[[#This Row],[Frequency]]&lt;=$M$13,3,IF(Table5[[#This Row],[Frequency]]&lt;$M$17,4,5))))</f>
        <v>1</v>
      </c>
      <c r="H196" s="9">
        <f>IF(Table5[[#This Row],[Total_Spend]]&lt;=$N$11,1,IF(Table5[[#This Row],[Total_Spend]]&lt;=$N$12,2,IF(Table5[[#This Row],[Total_Spend]]&lt;=$N$13,3,IF(Table5[[#This Row],[Total_Spend]]&lt;$N$17,4,5))))</f>
        <v>1</v>
      </c>
    </row>
    <row r="197" spans="1:8" x14ac:dyDescent="0.3">
      <c r="A197" s="9">
        <v>10736</v>
      </c>
      <c r="B197">
        <v>28</v>
      </c>
      <c r="C197">
        <v>1525</v>
      </c>
      <c r="D197">
        <v>22</v>
      </c>
      <c r="E197" s="9">
        <v>0</v>
      </c>
      <c r="F197" s="9">
        <f>IF(Table5[[#This Row],[Recency]]&lt;=$L$19,5,IF(Table5[[#This Row],[Recency]]&lt;=$L$11,4,IF(Table5[[#This Row],[Recency]]&lt;=$L$12,3,IF(Table5[[#This Row],[Recency]]&lt;=$L$13,2,1))))</f>
        <v>3</v>
      </c>
      <c r="G197" s="9">
        <f>IF(Table5[[#This Row],[Frequency]]&lt;=$M$11,1,IF(Table5[[#This Row],[Frequency]]&lt;=$M$12,2,IF(Table5[[#This Row],[Frequency]]&lt;=$M$13,3,IF(Table5[[#This Row],[Frequency]]&lt;$M$17,4,5))))</f>
        <v>4</v>
      </c>
      <c r="H197" s="9">
        <f>IF(Table5[[#This Row],[Total_Spend]]&lt;=$N$11,1,IF(Table5[[#This Row],[Total_Spend]]&lt;=$N$12,2,IF(Table5[[#This Row],[Total_Spend]]&lt;=$N$13,3,IF(Table5[[#This Row],[Total_Spend]]&lt;$N$17,4,5))))</f>
        <v>4</v>
      </c>
    </row>
    <row r="198" spans="1:8" x14ac:dyDescent="0.3">
      <c r="A198" s="9">
        <v>10738</v>
      </c>
      <c r="B198">
        <v>55</v>
      </c>
      <c r="C198">
        <v>65</v>
      </c>
      <c r="D198">
        <v>6</v>
      </c>
      <c r="E198" s="9">
        <v>0</v>
      </c>
      <c r="F198" s="9">
        <f>IF(Table5[[#This Row],[Recency]]&lt;=$L$19,5,IF(Table5[[#This Row],[Recency]]&lt;=$L$11,4,IF(Table5[[#This Row],[Recency]]&lt;=$L$12,3,IF(Table5[[#This Row],[Recency]]&lt;=$L$13,2,1))))</f>
        <v>2</v>
      </c>
      <c r="G198" s="9">
        <f>IF(Table5[[#This Row],[Frequency]]&lt;=$M$11,1,IF(Table5[[#This Row],[Frequency]]&lt;=$M$12,2,IF(Table5[[#This Row],[Frequency]]&lt;=$M$13,3,IF(Table5[[#This Row],[Frequency]]&lt;$M$17,4,5))))</f>
        <v>1</v>
      </c>
      <c r="H198" s="9">
        <f>IF(Table5[[#This Row],[Total_Spend]]&lt;=$N$11,1,IF(Table5[[#This Row],[Total_Spend]]&lt;=$N$12,2,IF(Table5[[#This Row],[Total_Spend]]&lt;=$N$13,3,IF(Table5[[#This Row],[Total_Spend]]&lt;$N$17,4,5))))</f>
        <v>1</v>
      </c>
    </row>
    <row r="199" spans="1:8" x14ac:dyDescent="0.3">
      <c r="A199" s="9">
        <v>10741</v>
      </c>
      <c r="B199">
        <v>70</v>
      </c>
      <c r="C199">
        <v>319</v>
      </c>
      <c r="D199">
        <v>16</v>
      </c>
      <c r="E199" s="9">
        <v>0</v>
      </c>
      <c r="F199" s="9">
        <f>IF(Table5[[#This Row],[Recency]]&lt;=$L$19,5,IF(Table5[[#This Row],[Recency]]&lt;=$L$11,4,IF(Table5[[#This Row],[Recency]]&lt;=$L$12,3,IF(Table5[[#This Row],[Recency]]&lt;=$L$13,2,1))))</f>
        <v>2</v>
      </c>
      <c r="G199" s="9">
        <f>IF(Table5[[#This Row],[Frequency]]&lt;=$M$11,1,IF(Table5[[#This Row],[Frequency]]&lt;=$M$12,2,IF(Table5[[#This Row],[Frequency]]&lt;=$M$13,3,IF(Table5[[#This Row],[Frequency]]&lt;$M$17,4,5))))</f>
        <v>3</v>
      </c>
      <c r="H199" s="9">
        <f>IF(Table5[[#This Row],[Total_Spend]]&lt;=$N$11,1,IF(Table5[[#This Row],[Total_Spend]]&lt;=$N$12,2,IF(Table5[[#This Row],[Total_Spend]]&lt;=$N$13,3,IF(Table5[[#This Row],[Total_Spend]]&lt;$N$17,4,5))))</f>
        <v>2</v>
      </c>
    </row>
    <row r="200" spans="1:8" x14ac:dyDescent="0.3">
      <c r="A200" s="9">
        <v>10742</v>
      </c>
      <c r="B200">
        <v>72</v>
      </c>
      <c r="C200">
        <v>746</v>
      </c>
      <c r="D200">
        <v>11</v>
      </c>
      <c r="E200" s="9">
        <v>0</v>
      </c>
      <c r="F200" s="9">
        <f>IF(Table5[[#This Row],[Recency]]&lt;=$L$19,5,IF(Table5[[#This Row],[Recency]]&lt;=$L$11,4,IF(Table5[[#This Row],[Recency]]&lt;=$L$12,3,IF(Table5[[#This Row],[Recency]]&lt;=$L$13,2,1))))</f>
        <v>2</v>
      </c>
      <c r="G200" s="9">
        <f>IF(Table5[[#This Row],[Frequency]]&lt;=$M$11,1,IF(Table5[[#This Row],[Frequency]]&lt;=$M$12,2,IF(Table5[[#This Row],[Frequency]]&lt;=$M$13,3,IF(Table5[[#This Row],[Frequency]]&lt;$M$17,4,5))))</f>
        <v>2</v>
      </c>
      <c r="H200" s="9">
        <f>IF(Table5[[#This Row],[Total_Spend]]&lt;=$N$11,1,IF(Table5[[#This Row],[Total_Spend]]&lt;=$N$12,2,IF(Table5[[#This Row],[Total_Spend]]&lt;=$N$13,3,IF(Table5[[#This Row],[Total_Spend]]&lt;$N$17,4,5))))</f>
        <v>3</v>
      </c>
    </row>
    <row r="201" spans="1:8" x14ac:dyDescent="0.3">
      <c r="A201" s="9">
        <v>10749</v>
      </c>
      <c r="B201">
        <v>62</v>
      </c>
      <c r="C201">
        <v>178</v>
      </c>
      <c r="D201">
        <v>16</v>
      </c>
      <c r="E201" s="9">
        <v>0</v>
      </c>
      <c r="F201" s="9">
        <f>IF(Table5[[#This Row],[Recency]]&lt;=$L$19,5,IF(Table5[[#This Row],[Recency]]&lt;=$L$11,4,IF(Table5[[#This Row],[Recency]]&lt;=$L$12,3,IF(Table5[[#This Row],[Recency]]&lt;=$L$13,2,1))))</f>
        <v>2</v>
      </c>
      <c r="G201" s="9">
        <f>IF(Table5[[#This Row],[Frequency]]&lt;=$M$11,1,IF(Table5[[#This Row],[Frequency]]&lt;=$M$12,2,IF(Table5[[#This Row],[Frequency]]&lt;=$M$13,3,IF(Table5[[#This Row],[Frequency]]&lt;$M$17,4,5))))</f>
        <v>3</v>
      </c>
      <c r="H201" s="9">
        <f>IF(Table5[[#This Row],[Total_Spend]]&lt;=$N$11,1,IF(Table5[[#This Row],[Total_Spend]]&lt;=$N$12,2,IF(Table5[[#This Row],[Total_Spend]]&lt;=$N$13,3,IF(Table5[[#This Row],[Total_Spend]]&lt;$N$17,4,5))))</f>
        <v>2</v>
      </c>
    </row>
    <row r="202" spans="1:8" x14ac:dyDescent="0.3">
      <c r="A202" s="9">
        <v>10755</v>
      </c>
      <c r="B202">
        <v>76</v>
      </c>
      <c r="C202">
        <v>81</v>
      </c>
      <c r="D202">
        <v>9</v>
      </c>
      <c r="E202" s="9">
        <v>0</v>
      </c>
      <c r="F202" s="9">
        <f>IF(Table5[[#This Row],[Recency]]&lt;=$L$19,5,IF(Table5[[#This Row],[Recency]]&lt;=$L$11,4,IF(Table5[[#This Row],[Recency]]&lt;=$L$12,3,IF(Table5[[#This Row],[Recency]]&lt;=$L$13,2,1))))</f>
        <v>1</v>
      </c>
      <c r="G202" s="9">
        <f>IF(Table5[[#This Row],[Frequency]]&lt;=$M$11,1,IF(Table5[[#This Row],[Frequency]]&lt;=$M$12,2,IF(Table5[[#This Row],[Frequency]]&lt;=$M$13,3,IF(Table5[[#This Row],[Frequency]]&lt;$M$17,4,5))))</f>
        <v>2</v>
      </c>
      <c r="H202" s="9">
        <f>IF(Table5[[#This Row],[Total_Spend]]&lt;=$N$11,1,IF(Table5[[#This Row],[Total_Spend]]&lt;=$N$12,2,IF(Table5[[#This Row],[Total_Spend]]&lt;=$N$13,3,IF(Table5[[#This Row],[Total_Spend]]&lt;$N$17,4,5))))</f>
        <v>2</v>
      </c>
    </row>
    <row r="203" spans="1:8" x14ac:dyDescent="0.3">
      <c r="A203" s="9">
        <v>10757</v>
      </c>
      <c r="B203">
        <v>36</v>
      </c>
      <c r="C203">
        <v>13</v>
      </c>
      <c r="D203">
        <v>4</v>
      </c>
      <c r="E203" s="9">
        <v>0</v>
      </c>
      <c r="F203" s="9">
        <f>IF(Table5[[#This Row],[Recency]]&lt;=$L$19,5,IF(Table5[[#This Row],[Recency]]&lt;=$L$11,4,IF(Table5[[#This Row],[Recency]]&lt;=$L$12,3,IF(Table5[[#This Row],[Recency]]&lt;=$L$13,2,1))))</f>
        <v>3</v>
      </c>
      <c r="G203" s="9">
        <f>IF(Table5[[#This Row],[Frequency]]&lt;=$M$11,1,IF(Table5[[#This Row],[Frequency]]&lt;=$M$12,2,IF(Table5[[#This Row],[Frequency]]&lt;=$M$13,3,IF(Table5[[#This Row],[Frequency]]&lt;$M$17,4,5))))</f>
        <v>1</v>
      </c>
      <c r="H203" s="9">
        <f>IF(Table5[[#This Row],[Total_Spend]]&lt;=$N$11,1,IF(Table5[[#This Row],[Total_Spend]]&lt;=$N$12,2,IF(Table5[[#This Row],[Total_Spend]]&lt;=$N$13,3,IF(Table5[[#This Row],[Total_Spend]]&lt;$N$17,4,5))))</f>
        <v>1</v>
      </c>
    </row>
    <row r="204" spans="1:8" x14ac:dyDescent="0.3">
      <c r="A204" s="9">
        <v>10766</v>
      </c>
      <c r="B204">
        <v>22</v>
      </c>
      <c r="C204">
        <v>506</v>
      </c>
      <c r="D204">
        <v>17</v>
      </c>
      <c r="E204" s="9">
        <v>0</v>
      </c>
      <c r="F204" s="9">
        <f>IF(Table5[[#This Row],[Recency]]&lt;=$L$19,5,IF(Table5[[#This Row],[Recency]]&lt;=$L$11,4,IF(Table5[[#This Row],[Recency]]&lt;=$L$12,3,IF(Table5[[#This Row],[Recency]]&lt;=$L$13,2,1))))</f>
        <v>4</v>
      </c>
      <c r="G204" s="9">
        <f>IF(Table5[[#This Row],[Frequency]]&lt;=$M$11,1,IF(Table5[[#This Row],[Frequency]]&lt;=$M$12,2,IF(Table5[[#This Row],[Frequency]]&lt;=$M$13,3,IF(Table5[[#This Row],[Frequency]]&lt;$M$17,4,5))))</f>
        <v>3</v>
      </c>
      <c r="H204" s="9">
        <f>IF(Table5[[#This Row],[Total_Spend]]&lt;=$N$11,1,IF(Table5[[#This Row],[Total_Spend]]&lt;=$N$12,2,IF(Table5[[#This Row],[Total_Spend]]&lt;=$N$13,3,IF(Table5[[#This Row],[Total_Spend]]&lt;$N$17,4,5))))</f>
        <v>3</v>
      </c>
    </row>
    <row r="205" spans="1:8" x14ac:dyDescent="0.3">
      <c r="A205" s="9">
        <v>10767</v>
      </c>
      <c r="B205">
        <v>40</v>
      </c>
      <c r="C205">
        <v>1346</v>
      </c>
      <c r="D205">
        <v>21</v>
      </c>
      <c r="E205" s="9">
        <v>0</v>
      </c>
      <c r="F205" s="9">
        <f>IF(Table5[[#This Row],[Recency]]&lt;=$L$19,5,IF(Table5[[#This Row],[Recency]]&lt;=$L$11,4,IF(Table5[[#This Row],[Recency]]&lt;=$L$12,3,IF(Table5[[#This Row],[Recency]]&lt;=$L$13,2,1))))</f>
        <v>3</v>
      </c>
      <c r="G205" s="9">
        <f>IF(Table5[[#This Row],[Frequency]]&lt;=$M$11,1,IF(Table5[[#This Row],[Frequency]]&lt;=$M$12,2,IF(Table5[[#This Row],[Frequency]]&lt;=$M$13,3,IF(Table5[[#This Row],[Frequency]]&lt;$M$17,4,5))))</f>
        <v>3</v>
      </c>
      <c r="H205" s="9">
        <f>IF(Table5[[#This Row],[Total_Spend]]&lt;=$N$11,1,IF(Table5[[#This Row],[Total_Spend]]&lt;=$N$12,2,IF(Table5[[#This Row],[Total_Spend]]&lt;=$N$13,3,IF(Table5[[#This Row],[Total_Spend]]&lt;$N$17,4,5))))</f>
        <v>4</v>
      </c>
    </row>
    <row r="206" spans="1:8" x14ac:dyDescent="0.3">
      <c r="A206" s="9">
        <v>1077</v>
      </c>
      <c r="B206">
        <v>52</v>
      </c>
      <c r="C206">
        <v>1020</v>
      </c>
      <c r="D206">
        <v>15</v>
      </c>
      <c r="E206" s="9">
        <v>0</v>
      </c>
      <c r="F206" s="9">
        <f>IF(Table5[[#This Row],[Recency]]&lt;=$L$19,5,IF(Table5[[#This Row],[Recency]]&lt;=$L$11,4,IF(Table5[[#This Row],[Recency]]&lt;=$L$12,3,IF(Table5[[#This Row],[Recency]]&lt;=$L$13,2,1))))</f>
        <v>2</v>
      </c>
      <c r="G206" s="9">
        <f>IF(Table5[[#This Row],[Frequency]]&lt;=$M$11,1,IF(Table5[[#This Row],[Frequency]]&lt;=$M$12,2,IF(Table5[[#This Row],[Frequency]]&lt;=$M$13,3,IF(Table5[[#This Row],[Frequency]]&lt;$M$17,4,5))))</f>
        <v>2</v>
      </c>
      <c r="H206" s="9">
        <f>IF(Table5[[#This Row],[Total_Spend]]&lt;=$N$11,1,IF(Table5[[#This Row],[Total_Spend]]&lt;=$N$12,2,IF(Table5[[#This Row],[Total_Spend]]&lt;=$N$13,3,IF(Table5[[#This Row],[Total_Spend]]&lt;$N$17,4,5))))</f>
        <v>3</v>
      </c>
    </row>
    <row r="207" spans="1:8" x14ac:dyDescent="0.3">
      <c r="A207" s="9">
        <v>10770</v>
      </c>
      <c r="B207">
        <v>73</v>
      </c>
      <c r="C207">
        <v>1045</v>
      </c>
      <c r="D207">
        <v>26</v>
      </c>
      <c r="E207" s="9">
        <v>0</v>
      </c>
      <c r="F207" s="9">
        <f>IF(Table5[[#This Row],[Recency]]&lt;=$L$19,5,IF(Table5[[#This Row],[Recency]]&lt;=$L$11,4,IF(Table5[[#This Row],[Recency]]&lt;=$L$12,3,IF(Table5[[#This Row],[Recency]]&lt;=$L$13,2,1))))</f>
        <v>2</v>
      </c>
      <c r="G207" s="9">
        <f>IF(Table5[[#This Row],[Frequency]]&lt;=$M$11,1,IF(Table5[[#This Row],[Frequency]]&lt;=$M$12,2,IF(Table5[[#This Row],[Frequency]]&lt;=$M$13,3,IF(Table5[[#This Row],[Frequency]]&lt;$M$17,4,5))))</f>
        <v>5</v>
      </c>
      <c r="H207" s="9">
        <f>IF(Table5[[#This Row],[Total_Spend]]&lt;=$N$11,1,IF(Table5[[#This Row],[Total_Spend]]&lt;=$N$12,2,IF(Table5[[#This Row],[Total_Spend]]&lt;=$N$13,3,IF(Table5[[#This Row],[Total_Spend]]&lt;$N$17,4,5))))</f>
        <v>3</v>
      </c>
    </row>
    <row r="208" spans="1:8" x14ac:dyDescent="0.3">
      <c r="A208" s="9">
        <v>10779</v>
      </c>
      <c r="B208">
        <v>16</v>
      </c>
      <c r="C208">
        <v>49</v>
      </c>
      <c r="D208">
        <v>5</v>
      </c>
      <c r="E208" s="9">
        <v>0</v>
      </c>
      <c r="F208" s="9">
        <f>IF(Table5[[#This Row],[Recency]]&lt;=$L$19,5,IF(Table5[[#This Row],[Recency]]&lt;=$L$11,4,IF(Table5[[#This Row],[Recency]]&lt;=$L$12,3,IF(Table5[[#This Row],[Recency]]&lt;=$L$13,2,1))))</f>
        <v>4</v>
      </c>
      <c r="G208" s="9">
        <f>IF(Table5[[#This Row],[Frequency]]&lt;=$M$11,1,IF(Table5[[#This Row],[Frequency]]&lt;=$M$12,2,IF(Table5[[#This Row],[Frequency]]&lt;=$M$13,3,IF(Table5[[#This Row],[Frequency]]&lt;$M$17,4,5))))</f>
        <v>1</v>
      </c>
      <c r="H208" s="9">
        <f>IF(Table5[[#This Row],[Total_Spend]]&lt;=$N$11,1,IF(Table5[[#This Row],[Total_Spend]]&lt;=$N$12,2,IF(Table5[[#This Row],[Total_Spend]]&lt;=$N$13,3,IF(Table5[[#This Row],[Total_Spend]]&lt;$N$17,4,5))))</f>
        <v>1</v>
      </c>
    </row>
    <row r="209" spans="1:8" x14ac:dyDescent="0.3">
      <c r="A209" s="9">
        <v>10785</v>
      </c>
      <c r="B209">
        <v>17</v>
      </c>
      <c r="C209">
        <v>41</v>
      </c>
      <c r="D209">
        <v>7</v>
      </c>
      <c r="E209" s="9">
        <v>0</v>
      </c>
      <c r="F209" s="9">
        <f>IF(Table5[[#This Row],[Recency]]&lt;=$L$19,5,IF(Table5[[#This Row],[Recency]]&lt;=$L$11,4,IF(Table5[[#This Row],[Recency]]&lt;=$L$12,3,IF(Table5[[#This Row],[Recency]]&lt;=$L$13,2,1))))</f>
        <v>4</v>
      </c>
      <c r="G209" s="9">
        <f>IF(Table5[[#This Row],[Frequency]]&lt;=$M$11,1,IF(Table5[[#This Row],[Frequency]]&lt;=$M$12,2,IF(Table5[[#This Row],[Frequency]]&lt;=$M$13,3,IF(Table5[[#This Row],[Frequency]]&lt;$M$17,4,5))))</f>
        <v>1</v>
      </c>
      <c r="H209" s="9">
        <f>IF(Table5[[#This Row],[Total_Spend]]&lt;=$N$11,1,IF(Table5[[#This Row],[Total_Spend]]&lt;=$N$12,2,IF(Table5[[#This Row],[Total_Spend]]&lt;=$N$13,3,IF(Table5[[#This Row],[Total_Spend]]&lt;$N$17,4,5))))</f>
        <v>1</v>
      </c>
    </row>
    <row r="210" spans="1:8" x14ac:dyDescent="0.3">
      <c r="A210" s="9">
        <v>10789</v>
      </c>
      <c r="B210">
        <v>13</v>
      </c>
      <c r="C210">
        <v>68</v>
      </c>
      <c r="D210">
        <v>7</v>
      </c>
      <c r="E210" s="9">
        <v>0</v>
      </c>
      <c r="F210" s="9">
        <f>IF(Table5[[#This Row],[Recency]]&lt;=$L$19,5,IF(Table5[[#This Row],[Recency]]&lt;=$L$11,4,IF(Table5[[#This Row],[Recency]]&lt;=$L$12,3,IF(Table5[[#This Row],[Recency]]&lt;=$L$13,2,1))))</f>
        <v>4</v>
      </c>
      <c r="G210" s="9">
        <f>IF(Table5[[#This Row],[Frequency]]&lt;=$M$11,1,IF(Table5[[#This Row],[Frequency]]&lt;=$M$12,2,IF(Table5[[#This Row],[Frequency]]&lt;=$M$13,3,IF(Table5[[#This Row],[Frequency]]&lt;$M$17,4,5))))</f>
        <v>1</v>
      </c>
      <c r="H210" s="9">
        <f>IF(Table5[[#This Row],[Total_Spend]]&lt;=$N$11,1,IF(Table5[[#This Row],[Total_Spend]]&lt;=$N$12,2,IF(Table5[[#This Row],[Total_Spend]]&lt;=$N$13,3,IF(Table5[[#This Row],[Total_Spend]]&lt;$N$17,4,5))))</f>
        <v>1</v>
      </c>
    </row>
    <row r="211" spans="1:8" x14ac:dyDescent="0.3">
      <c r="A211" s="9">
        <v>1079</v>
      </c>
      <c r="B211">
        <v>59</v>
      </c>
      <c r="C211">
        <v>1086</v>
      </c>
      <c r="D211">
        <v>19</v>
      </c>
      <c r="E211" s="9">
        <v>0</v>
      </c>
      <c r="F211" s="9">
        <f>IF(Table5[[#This Row],[Recency]]&lt;=$L$19,5,IF(Table5[[#This Row],[Recency]]&lt;=$L$11,4,IF(Table5[[#This Row],[Recency]]&lt;=$L$12,3,IF(Table5[[#This Row],[Recency]]&lt;=$L$13,2,1))))</f>
        <v>2</v>
      </c>
      <c r="G211" s="9">
        <f>IF(Table5[[#This Row],[Frequency]]&lt;=$M$11,1,IF(Table5[[#This Row],[Frequency]]&lt;=$M$12,2,IF(Table5[[#This Row],[Frequency]]&lt;=$M$13,3,IF(Table5[[#This Row],[Frequency]]&lt;$M$17,4,5))))</f>
        <v>3</v>
      </c>
      <c r="H211" s="9">
        <f>IF(Table5[[#This Row],[Total_Spend]]&lt;=$N$11,1,IF(Table5[[#This Row],[Total_Spend]]&lt;=$N$12,2,IF(Table5[[#This Row],[Total_Spend]]&lt;=$N$13,3,IF(Table5[[#This Row],[Total_Spend]]&lt;$N$17,4,5))))</f>
        <v>4</v>
      </c>
    </row>
    <row r="212" spans="1:8" x14ac:dyDescent="0.3">
      <c r="A212" s="9">
        <v>10790</v>
      </c>
      <c r="B212">
        <v>40</v>
      </c>
      <c r="C212">
        <v>21</v>
      </c>
      <c r="D212">
        <v>4</v>
      </c>
      <c r="E212" s="9">
        <v>0</v>
      </c>
      <c r="F212" s="9">
        <f>IF(Table5[[#This Row],[Recency]]&lt;=$L$19,5,IF(Table5[[#This Row],[Recency]]&lt;=$L$11,4,IF(Table5[[#This Row],[Recency]]&lt;=$L$12,3,IF(Table5[[#This Row],[Recency]]&lt;=$L$13,2,1))))</f>
        <v>3</v>
      </c>
      <c r="G212" s="9">
        <f>IF(Table5[[#This Row],[Frequency]]&lt;=$M$11,1,IF(Table5[[#This Row],[Frequency]]&lt;=$M$12,2,IF(Table5[[#This Row],[Frequency]]&lt;=$M$13,3,IF(Table5[[#This Row],[Frequency]]&lt;$M$17,4,5))))</f>
        <v>1</v>
      </c>
      <c r="H212" s="9">
        <f>IF(Table5[[#This Row],[Total_Spend]]&lt;=$N$11,1,IF(Table5[[#This Row],[Total_Spend]]&lt;=$N$12,2,IF(Table5[[#This Row],[Total_Spend]]&lt;=$N$13,3,IF(Table5[[#This Row],[Total_Spend]]&lt;$N$17,4,5))))</f>
        <v>1</v>
      </c>
    </row>
    <row r="213" spans="1:8" x14ac:dyDescent="0.3">
      <c r="A213" s="9">
        <v>10795</v>
      </c>
      <c r="B213">
        <v>14</v>
      </c>
      <c r="C213">
        <v>48</v>
      </c>
      <c r="D213">
        <v>7</v>
      </c>
      <c r="E213" s="9">
        <v>0</v>
      </c>
      <c r="F213" s="9">
        <f>IF(Table5[[#This Row],[Recency]]&lt;=$L$19,5,IF(Table5[[#This Row],[Recency]]&lt;=$L$11,4,IF(Table5[[#This Row],[Recency]]&lt;=$L$12,3,IF(Table5[[#This Row],[Recency]]&lt;=$L$13,2,1))))</f>
        <v>4</v>
      </c>
      <c r="G213" s="9">
        <f>IF(Table5[[#This Row],[Frequency]]&lt;=$M$11,1,IF(Table5[[#This Row],[Frequency]]&lt;=$M$12,2,IF(Table5[[#This Row],[Frequency]]&lt;=$M$13,3,IF(Table5[[#This Row],[Frequency]]&lt;$M$17,4,5))))</f>
        <v>1</v>
      </c>
      <c r="H213" s="9">
        <f>IF(Table5[[#This Row],[Total_Spend]]&lt;=$N$11,1,IF(Table5[[#This Row],[Total_Spend]]&lt;=$N$12,2,IF(Table5[[#This Row],[Total_Spend]]&lt;=$N$13,3,IF(Table5[[#This Row],[Total_Spend]]&lt;$N$17,4,5))))</f>
        <v>1</v>
      </c>
    </row>
    <row r="214" spans="1:8" x14ac:dyDescent="0.3">
      <c r="A214" s="9">
        <v>10796</v>
      </c>
      <c r="B214">
        <v>16</v>
      </c>
      <c r="C214">
        <v>66</v>
      </c>
      <c r="D214">
        <v>6</v>
      </c>
      <c r="E214" s="9">
        <v>0</v>
      </c>
      <c r="F214" s="9">
        <f>IF(Table5[[#This Row],[Recency]]&lt;=$L$19,5,IF(Table5[[#This Row],[Recency]]&lt;=$L$11,4,IF(Table5[[#This Row],[Recency]]&lt;=$L$12,3,IF(Table5[[#This Row],[Recency]]&lt;=$L$13,2,1))))</f>
        <v>4</v>
      </c>
      <c r="G214" s="9">
        <f>IF(Table5[[#This Row],[Frequency]]&lt;=$M$11,1,IF(Table5[[#This Row],[Frequency]]&lt;=$M$12,2,IF(Table5[[#This Row],[Frequency]]&lt;=$M$13,3,IF(Table5[[#This Row],[Frequency]]&lt;$M$17,4,5))))</f>
        <v>1</v>
      </c>
      <c r="H214" s="9">
        <f>IF(Table5[[#This Row],[Total_Spend]]&lt;=$N$11,1,IF(Table5[[#This Row],[Total_Spend]]&lt;=$N$12,2,IF(Table5[[#This Row],[Total_Spend]]&lt;=$N$13,3,IF(Table5[[#This Row],[Total_Spend]]&lt;$N$17,4,5))))</f>
        <v>1</v>
      </c>
    </row>
    <row r="215" spans="1:8" x14ac:dyDescent="0.3">
      <c r="A215" s="9">
        <v>1081</v>
      </c>
      <c r="B215">
        <v>26</v>
      </c>
      <c r="C215">
        <v>1019</v>
      </c>
      <c r="D215">
        <v>25</v>
      </c>
      <c r="E215" s="9">
        <v>0</v>
      </c>
      <c r="F215" s="9">
        <f>IF(Table5[[#This Row],[Recency]]&lt;=$L$19,5,IF(Table5[[#This Row],[Recency]]&lt;=$L$11,4,IF(Table5[[#This Row],[Recency]]&lt;=$L$12,3,IF(Table5[[#This Row],[Recency]]&lt;=$L$13,2,1))))</f>
        <v>3</v>
      </c>
      <c r="G215" s="9">
        <f>IF(Table5[[#This Row],[Frequency]]&lt;=$M$11,1,IF(Table5[[#This Row],[Frequency]]&lt;=$M$12,2,IF(Table5[[#This Row],[Frequency]]&lt;=$M$13,3,IF(Table5[[#This Row],[Frequency]]&lt;$M$17,4,5))))</f>
        <v>5</v>
      </c>
      <c r="H215" s="9">
        <f>IF(Table5[[#This Row],[Total_Spend]]&lt;=$N$11,1,IF(Table5[[#This Row],[Total_Spend]]&lt;=$N$12,2,IF(Table5[[#This Row],[Total_Spend]]&lt;=$N$13,3,IF(Table5[[#This Row],[Total_Spend]]&lt;$N$17,4,5))))</f>
        <v>3</v>
      </c>
    </row>
    <row r="216" spans="1:8" x14ac:dyDescent="0.3">
      <c r="A216" s="9">
        <v>10812</v>
      </c>
      <c r="B216">
        <v>89</v>
      </c>
      <c r="C216">
        <v>90</v>
      </c>
      <c r="D216">
        <v>7</v>
      </c>
      <c r="E216" s="9">
        <v>0</v>
      </c>
      <c r="F216" s="9">
        <f>IF(Table5[[#This Row],[Recency]]&lt;=$L$19,5,IF(Table5[[#This Row],[Recency]]&lt;=$L$11,4,IF(Table5[[#This Row],[Recency]]&lt;=$L$12,3,IF(Table5[[#This Row],[Recency]]&lt;=$L$13,2,1))))</f>
        <v>1</v>
      </c>
      <c r="G216" s="9">
        <f>IF(Table5[[#This Row],[Frequency]]&lt;=$M$11,1,IF(Table5[[#This Row],[Frequency]]&lt;=$M$12,2,IF(Table5[[#This Row],[Frequency]]&lt;=$M$13,3,IF(Table5[[#This Row],[Frequency]]&lt;$M$17,4,5))))</f>
        <v>1</v>
      </c>
      <c r="H216" s="9">
        <f>IF(Table5[[#This Row],[Total_Spend]]&lt;=$N$11,1,IF(Table5[[#This Row],[Total_Spend]]&lt;=$N$12,2,IF(Table5[[#This Row],[Total_Spend]]&lt;=$N$13,3,IF(Table5[[#This Row],[Total_Spend]]&lt;$N$17,4,5))))</f>
        <v>2</v>
      </c>
    </row>
    <row r="217" spans="1:8" x14ac:dyDescent="0.3">
      <c r="A217" s="9">
        <v>10814</v>
      </c>
      <c r="B217">
        <v>6</v>
      </c>
      <c r="C217">
        <v>1376</v>
      </c>
      <c r="D217">
        <v>25</v>
      </c>
      <c r="E217" s="9">
        <v>1</v>
      </c>
      <c r="F217" s="9">
        <f>IF(Table5[[#This Row],[Recency]]&lt;=$L$19,5,IF(Table5[[#This Row],[Recency]]&lt;=$L$11,4,IF(Table5[[#This Row],[Recency]]&lt;=$L$12,3,IF(Table5[[#This Row],[Recency]]&lt;=$L$13,2,1))))</f>
        <v>5</v>
      </c>
      <c r="G217" s="9">
        <f>IF(Table5[[#This Row],[Frequency]]&lt;=$M$11,1,IF(Table5[[#This Row],[Frequency]]&lt;=$M$12,2,IF(Table5[[#This Row],[Frequency]]&lt;=$M$13,3,IF(Table5[[#This Row],[Frequency]]&lt;$M$17,4,5))))</f>
        <v>5</v>
      </c>
      <c r="H217" s="9">
        <f>IF(Table5[[#This Row],[Total_Spend]]&lt;=$N$11,1,IF(Table5[[#This Row],[Total_Spend]]&lt;=$N$12,2,IF(Table5[[#This Row],[Total_Spend]]&lt;=$N$13,3,IF(Table5[[#This Row],[Total_Spend]]&lt;$N$17,4,5))))</f>
        <v>4</v>
      </c>
    </row>
    <row r="218" spans="1:8" x14ac:dyDescent="0.3">
      <c r="A218" s="9">
        <v>10821</v>
      </c>
      <c r="B218">
        <v>45</v>
      </c>
      <c r="C218">
        <v>263</v>
      </c>
      <c r="D218">
        <v>16</v>
      </c>
      <c r="E218" s="9">
        <v>0</v>
      </c>
      <c r="F218" s="9">
        <f>IF(Table5[[#This Row],[Recency]]&lt;=$L$19,5,IF(Table5[[#This Row],[Recency]]&lt;=$L$11,4,IF(Table5[[#This Row],[Recency]]&lt;=$L$12,3,IF(Table5[[#This Row],[Recency]]&lt;=$L$13,2,1))))</f>
        <v>3</v>
      </c>
      <c r="G218" s="9">
        <f>IF(Table5[[#This Row],[Frequency]]&lt;=$M$11,1,IF(Table5[[#This Row],[Frequency]]&lt;=$M$12,2,IF(Table5[[#This Row],[Frequency]]&lt;=$M$13,3,IF(Table5[[#This Row],[Frequency]]&lt;$M$17,4,5))))</f>
        <v>3</v>
      </c>
      <c r="H218" s="9">
        <f>IF(Table5[[#This Row],[Total_Spend]]&lt;=$N$11,1,IF(Table5[[#This Row],[Total_Spend]]&lt;=$N$12,2,IF(Table5[[#This Row],[Total_Spend]]&lt;=$N$13,3,IF(Table5[[#This Row],[Total_Spend]]&lt;$N$17,4,5))))</f>
        <v>2</v>
      </c>
    </row>
    <row r="219" spans="1:8" x14ac:dyDescent="0.3">
      <c r="A219" s="9">
        <v>10826</v>
      </c>
      <c r="B219">
        <v>77</v>
      </c>
      <c r="C219">
        <v>60</v>
      </c>
      <c r="D219">
        <v>5</v>
      </c>
      <c r="E219" s="9">
        <v>0</v>
      </c>
      <c r="F219" s="9">
        <f>IF(Table5[[#This Row],[Recency]]&lt;=$L$19,5,IF(Table5[[#This Row],[Recency]]&lt;=$L$11,4,IF(Table5[[#This Row],[Recency]]&lt;=$L$12,3,IF(Table5[[#This Row],[Recency]]&lt;=$L$13,2,1))))</f>
        <v>1</v>
      </c>
      <c r="G219" s="9">
        <f>IF(Table5[[#This Row],[Frequency]]&lt;=$M$11,1,IF(Table5[[#This Row],[Frequency]]&lt;=$M$12,2,IF(Table5[[#This Row],[Frequency]]&lt;=$M$13,3,IF(Table5[[#This Row],[Frequency]]&lt;$M$17,4,5))))</f>
        <v>1</v>
      </c>
      <c r="H219" s="9">
        <f>IF(Table5[[#This Row],[Total_Spend]]&lt;=$N$11,1,IF(Table5[[#This Row],[Total_Spend]]&lt;=$N$12,2,IF(Table5[[#This Row],[Total_Spend]]&lt;=$N$13,3,IF(Table5[[#This Row],[Total_Spend]]&lt;$N$17,4,5))))</f>
        <v>1</v>
      </c>
    </row>
    <row r="220" spans="1:8" x14ac:dyDescent="0.3">
      <c r="A220" s="9">
        <v>10827</v>
      </c>
      <c r="B220">
        <v>49</v>
      </c>
      <c r="C220">
        <v>146</v>
      </c>
      <c r="D220">
        <v>11</v>
      </c>
      <c r="E220" s="9">
        <v>0</v>
      </c>
      <c r="F220" s="9">
        <f>IF(Table5[[#This Row],[Recency]]&lt;=$L$19,5,IF(Table5[[#This Row],[Recency]]&lt;=$L$11,4,IF(Table5[[#This Row],[Recency]]&lt;=$L$12,3,IF(Table5[[#This Row],[Recency]]&lt;=$L$13,2,1))))</f>
        <v>3</v>
      </c>
      <c r="G220" s="9">
        <f>IF(Table5[[#This Row],[Frequency]]&lt;=$M$11,1,IF(Table5[[#This Row],[Frequency]]&lt;=$M$12,2,IF(Table5[[#This Row],[Frequency]]&lt;=$M$13,3,IF(Table5[[#This Row],[Frequency]]&lt;$M$17,4,5))))</f>
        <v>2</v>
      </c>
      <c r="H220" s="9">
        <f>IF(Table5[[#This Row],[Total_Spend]]&lt;=$N$11,1,IF(Table5[[#This Row],[Total_Spend]]&lt;=$N$12,2,IF(Table5[[#This Row],[Total_Spend]]&lt;=$N$13,3,IF(Table5[[#This Row],[Total_Spend]]&lt;$N$17,4,5))))</f>
        <v>2</v>
      </c>
    </row>
    <row r="221" spans="1:8" x14ac:dyDescent="0.3">
      <c r="A221" s="9">
        <v>10832</v>
      </c>
      <c r="B221">
        <v>4</v>
      </c>
      <c r="C221">
        <v>467</v>
      </c>
      <c r="D221">
        <v>14</v>
      </c>
      <c r="E221" s="9">
        <v>0</v>
      </c>
      <c r="F221" s="9">
        <f>IF(Table5[[#This Row],[Recency]]&lt;=$L$19,5,IF(Table5[[#This Row],[Recency]]&lt;=$L$11,4,IF(Table5[[#This Row],[Recency]]&lt;=$L$12,3,IF(Table5[[#This Row],[Recency]]&lt;=$L$13,2,1))))</f>
        <v>5</v>
      </c>
      <c r="G221" s="9">
        <f>IF(Table5[[#This Row],[Frequency]]&lt;=$M$11,1,IF(Table5[[#This Row],[Frequency]]&lt;=$M$12,2,IF(Table5[[#This Row],[Frequency]]&lt;=$M$13,3,IF(Table5[[#This Row],[Frequency]]&lt;$M$17,4,5))))</f>
        <v>2</v>
      </c>
      <c r="H221" s="9">
        <f>IF(Table5[[#This Row],[Total_Spend]]&lt;=$N$11,1,IF(Table5[[#This Row],[Total_Spend]]&lt;=$N$12,2,IF(Table5[[#This Row],[Total_Spend]]&lt;=$N$13,3,IF(Table5[[#This Row],[Total_Spend]]&lt;$N$17,4,5))))</f>
        <v>3</v>
      </c>
    </row>
    <row r="222" spans="1:8" x14ac:dyDescent="0.3">
      <c r="A222" s="9">
        <v>10833</v>
      </c>
      <c r="B222">
        <v>55</v>
      </c>
      <c r="C222">
        <v>973</v>
      </c>
      <c r="D222">
        <v>27</v>
      </c>
      <c r="E222" s="9">
        <v>0</v>
      </c>
      <c r="F222" s="9">
        <f>IF(Table5[[#This Row],[Recency]]&lt;=$L$19,5,IF(Table5[[#This Row],[Recency]]&lt;=$L$11,4,IF(Table5[[#This Row],[Recency]]&lt;=$L$12,3,IF(Table5[[#This Row],[Recency]]&lt;=$L$13,2,1))))</f>
        <v>2</v>
      </c>
      <c r="G222" s="9">
        <f>IF(Table5[[#This Row],[Frequency]]&lt;=$M$11,1,IF(Table5[[#This Row],[Frequency]]&lt;=$M$12,2,IF(Table5[[#This Row],[Frequency]]&lt;=$M$13,3,IF(Table5[[#This Row],[Frequency]]&lt;$M$17,4,5))))</f>
        <v>5</v>
      </c>
      <c r="H222" s="9">
        <f>IF(Table5[[#This Row],[Total_Spend]]&lt;=$N$11,1,IF(Table5[[#This Row],[Total_Spend]]&lt;=$N$12,2,IF(Table5[[#This Row],[Total_Spend]]&lt;=$N$13,3,IF(Table5[[#This Row],[Total_Spend]]&lt;$N$17,4,5))))</f>
        <v>3</v>
      </c>
    </row>
    <row r="223" spans="1:8" x14ac:dyDescent="0.3">
      <c r="A223" s="9">
        <v>10837</v>
      </c>
      <c r="B223">
        <v>47</v>
      </c>
      <c r="C223">
        <v>68</v>
      </c>
      <c r="D223">
        <v>6</v>
      </c>
      <c r="E223" s="9">
        <v>1</v>
      </c>
      <c r="F223" s="9">
        <f>IF(Table5[[#This Row],[Recency]]&lt;=$L$19,5,IF(Table5[[#This Row],[Recency]]&lt;=$L$11,4,IF(Table5[[#This Row],[Recency]]&lt;=$L$12,3,IF(Table5[[#This Row],[Recency]]&lt;=$L$13,2,1))))</f>
        <v>3</v>
      </c>
      <c r="G223" s="9">
        <f>IF(Table5[[#This Row],[Frequency]]&lt;=$M$11,1,IF(Table5[[#This Row],[Frequency]]&lt;=$M$12,2,IF(Table5[[#This Row],[Frequency]]&lt;=$M$13,3,IF(Table5[[#This Row],[Frequency]]&lt;$M$17,4,5))))</f>
        <v>1</v>
      </c>
      <c r="H223" s="9">
        <f>IF(Table5[[#This Row],[Total_Spend]]&lt;=$N$11,1,IF(Table5[[#This Row],[Total_Spend]]&lt;=$N$12,2,IF(Table5[[#This Row],[Total_Spend]]&lt;=$N$13,3,IF(Table5[[#This Row],[Total_Spend]]&lt;$N$17,4,5))))</f>
        <v>1</v>
      </c>
    </row>
    <row r="224" spans="1:8" x14ac:dyDescent="0.3">
      <c r="A224" s="9">
        <v>10839</v>
      </c>
      <c r="B224">
        <v>42</v>
      </c>
      <c r="C224">
        <v>29</v>
      </c>
      <c r="D224">
        <v>6</v>
      </c>
      <c r="E224" s="9">
        <v>0</v>
      </c>
      <c r="F224" s="9">
        <f>IF(Table5[[#This Row],[Recency]]&lt;=$L$19,5,IF(Table5[[#This Row],[Recency]]&lt;=$L$11,4,IF(Table5[[#This Row],[Recency]]&lt;=$L$12,3,IF(Table5[[#This Row],[Recency]]&lt;=$L$13,2,1))))</f>
        <v>3</v>
      </c>
      <c r="G224" s="9">
        <f>IF(Table5[[#This Row],[Frequency]]&lt;=$M$11,1,IF(Table5[[#This Row],[Frequency]]&lt;=$M$12,2,IF(Table5[[#This Row],[Frequency]]&lt;=$M$13,3,IF(Table5[[#This Row],[Frequency]]&lt;$M$17,4,5))))</f>
        <v>1</v>
      </c>
      <c r="H224" s="9">
        <f>IF(Table5[[#This Row],[Total_Spend]]&lt;=$N$11,1,IF(Table5[[#This Row],[Total_Spend]]&lt;=$N$12,2,IF(Table5[[#This Row],[Total_Spend]]&lt;=$N$13,3,IF(Table5[[#This Row],[Total_Spend]]&lt;$N$17,4,5))))</f>
        <v>1</v>
      </c>
    </row>
    <row r="225" spans="1:8" x14ac:dyDescent="0.3">
      <c r="A225" s="9">
        <v>10841</v>
      </c>
      <c r="B225">
        <v>46</v>
      </c>
      <c r="C225">
        <v>484</v>
      </c>
      <c r="D225">
        <v>18</v>
      </c>
      <c r="E225" s="9">
        <v>0</v>
      </c>
      <c r="F225" s="9">
        <f>IF(Table5[[#This Row],[Recency]]&lt;=$L$19,5,IF(Table5[[#This Row],[Recency]]&lt;=$L$11,4,IF(Table5[[#This Row],[Recency]]&lt;=$L$12,3,IF(Table5[[#This Row],[Recency]]&lt;=$L$13,2,1))))</f>
        <v>3</v>
      </c>
      <c r="G225" s="9">
        <f>IF(Table5[[#This Row],[Frequency]]&lt;=$M$11,1,IF(Table5[[#This Row],[Frequency]]&lt;=$M$12,2,IF(Table5[[#This Row],[Frequency]]&lt;=$M$13,3,IF(Table5[[#This Row],[Frequency]]&lt;$M$17,4,5))))</f>
        <v>3</v>
      </c>
      <c r="H225" s="9">
        <f>IF(Table5[[#This Row],[Total_Spend]]&lt;=$N$11,1,IF(Table5[[#This Row],[Total_Spend]]&lt;=$N$12,2,IF(Table5[[#This Row],[Total_Spend]]&lt;=$N$13,3,IF(Table5[[#This Row],[Total_Spend]]&lt;$N$17,4,5))))</f>
        <v>3</v>
      </c>
    </row>
    <row r="226" spans="1:8" x14ac:dyDescent="0.3">
      <c r="A226" s="9">
        <v>10846</v>
      </c>
      <c r="B226">
        <v>22</v>
      </c>
      <c r="C226">
        <v>629</v>
      </c>
      <c r="D226">
        <v>22</v>
      </c>
      <c r="E226" s="9">
        <v>0</v>
      </c>
      <c r="F226" s="9">
        <f>IF(Table5[[#This Row],[Recency]]&lt;=$L$19,5,IF(Table5[[#This Row],[Recency]]&lt;=$L$11,4,IF(Table5[[#This Row],[Recency]]&lt;=$L$12,3,IF(Table5[[#This Row],[Recency]]&lt;=$L$13,2,1))))</f>
        <v>4</v>
      </c>
      <c r="G226" s="9">
        <f>IF(Table5[[#This Row],[Frequency]]&lt;=$M$11,1,IF(Table5[[#This Row],[Frequency]]&lt;=$M$12,2,IF(Table5[[#This Row],[Frequency]]&lt;=$M$13,3,IF(Table5[[#This Row],[Frequency]]&lt;$M$17,4,5))))</f>
        <v>4</v>
      </c>
      <c r="H226" s="9">
        <f>IF(Table5[[#This Row],[Total_Spend]]&lt;=$N$11,1,IF(Table5[[#This Row],[Total_Spend]]&lt;=$N$12,2,IF(Table5[[#This Row],[Total_Spend]]&lt;=$N$13,3,IF(Table5[[#This Row],[Total_Spend]]&lt;$N$17,4,5))))</f>
        <v>3</v>
      </c>
    </row>
    <row r="227" spans="1:8" x14ac:dyDescent="0.3">
      <c r="A227" s="9">
        <v>10854</v>
      </c>
      <c r="B227">
        <v>90</v>
      </c>
      <c r="C227">
        <v>45</v>
      </c>
      <c r="D227">
        <v>7</v>
      </c>
      <c r="E227" s="9">
        <v>0</v>
      </c>
      <c r="F227" s="9">
        <f>IF(Table5[[#This Row],[Recency]]&lt;=$L$19,5,IF(Table5[[#This Row],[Recency]]&lt;=$L$11,4,IF(Table5[[#This Row],[Recency]]&lt;=$L$12,3,IF(Table5[[#This Row],[Recency]]&lt;=$L$13,2,1))))</f>
        <v>1</v>
      </c>
      <c r="G227" s="9">
        <f>IF(Table5[[#This Row],[Frequency]]&lt;=$M$11,1,IF(Table5[[#This Row],[Frequency]]&lt;=$M$12,2,IF(Table5[[#This Row],[Frequency]]&lt;=$M$13,3,IF(Table5[[#This Row],[Frequency]]&lt;$M$17,4,5))))</f>
        <v>1</v>
      </c>
      <c r="H227" s="9">
        <f>IF(Table5[[#This Row],[Total_Spend]]&lt;=$N$11,1,IF(Table5[[#This Row],[Total_Spend]]&lt;=$N$12,2,IF(Table5[[#This Row],[Total_Spend]]&lt;=$N$13,3,IF(Table5[[#This Row],[Total_Spend]]&lt;$N$17,4,5))))</f>
        <v>1</v>
      </c>
    </row>
    <row r="228" spans="1:8" x14ac:dyDescent="0.3">
      <c r="A228" s="9">
        <v>10855</v>
      </c>
      <c r="B228">
        <v>9</v>
      </c>
      <c r="C228">
        <v>396</v>
      </c>
      <c r="D228">
        <v>15</v>
      </c>
      <c r="E228" s="9">
        <v>0</v>
      </c>
      <c r="F228" s="9">
        <f>IF(Table5[[#This Row],[Recency]]&lt;=$L$19,5,IF(Table5[[#This Row],[Recency]]&lt;=$L$11,4,IF(Table5[[#This Row],[Recency]]&lt;=$L$12,3,IF(Table5[[#This Row],[Recency]]&lt;=$L$13,2,1))))</f>
        <v>5</v>
      </c>
      <c r="G228" s="9">
        <f>IF(Table5[[#This Row],[Frequency]]&lt;=$M$11,1,IF(Table5[[#This Row],[Frequency]]&lt;=$M$12,2,IF(Table5[[#This Row],[Frequency]]&lt;=$M$13,3,IF(Table5[[#This Row],[Frequency]]&lt;$M$17,4,5))))</f>
        <v>2</v>
      </c>
      <c r="H228" s="9">
        <f>IF(Table5[[#This Row],[Total_Spend]]&lt;=$N$11,1,IF(Table5[[#This Row],[Total_Spend]]&lt;=$N$12,2,IF(Table5[[#This Row],[Total_Spend]]&lt;=$N$13,3,IF(Table5[[#This Row],[Total_Spend]]&lt;$N$17,4,5))))</f>
        <v>2</v>
      </c>
    </row>
    <row r="229" spans="1:8" x14ac:dyDescent="0.3">
      <c r="A229" s="9">
        <v>10856</v>
      </c>
      <c r="B229">
        <v>42</v>
      </c>
      <c r="C229">
        <v>46</v>
      </c>
      <c r="D229">
        <v>5</v>
      </c>
      <c r="E229" s="9">
        <v>0</v>
      </c>
      <c r="F229" s="9">
        <f>IF(Table5[[#This Row],[Recency]]&lt;=$L$19,5,IF(Table5[[#This Row],[Recency]]&lt;=$L$11,4,IF(Table5[[#This Row],[Recency]]&lt;=$L$12,3,IF(Table5[[#This Row],[Recency]]&lt;=$L$13,2,1))))</f>
        <v>3</v>
      </c>
      <c r="G229" s="9">
        <f>IF(Table5[[#This Row],[Frequency]]&lt;=$M$11,1,IF(Table5[[#This Row],[Frequency]]&lt;=$M$12,2,IF(Table5[[#This Row],[Frequency]]&lt;=$M$13,3,IF(Table5[[#This Row],[Frequency]]&lt;$M$17,4,5))))</f>
        <v>1</v>
      </c>
      <c r="H229" s="9">
        <f>IF(Table5[[#This Row],[Total_Spend]]&lt;=$N$11,1,IF(Table5[[#This Row],[Total_Spend]]&lt;=$N$12,2,IF(Table5[[#This Row],[Total_Spend]]&lt;=$N$13,3,IF(Table5[[#This Row],[Total_Spend]]&lt;$N$17,4,5))))</f>
        <v>1</v>
      </c>
    </row>
    <row r="230" spans="1:8" x14ac:dyDescent="0.3">
      <c r="A230" s="9">
        <v>10858</v>
      </c>
      <c r="B230">
        <v>38</v>
      </c>
      <c r="C230">
        <v>820</v>
      </c>
      <c r="D230">
        <v>25</v>
      </c>
      <c r="E230" s="9">
        <v>0</v>
      </c>
      <c r="F230" s="9">
        <f>IF(Table5[[#This Row],[Recency]]&lt;=$L$19,5,IF(Table5[[#This Row],[Recency]]&lt;=$L$11,4,IF(Table5[[#This Row],[Recency]]&lt;=$L$12,3,IF(Table5[[#This Row],[Recency]]&lt;=$L$13,2,1))))</f>
        <v>3</v>
      </c>
      <c r="G230" s="9">
        <f>IF(Table5[[#This Row],[Frequency]]&lt;=$M$11,1,IF(Table5[[#This Row],[Frequency]]&lt;=$M$12,2,IF(Table5[[#This Row],[Frequency]]&lt;=$M$13,3,IF(Table5[[#This Row],[Frequency]]&lt;$M$17,4,5))))</f>
        <v>5</v>
      </c>
      <c r="H230" s="9">
        <f>IF(Table5[[#This Row],[Total_Spend]]&lt;=$N$11,1,IF(Table5[[#This Row],[Total_Spend]]&lt;=$N$12,2,IF(Table5[[#This Row],[Total_Spend]]&lt;=$N$13,3,IF(Table5[[#This Row],[Total_Spend]]&lt;$N$17,4,5))))</f>
        <v>3</v>
      </c>
    </row>
    <row r="231" spans="1:8" x14ac:dyDescent="0.3">
      <c r="A231" s="9">
        <v>10862</v>
      </c>
      <c r="B231">
        <v>6</v>
      </c>
      <c r="C231">
        <v>326</v>
      </c>
      <c r="D231">
        <v>17</v>
      </c>
      <c r="E231" s="9">
        <v>0</v>
      </c>
      <c r="F231" s="9">
        <f>IF(Table5[[#This Row],[Recency]]&lt;=$L$19,5,IF(Table5[[#This Row],[Recency]]&lt;=$L$11,4,IF(Table5[[#This Row],[Recency]]&lt;=$L$12,3,IF(Table5[[#This Row],[Recency]]&lt;=$L$13,2,1))))</f>
        <v>5</v>
      </c>
      <c r="G231" s="9">
        <f>IF(Table5[[#This Row],[Frequency]]&lt;=$M$11,1,IF(Table5[[#This Row],[Frequency]]&lt;=$M$12,2,IF(Table5[[#This Row],[Frequency]]&lt;=$M$13,3,IF(Table5[[#This Row],[Frequency]]&lt;$M$17,4,5))))</f>
        <v>3</v>
      </c>
      <c r="H231" s="9">
        <f>IF(Table5[[#This Row],[Total_Spend]]&lt;=$N$11,1,IF(Table5[[#This Row],[Total_Spend]]&lt;=$N$12,2,IF(Table5[[#This Row],[Total_Spend]]&lt;=$N$13,3,IF(Table5[[#This Row],[Total_Spend]]&lt;$N$17,4,5))))</f>
        <v>2</v>
      </c>
    </row>
    <row r="232" spans="1:8" x14ac:dyDescent="0.3">
      <c r="A232" s="9">
        <v>10868</v>
      </c>
      <c r="B232">
        <v>82</v>
      </c>
      <c r="C232">
        <v>1272</v>
      </c>
      <c r="D232">
        <v>19</v>
      </c>
      <c r="E232" s="9">
        <v>0</v>
      </c>
      <c r="F232" s="9">
        <f>IF(Table5[[#This Row],[Recency]]&lt;=$L$19,5,IF(Table5[[#This Row],[Recency]]&lt;=$L$11,4,IF(Table5[[#This Row],[Recency]]&lt;=$L$12,3,IF(Table5[[#This Row],[Recency]]&lt;=$L$13,2,1))))</f>
        <v>1</v>
      </c>
      <c r="G232" s="9">
        <f>IF(Table5[[#This Row],[Frequency]]&lt;=$M$11,1,IF(Table5[[#This Row],[Frequency]]&lt;=$M$12,2,IF(Table5[[#This Row],[Frequency]]&lt;=$M$13,3,IF(Table5[[#This Row],[Frequency]]&lt;$M$17,4,5))))</f>
        <v>3</v>
      </c>
      <c r="H232" s="9">
        <f>IF(Table5[[#This Row],[Total_Spend]]&lt;=$N$11,1,IF(Table5[[#This Row],[Total_Spend]]&lt;=$N$12,2,IF(Table5[[#This Row],[Total_Spend]]&lt;=$N$13,3,IF(Table5[[#This Row],[Total_Spend]]&lt;$N$17,4,5))))</f>
        <v>4</v>
      </c>
    </row>
    <row r="233" spans="1:8" x14ac:dyDescent="0.3">
      <c r="A233" s="9">
        <v>1087</v>
      </c>
      <c r="B233">
        <v>30</v>
      </c>
      <c r="C233">
        <v>173</v>
      </c>
      <c r="D233">
        <v>10</v>
      </c>
      <c r="E233" s="9">
        <v>1</v>
      </c>
      <c r="F233" s="9">
        <f>IF(Table5[[#This Row],[Recency]]&lt;=$L$19,5,IF(Table5[[#This Row],[Recency]]&lt;=$L$11,4,IF(Table5[[#This Row],[Recency]]&lt;=$L$12,3,IF(Table5[[#This Row],[Recency]]&lt;=$L$13,2,1))))</f>
        <v>3</v>
      </c>
      <c r="G233" s="9">
        <f>IF(Table5[[#This Row],[Frequency]]&lt;=$M$11,1,IF(Table5[[#This Row],[Frequency]]&lt;=$M$12,2,IF(Table5[[#This Row],[Frequency]]&lt;=$M$13,3,IF(Table5[[#This Row],[Frequency]]&lt;$M$17,4,5))))</f>
        <v>2</v>
      </c>
      <c r="H233" s="9">
        <f>IF(Table5[[#This Row],[Total_Spend]]&lt;=$N$11,1,IF(Table5[[#This Row],[Total_Spend]]&lt;=$N$12,2,IF(Table5[[#This Row],[Total_Spend]]&lt;=$N$13,3,IF(Table5[[#This Row],[Total_Spend]]&lt;$N$17,4,5))))</f>
        <v>2</v>
      </c>
    </row>
    <row r="234" spans="1:8" x14ac:dyDescent="0.3">
      <c r="A234" s="9">
        <v>10870</v>
      </c>
      <c r="B234">
        <v>46</v>
      </c>
      <c r="C234">
        <v>1341</v>
      </c>
      <c r="D234">
        <v>18</v>
      </c>
      <c r="E234" s="9">
        <v>0</v>
      </c>
      <c r="F234" s="9">
        <f>IF(Table5[[#This Row],[Recency]]&lt;=$L$19,5,IF(Table5[[#This Row],[Recency]]&lt;=$L$11,4,IF(Table5[[#This Row],[Recency]]&lt;=$L$12,3,IF(Table5[[#This Row],[Recency]]&lt;=$L$13,2,1))))</f>
        <v>3</v>
      </c>
      <c r="G234" s="9">
        <f>IF(Table5[[#This Row],[Frequency]]&lt;=$M$11,1,IF(Table5[[#This Row],[Frequency]]&lt;=$M$12,2,IF(Table5[[#This Row],[Frequency]]&lt;=$M$13,3,IF(Table5[[#This Row],[Frequency]]&lt;$M$17,4,5))))</f>
        <v>3</v>
      </c>
      <c r="H234" s="9">
        <f>IF(Table5[[#This Row],[Total_Spend]]&lt;=$N$11,1,IF(Table5[[#This Row],[Total_Spend]]&lt;=$N$12,2,IF(Table5[[#This Row],[Total_Spend]]&lt;=$N$13,3,IF(Table5[[#This Row],[Total_Spend]]&lt;$N$17,4,5))))</f>
        <v>4</v>
      </c>
    </row>
    <row r="235" spans="1:8" x14ac:dyDescent="0.3">
      <c r="A235" s="9">
        <v>10872</v>
      </c>
      <c r="B235">
        <v>65</v>
      </c>
      <c r="C235">
        <v>1182</v>
      </c>
      <c r="D235">
        <v>20</v>
      </c>
      <c r="E235" s="9">
        <v>0</v>
      </c>
      <c r="F235" s="9">
        <f>IF(Table5[[#This Row],[Recency]]&lt;=$L$19,5,IF(Table5[[#This Row],[Recency]]&lt;=$L$11,4,IF(Table5[[#This Row],[Recency]]&lt;=$L$12,3,IF(Table5[[#This Row],[Recency]]&lt;=$L$13,2,1))))</f>
        <v>2</v>
      </c>
      <c r="G235" s="9">
        <f>IF(Table5[[#This Row],[Frequency]]&lt;=$M$11,1,IF(Table5[[#This Row],[Frequency]]&lt;=$M$12,2,IF(Table5[[#This Row],[Frequency]]&lt;=$M$13,3,IF(Table5[[#This Row],[Frequency]]&lt;$M$17,4,5))))</f>
        <v>3</v>
      </c>
      <c r="H235" s="9">
        <f>IF(Table5[[#This Row],[Total_Spend]]&lt;=$N$11,1,IF(Table5[[#This Row],[Total_Spend]]&lt;=$N$12,2,IF(Table5[[#This Row],[Total_Spend]]&lt;=$N$13,3,IF(Table5[[#This Row],[Total_Spend]]&lt;$N$17,4,5))))</f>
        <v>4</v>
      </c>
    </row>
    <row r="236" spans="1:8" x14ac:dyDescent="0.3">
      <c r="A236" s="9">
        <v>10882</v>
      </c>
      <c r="B236">
        <v>50</v>
      </c>
      <c r="C236">
        <v>915</v>
      </c>
      <c r="D236">
        <v>17</v>
      </c>
      <c r="E236" s="9">
        <v>0</v>
      </c>
      <c r="F236" s="9">
        <f>IF(Table5[[#This Row],[Recency]]&lt;=$L$19,5,IF(Table5[[#This Row],[Recency]]&lt;=$L$11,4,IF(Table5[[#This Row],[Recency]]&lt;=$L$12,3,IF(Table5[[#This Row],[Recency]]&lt;=$L$13,2,1))))</f>
        <v>2</v>
      </c>
      <c r="G236" s="9">
        <f>IF(Table5[[#This Row],[Frequency]]&lt;=$M$11,1,IF(Table5[[#This Row],[Frequency]]&lt;=$M$12,2,IF(Table5[[#This Row],[Frequency]]&lt;=$M$13,3,IF(Table5[[#This Row],[Frequency]]&lt;$M$17,4,5))))</f>
        <v>3</v>
      </c>
      <c r="H236" s="9">
        <f>IF(Table5[[#This Row],[Total_Spend]]&lt;=$N$11,1,IF(Table5[[#This Row],[Total_Spend]]&lt;=$N$12,2,IF(Table5[[#This Row],[Total_Spend]]&lt;=$N$13,3,IF(Table5[[#This Row],[Total_Spend]]&lt;$N$17,4,5))))</f>
        <v>3</v>
      </c>
    </row>
    <row r="237" spans="1:8" x14ac:dyDescent="0.3">
      <c r="A237" s="9">
        <v>10888</v>
      </c>
      <c r="B237">
        <v>46</v>
      </c>
      <c r="C237">
        <v>636</v>
      </c>
      <c r="D237">
        <v>20</v>
      </c>
      <c r="E237" s="9">
        <v>0</v>
      </c>
      <c r="F237" s="9">
        <f>IF(Table5[[#This Row],[Recency]]&lt;=$L$19,5,IF(Table5[[#This Row],[Recency]]&lt;=$L$11,4,IF(Table5[[#This Row],[Recency]]&lt;=$L$12,3,IF(Table5[[#This Row],[Recency]]&lt;=$L$13,2,1))))</f>
        <v>3</v>
      </c>
      <c r="G237" s="9">
        <f>IF(Table5[[#This Row],[Frequency]]&lt;=$M$11,1,IF(Table5[[#This Row],[Frequency]]&lt;=$M$12,2,IF(Table5[[#This Row],[Frequency]]&lt;=$M$13,3,IF(Table5[[#This Row],[Frequency]]&lt;$M$17,4,5))))</f>
        <v>3</v>
      </c>
      <c r="H237" s="9">
        <f>IF(Table5[[#This Row],[Total_Spend]]&lt;=$N$11,1,IF(Table5[[#This Row],[Total_Spend]]&lt;=$N$12,2,IF(Table5[[#This Row],[Total_Spend]]&lt;=$N$13,3,IF(Table5[[#This Row],[Total_Spend]]&lt;$N$17,4,5))))</f>
        <v>3</v>
      </c>
    </row>
    <row r="238" spans="1:8" x14ac:dyDescent="0.3">
      <c r="A238" s="9">
        <v>10897</v>
      </c>
      <c r="B238">
        <v>63</v>
      </c>
      <c r="C238">
        <v>1174</v>
      </c>
      <c r="D238">
        <v>32</v>
      </c>
      <c r="E238" s="9">
        <v>0</v>
      </c>
      <c r="F238" s="9">
        <f>IF(Table5[[#This Row],[Recency]]&lt;=$L$19,5,IF(Table5[[#This Row],[Recency]]&lt;=$L$11,4,IF(Table5[[#This Row],[Recency]]&lt;=$L$12,3,IF(Table5[[#This Row],[Recency]]&lt;=$L$13,2,1))))</f>
        <v>2</v>
      </c>
      <c r="G238" s="9">
        <f>IF(Table5[[#This Row],[Frequency]]&lt;=$M$11,1,IF(Table5[[#This Row],[Frequency]]&lt;=$M$12,2,IF(Table5[[#This Row],[Frequency]]&lt;=$M$13,3,IF(Table5[[#This Row],[Frequency]]&lt;$M$17,4,5))))</f>
        <v>5</v>
      </c>
      <c r="H238" s="9">
        <f>IF(Table5[[#This Row],[Total_Spend]]&lt;=$N$11,1,IF(Table5[[#This Row],[Total_Spend]]&lt;=$N$12,2,IF(Table5[[#This Row],[Total_Spend]]&lt;=$N$13,3,IF(Table5[[#This Row],[Total_Spend]]&lt;$N$17,4,5))))</f>
        <v>4</v>
      </c>
    </row>
    <row r="239" spans="1:8" x14ac:dyDescent="0.3">
      <c r="A239" s="9">
        <v>10905</v>
      </c>
      <c r="B239">
        <v>7</v>
      </c>
      <c r="C239">
        <v>252</v>
      </c>
      <c r="D239">
        <v>16</v>
      </c>
      <c r="E239" s="9">
        <v>1</v>
      </c>
      <c r="F239" s="9">
        <f>IF(Table5[[#This Row],[Recency]]&lt;=$L$19,5,IF(Table5[[#This Row],[Recency]]&lt;=$L$11,4,IF(Table5[[#This Row],[Recency]]&lt;=$L$12,3,IF(Table5[[#This Row],[Recency]]&lt;=$L$13,2,1))))</f>
        <v>5</v>
      </c>
      <c r="G239" s="9">
        <f>IF(Table5[[#This Row],[Frequency]]&lt;=$M$11,1,IF(Table5[[#This Row],[Frequency]]&lt;=$M$12,2,IF(Table5[[#This Row],[Frequency]]&lt;=$M$13,3,IF(Table5[[#This Row],[Frequency]]&lt;$M$17,4,5))))</f>
        <v>3</v>
      </c>
      <c r="H239" s="9">
        <f>IF(Table5[[#This Row],[Total_Spend]]&lt;=$N$11,1,IF(Table5[[#This Row],[Total_Spend]]&lt;=$N$12,2,IF(Table5[[#This Row],[Total_Spend]]&lt;=$N$13,3,IF(Table5[[#This Row],[Total_Spend]]&lt;$N$17,4,5))))</f>
        <v>2</v>
      </c>
    </row>
    <row r="240" spans="1:8" x14ac:dyDescent="0.3">
      <c r="A240" s="9">
        <v>10906</v>
      </c>
      <c r="B240">
        <v>52</v>
      </c>
      <c r="C240">
        <v>425</v>
      </c>
      <c r="D240">
        <v>16</v>
      </c>
      <c r="E240" s="9">
        <v>0</v>
      </c>
      <c r="F240" s="9">
        <f>IF(Table5[[#This Row],[Recency]]&lt;=$L$19,5,IF(Table5[[#This Row],[Recency]]&lt;=$L$11,4,IF(Table5[[#This Row],[Recency]]&lt;=$L$12,3,IF(Table5[[#This Row],[Recency]]&lt;=$L$13,2,1))))</f>
        <v>2</v>
      </c>
      <c r="G240" s="9">
        <f>IF(Table5[[#This Row],[Frequency]]&lt;=$M$11,1,IF(Table5[[#This Row],[Frequency]]&lt;=$M$12,2,IF(Table5[[#This Row],[Frequency]]&lt;=$M$13,3,IF(Table5[[#This Row],[Frequency]]&lt;$M$17,4,5))))</f>
        <v>3</v>
      </c>
      <c r="H240" s="9">
        <f>IF(Table5[[#This Row],[Total_Spend]]&lt;=$N$11,1,IF(Table5[[#This Row],[Total_Spend]]&lt;=$N$12,2,IF(Table5[[#This Row],[Total_Spend]]&lt;=$N$13,3,IF(Table5[[#This Row],[Total_Spend]]&lt;$N$17,4,5))))</f>
        <v>3</v>
      </c>
    </row>
    <row r="241" spans="1:8" x14ac:dyDescent="0.3">
      <c r="A241" s="9">
        <v>10909</v>
      </c>
      <c r="B241">
        <v>9</v>
      </c>
      <c r="C241">
        <v>1899</v>
      </c>
      <c r="D241">
        <v>20</v>
      </c>
      <c r="E241" s="9">
        <v>0</v>
      </c>
      <c r="F241" s="9">
        <f>IF(Table5[[#This Row],[Recency]]&lt;=$L$19,5,IF(Table5[[#This Row],[Recency]]&lt;=$L$11,4,IF(Table5[[#This Row],[Recency]]&lt;=$L$12,3,IF(Table5[[#This Row],[Recency]]&lt;=$L$13,2,1))))</f>
        <v>5</v>
      </c>
      <c r="G241" s="9">
        <f>IF(Table5[[#This Row],[Frequency]]&lt;=$M$11,1,IF(Table5[[#This Row],[Frequency]]&lt;=$M$12,2,IF(Table5[[#This Row],[Frequency]]&lt;=$M$13,3,IF(Table5[[#This Row],[Frequency]]&lt;$M$17,4,5))))</f>
        <v>3</v>
      </c>
      <c r="H241" s="9">
        <f>IF(Table5[[#This Row],[Total_Spend]]&lt;=$N$11,1,IF(Table5[[#This Row],[Total_Spend]]&lt;=$N$12,2,IF(Table5[[#This Row],[Total_Spend]]&lt;=$N$13,3,IF(Table5[[#This Row],[Total_Spend]]&lt;$N$17,4,5))))</f>
        <v>5</v>
      </c>
    </row>
    <row r="242" spans="1:8" x14ac:dyDescent="0.3">
      <c r="A242" s="9">
        <v>10913</v>
      </c>
      <c r="B242">
        <v>56</v>
      </c>
      <c r="C242">
        <v>27</v>
      </c>
      <c r="D242">
        <v>4</v>
      </c>
      <c r="E242" s="9">
        <v>1</v>
      </c>
      <c r="F242" s="9">
        <f>IF(Table5[[#This Row],[Recency]]&lt;=$L$19,5,IF(Table5[[#This Row],[Recency]]&lt;=$L$11,4,IF(Table5[[#This Row],[Recency]]&lt;=$L$12,3,IF(Table5[[#This Row],[Recency]]&lt;=$L$13,2,1))))</f>
        <v>2</v>
      </c>
      <c r="G242" s="9">
        <f>IF(Table5[[#This Row],[Frequency]]&lt;=$M$11,1,IF(Table5[[#This Row],[Frequency]]&lt;=$M$12,2,IF(Table5[[#This Row],[Frequency]]&lt;=$M$13,3,IF(Table5[[#This Row],[Frequency]]&lt;$M$17,4,5))))</f>
        <v>1</v>
      </c>
      <c r="H242" s="9">
        <f>IF(Table5[[#This Row],[Total_Spend]]&lt;=$N$11,1,IF(Table5[[#This Row],[Total_Spend]]&lt;=$N$12,2,IF(Table5[[#This Row],[Total_Spend]]&lt;=$N$13,3,IF(Table5[[#This Row],[Total_Spend]]&lt;$N$17,4,5))))</f>
        <v>1</v>
      </c>
    </row>
    <row r="243" spans="1:8" x14ac:dyDescent="0.3">
      <c r="A243" s="9">
        <v>10914</v>
      </c>
      <c r="B243">
        <v>3</v>
      </c>
      <c r="C243">
        <v>17</v>
      </c>
      <c r="D243">
        <v>6</v>
      </c>
      <c r="E243" s="9">
        <v>0</v>
      </c>
      <c r="F243" s="9">
        <f>IF(Table5[[#This Row],[Recency]]&lt;=$L$19,5,IF(Table5[[#This Row],[Recency]]&lt;=$L$11,4,IF(Table5[[#This Row],[Recency]]&lt;=$L$12,3,IF(Table5[[#This Row],[Recency]]&lt;=$L$13,2,1))))</f>
        <v>5</v>
      </c>
      <c r="G243" s="9">
        <f>IF(Table5[[#This Row],[Frequency]]&lt;=$M$11,1,IF(Table5[[#This Row],[Frequency]]&lt;=$M$12,2,IF(Table5[[#This Row],[Frequency]]&lt;=$M$13,3,IF(Table5[[#This Row],[Frequency]]&lt;$M$17,4,5))))</f>
        <v>1</v>
      </c>
      <c r="H243" s="9">
        <f>IF(Table5[[#This Row],[Total_Spend]]&lt;=$N$11,1,IF(Table5[[#This Row],[Total_Spend]]&lt;=$N$12,2,IF(Table5[[#This Row],[Total_Spend]]&lt;=$N$13,3,IF(Table5[[#This Row],[Total_Spend]]&lt;$N$17,4,5))))</f>
        <v>1</v>
      </c>
    </row>
    <row r="244" spans="1:8" x14ac:dyDescent="0.3">
      <c r="A244" s="9">
        <v>1092</v>
      </c>
      <c r="B244">
        <v>17</v>
      </c>
      <c r="C244">
        <v>1147</v>
      </c>
      <c r="D244">
        <v>20</v>
      </c>
      <c r="E244" s="9">
        <v>0</v>
      </c>
      <c r="F244" s="9">
        <f>IF(Table5[[#This Row],[Recency]]&lt;=$L$19,5,IF(Table5[[#This Row],[Recency]]&lt;=$L$11,4,IF(Table5[[#This Row],[Recency]]&lt;=$L$12,3,IF(Table5[[#This Row],[Recency]]&lt;=$L$13,2,1))))</f>
        <v>4</v>
      </c>
      <c r="G244" s="9">
        <f>IF(Table5[[#This Row],[Frequency]]&lt;=$M$11,1,IF(Table5[[#This Row],[Frequency]]&lt;=$M$12,2,IF(Table5[[#This Row],[Frequency]]&lt;=$M$13,3,IF(Table5[[#This Row],[Frequency]]&lt;$M$17,4,5))))</f>
        <v>3</v>
      </c>
      <c r="H244" s="9">
        <f>IF(Table5[[#This Row],[Total_Spend]]&lt;=$N$11,1,IF(Table5[[#This Row],[Total_Spend]]&lt;=$N$12,2,IF(Table5[[#This Row],[Total_Spend]]&lt;=$N$13,3,IF(Table5[[#This Row],[Total_Spend]]&lt;$N$17,4,5))))</f>
        <v>4</v>
      </c>
    </row>
    <row r="245" spans="1:8" x14ac:dyDescent="0.3">
      <c r="A245" s="9">
        <v>10925</v>
      </c>
      <c r="B245">
        <v>93</v>
      </c>
      <c r="C245">
        <v>1003</v>
      </c>
      <c r="D245">
        <v>25</v>
      </c>
      <c r="E245" s="9">
        <v>0</v>
      </c>
      <c r="F245" s="9">
        <f>IF(Table5[[#This Row],[Recency]]&lt;=$L$19,5,IF(Table5[[#This Row],[Recency]]&lt;=$L$11,4,IF(Table5[[#This Row],[Recency]]&lt;=$L$12,3,IF(Table5[[#This Row],[Recency]]&lt;=$L$13,2,1))))</f>
        <v>1</v>
      </c>
      <c r="G245" s="9">
        <f>IF(Table5[[#This Row],[Frequency]]&lt;=$M$11,1,IF(Table5[[#This Row],[Frequency]]&lt;=$M$12,2,IF(Table5[[#This Row],[Frequency]]&lt;=$M$13,3,IF(Table5[[#This Row],[Frequency]]&lt;$M$17,4,5))))</f>
        <v>5</v>
      </c>
      <c r="H245" s="9">
        <f>IF(Table5[[#This Row],[Total_Spend]]&lt;=$N$11,1,IF(Table5[[#This Row],[Total_Spend]]&lt;=$N$12,2,IF(Table5[[#This Row],[Total_Spend]]&lt;=$N$13,3,IF(Table5[[#This Row],[Total_Spend]]&lt;$N$17,4,5))))</f>
        <v>3</v>
      </c>
    </row>
    <row r="246" spans="1:8" x14ac:dyDescent="0.3">
      <c r="A246" s="9">
        <v>10928</v>
      </c>
      <c r="B246">
        <v>28</v>
      </c>
      <c r="C246">
        <v>599</v>
      </c>
      <c r="D246">
        <v>17</v>
      </c>
      <c r="E246" s="9">
        <v>0</v>
      </c>
      <c r="F246" s="9">
        <f>IF(Table5[[#This Row],[Recency]]&lt;=$L$19,5,IF(Table5[[#This Row],[Recency]]&lt;=$L$11,4,IF(Table5[[#This Row],[Recency]]&lt;=$L$12,3,IF(Table5[[#This Row],[Recency]]&lt;=$L$13,2,1))))</f>
        <v>3</v>
      </c>
      <c r="G246" s="9">
        <f>IF(Table5[[#This Row],[Frequency]]&lt;=$M$11,1,IF(Table5[[#This Row],[Frequency]]&lt;=$M$12,2,IF(Table5[[#This Row],[Frequency]]&lt;=$M$13,3,IF(Table5[[#This Row],[Frequency]]&lt;$M$17,4,5))))</f>
        <v>3</v>
      </c>
      <c r="H246" s="9">
        <f>IF(Table5[[#This Row],[Total_Spend]]&lt;=$N$11,1,IF(Table5[[#This Row],[Total_Spend]]&lt;=$N$12,2,IF(Table5[[#This Row],[Total_Spend]]&lt;=$N$13,3,IF(Table5[[#This Row],[Total_Spend]]&lt;$N$17,4,5))))</f>
        <v>3</v>
      </c>
    </row>
    <row r="247" spans="1:8" x14ac:dyDescent="0.3">
      <c r="A247" s="9">
        <v>10936</v>
      </c>
      <c r="B247">
        <v>79</v>
      </c>
      <c r="C247">
        <v>1947</v>
      </c>
      <c r="D247">
        <v>16</v>
      </c>
      <c r="E247" s="9">
        <v>0</v>
      </c>
      <c r="F247" s="9">
        <f>IF(Table5[[#This Row],[Recency]]&lt;=$L$19,5,IF(Table5[[#This Row],[Recency]]&lt;=$L$11,4,IF(Table5[[#This Row],[Recency]]&lt;=$L$12,3,IF(Table5[[#This Row],[Recency]]&lt;=$L$13,2,1))))</f>
        <v>1</v>
      </c>
      <c r="G247" s="9">
        <f>IF(Table5[[#This Row],[Frequency]]&lt;=$M$11,1,IF(Table5[[#This Row],[Frequency]]&lt;=$M$12,2,IF(Table5[[#This Row],[Frequency]]&lt;=$M$13,3,IF(Table5[[#This Row],[Frequency]]&lt;$M$17,4,5))))</f>
        <v>3</v>
      </c>
      <c r="H247" s="9">
        <f>IF(Table5[[#This Row],[Total_Spend]]&lt;=$N$11,1,IF(Table5[[#This Row],[Total_Spend]]&lt;=$N$12,2,IF(Table5[[#This Row],[Total_Spend]]&lt;=$N$13,3,IF(Table5[[#This Row],[Total_Spend]]&lt;$N$17,4,5))))</f>
        <v>5</v>
      </c>
    </row>
    <row r="248" spans="1:8" x14ac:dyDescent="0.3">
      <c r="A248" s="9">
        <v>10949</v>
      </c>
      <c r="B248">
        <v>8</v>
      </c>
      <c r="C248">
        <v>1958</v>
      </c>
      <c r="D248">
        <v>19</v>
      </c>
      <c r="E248" s="9">
        <v>1</v>
      </c>
      <c r="F248" s="9">
        <f>IF(Table5[[#This Row],[Recency]]&lt;=$L$19,5,IF(Table5[[#This Row],[Recency]]&lt;=$L$11,4,IF(Table5[[#This Row],[Recency]]&lt;=$L$12,3,IF(Table5[[#This Row],[Recency]]&lt;=$L$13,2,1))))</f>
        <v>5</v>
      </c>
      <c r="G248" s="9">
        <f>IF(Table5[[#This Row],[Frequency]]&lt;=$M$11,1,IF(Table5[[#This Row],[Frequency]]&lt;=$M$12,2,IF(Table5[[#This Row],[Frequency]]&lt;=$M$13,3,IF(Table5[[#This Row],[Frequency]]&lt;$M$17,4,5))))</f>
        <v>3</v>
      </c>
      <c r="H248" s="9">
        <f>IF(Table5[[#This Row],[Total_Spend]]&lt;=$N$11,1,IF(Table5[[#This Row],[Total_Spend]]&lt;=$N$12,2,IF(Table5[[#This Row],[Total_Spend]]&lt;=$N$13,3,IF(Table5[[#This Row],[Total_Spend]]&lt;$N$17,4,5))))</f>
        <v>5</v>
      </c>
    </row>
    <row r="249" spans="1:8" x14ac:dyDescent="0.3">
      <c r="A249" s="9">
        <v>10951</v>
      </c>
      <c r="B249">
        <v>20</v>
      </c>
      <c r="C249">
        <v>306</v>
      </c>
      <c r="D249">
        <v>14</v>
      </c>
      <c r="E249" s="9">
        <v>0</v>
      </c>
      <c r="F249" s="9">
        <f>IF(Table5[[#This Row],[Recency]]&lt;=$L$19,5,IF(Table5[[#This Row],[Recency]]&lt;=$L$11,4,IF(Table5[[#This Row],[Recency]]&lt;=$L$12,3,IF(Table5[[#This Row],[Recency]]&lt;=$L$13,2,1))))</f>
        <v>4</v>
      </c>
      <c r="G249" s="9">
        <f>IF(Table5[[#This Row],[Frequency]]&lt;=$M$11,1,IF(Table5[[#This Row],[Frequency]]&lt;=$M$12,2,IF(Table5[[#This Row],[Frequency]]&lt;=$M$13,3,IF(Table5[[#This Row],[Frequency]]&lt;$M$17,4,5))))</f>
        <v>2</v>
      </c>
      <c r="H249" s="9">
        <f>IF(Table5[[#This Row],[Total_Spend]]&lt;=$N$11,1,IF(Table5[[#This Row],[Total_Spend]]&lt;=$N$12,2,IF(Table5[[#This Row],[Total_Spend]]&lt;=$N$13,3,IF(Table5[[#This Row],[Total_Spend]]&lt;$N$17,4,5))))</f>
        <v>2</v>
      </c>
    </row>
    <row r="250" spans="1:8" x14ac:dyDescent="0.3">
      <c r="A250" s="9">
        <v>10955</v>
      </c>
      <c r="B250">
        <v>68</v>
      </c>
      <c r="C250">
        <v>1600</v>
      </c>
      <c r="D250">
        <v>14</v>
      </c>
      <c r="E250" s="9">
        <v>1</v>
      </c>
      <c r="F250" s="9">
        <f>IF(Table5[[#This Row],[Recency]]&lt;=$L$19,5,IF(Table5[[#This Row],[Recency]]&lt;=$L$11,4,IF(Table5[[#This Row],[Recency]]&lt;=$L$12,3,IF(Table5[[#This Row],[Recency]]&lt;=$L$13,2,1))))</f>
        <v>2</v>
      </c>
      <c r="G250" s="9">
        <f>IF(Table5[[#This Row],[Frequency]]&lt;=$M$11,1,IF(Table5[[#This Row],[Frequency]]&lt;=$M$12,2,IF(Table5[[#This Row],[Frequency]]&lt;=$M$13,3,IF(Table5[[#This Row],[Frequency]]&lt;$M$17,4,5))))</f>
        <v>2</v>
      </c>
      <c r="H250" s="9">
        <f>IF(Table5[[#This Row],[Total_Spend]]&lt;=$N$11,1,IF(Table5[[#This Row],[Total_Spend]]&lt;=$N$12,2,IF(Table5[[#This Row],[Total_Spend]]&lt;=$N$13,3,IF(Table5[[#This Row],[Total_Spend]]&lt;$N$17,4,5))))</f>
        <v>5</v>
      </c>
    </row>
    <row r="251" spans="1:8" x14ac:dyDescent="0.3">
      <c r="A251" s="9">
        <v>10965</v>
      </c>
      <c r="B251">
        <v>72</v>
      </c>
      <c r="C251">
        <v>1722</v>
      </c>
      <c r="D251">
        <v>22</v>
      </c>
      <c r="E251" s="9">
        <v>0</v>
      </c>
      <c r="F251" s="9">
        <f>IF(Table5[[#This Row],[Recency]]&lt;=$L$19,5,IF(Table5[[#This Row],[Recency]]&lt;=$L$11,4,IF(Table5[[#This Row],[Recency]]&lt;=$L$12,3,IF(Table5[[#This Row],[Recency]]&lt;=$L$13,2,1))))</f>
        <v>2</v>
      </c>
      <c r="G251" s="9">
        <f>IF(Table5[[#This Row],[Frequency]]&lt;=$M$11,1,IF(Table5[[#This Row],[Frequency]]&lt;=$M$12,2,IF(Table5[[#This Row],[Frequency]]&lt;=$M$13,3,IF(Table5[[#This Row],[Frequency]]&lt;$M$17,4,5))))</f>
        <v>4</v>
      </c>
      <c r="H251" s="9">
        <f>IF(Table5[[#This Row],[Total_Spend]]&lt;=$N$11,1,IF(Table5[[#This Row],[Total_Spend]]&lt;=$N$12,2,IF(Table5[[#This Row],[Total_Spend]]&lt;=$N$13,3,IF(Table5[[#This Row],[Total_Spend]]&lt;$N$17,4,5))))</f>
        <v>5</v>
      </c>
    </row>
    <row r="252" spans="1:8" x14ac:dyDescent="0.3">
      <c r="A252" s="9">
        <v>10967</v>
      </c>
      <c r="B252">
        <v>38</v>
      </c>
      <c r="C252">
        <v>99</v>
      </c>
      <c r="D252">
        <v>9</v>
      </c>
      <c r="E252" s="9">
        <v>0</v>
      </c>
      <c r="F252" s="9">
        <f>IF(Table5[[#This Row],[Recency]]&lt;=$L$19,5,IF(Table5[[#This Row],[Recency]]&lt;=$L$11,4,IF(Table5[[#This Row],[Recency]]&lt;=$L$12,3,IF(Table5[[#This Row],[Recency]]&lt;=$L$13,2,1))))</f>
        <v>3</v>
      </c>
      <c r="G252" s="9">
        <f>IF(Table5[[#This Row],[Frequency]]&lt;=$M$11,1,IF(Table5[[#This Row],[Frequency]]&lt;=$M$12,2,IF(Table5[[#This Row],[Frequency]]&lt;=$M$13,3,IF(Table5[[#This Row],[Frequency]]&lt;$M$17,4,5))))</f>
        <v>2</v>
      </c>
      <c r="H252" s="9">
        <f>IF(Table5[[#This Row],[Total_Spend]]&lt;=$N$11,1,IF(Table5[[#This Row],[Total_Spend]]&lt;=$N$12,2,IF(Table5[[#This Row],[Total_Spend]]&lt;=$N$13,3,IF(Table5[[#This Row],[Total_Spend]]&lt;$N$17,4,5))))</f>
        <v>2</v>
      </c>
    </row>
    <row r="253" spans="1:8" x14ac:dyDescent="0.3">
      <c r="A253" s="9">
        <v>10968</v>
      </c>
      <c r="B253">
        <v>1</v>
      </c>
      <c r="C253">
        <v>704</v>
      </c>
      <c r="D253">
        <v>26</v>
      </c>
      <c r="E253" s="9">
        <v>0</v>
      </c>
      <c r="F253" s="9">
        <f>IF(Table5[[#This Row],[Recency]]&lt;=$L$19,5,IF(Table5[[#This Row],[Recency]]&lt;=$L$11,4,IF(Table5[[#This Row],[Recency]]&lt;=$L$12,3,IF(Table5[[#This Row],[Recency]]&lt;=$L$13,2,1))))</f>
        <v>5</v>
      </c>
      <c r="G253" s="9">
        <f>IF(Table5[[#This Row],[Frequency]]&lt;=$M$11,1,IF(Table5[[#This Row],[Frequency]]&lt;=$M$12,2,IF(Table5[[#This Row],[Frequency]]&lt;=$M$13,3,IF(Table5[[#This Row],[Frequency]]&lt;$M$17,4,5))))</f>
        <v>5</v>
      </c>
      <c r="H253" s="9">
        <f>IF(Table5[[#This Row],[Total_Spend]]&lt;=$N$11,1,IF(Table5[[#This Row],[Total_Spend]]&lt;=$N$12,2,IF(Table5[[#This Row],[Total_Spend]]&lt;=$N$13,3,IF(Table5[[#This Row],[Total_Spend]]&lt;$N$17,4,5))))</f>
        <v>3</v>
      </c>
    </row>
    <row r="254" spans="1:8" x14ac:dyDescent="0.3">
      <c r="A254" s="9">
        <v>10971</v>
      </c>
      <c r="B254">
        <v>28</v>
      </c>
      <c r="C254">
        <v>473</v>
      </c>
      <c r="D254">
        <v>16</v>
      </c>
      <c r="E254" s="9">
        <v>1</v>
      </c>
      <c r="F254" s="9">
        <f>IF(Table5[[#This Row],[Recency]]&lt;=$L$19,5,IF(Table5[[#This Row],[Recency]]&lt;=$L$11,4,IF(Table5[[#This Row],[Recency]]&lt;=$L$12,3,IF(Table5[[#This Row],[Recency]]&lt;=$L$13,2,1))))</f>
        <v>3</v>
      </c>
      <c r="G254" s="9">
        <f>IF(Table5[[#This Row],[Frequency]]&lt;=$M$11,1,IF(Table5[[#This Row],[Frequency]]&lt;=$M$12,2,IF(Table5[[#This Row],[Frequency]]&lt;=$M$13,3,IF(Table5[[#This Row],[Frequency]]&lt;$M$17,4,5))))</f>
        <v>3</v>
      </c>
      <c r="H254" s="9">
        <f>IF(Table5[[#This Row],[Total_Spend]]&lt;=$N$11,1,IF(Table5[[#This Row],[Total_Spend]]&lt;=$N$12,2,IF(Table5[[#This Row],[Total_Spend]]&lt;=$N$13,3,IF(Table5[[#This Row],[Total_Spend]]&lt;$N$17,4,5))))</f>
        <v>3</v>
      </c>
    </row>
    <row r="255" spans="1:8" x14ac:dyDescent="0.3">
      <c r="A255" s="9">
        <v>10972</v>
      </c>
      <c r="B255">
        <v>52</v>
      </c>
      <c r="C255">
        <v>939</v>
      </c>
      <c r="D255">
        <v>14</v>
      </c>
      <c r="E255" s="9">
        <v>0</v>
      </c>
      <c r="F255" s="9">
        <f>IF(Table5[[#This Row],[Recency]]&lt;=$L$19,5,IF(Table5[[#This Row],[Recency]]&lt;=$L$11,4,IF(Table5[[#This Row],[Recency]]&lt;=$L$12,3,IF(Table5[[#This Row],[Recency]]&lt;=$L$13,2,1))))</f>
        <v>2</v>
      </c>
      <c r="G255" s="9">
        <f>IF(Table5[[#This Row],[Frequency]]&lt;=$M$11,1,IF(Table5[[#This Row],[Frequency]]&lt;=$M$12,2,IF(Table5[[#This Row],[Frequency]]&lt;=$M$13,3,IF(Table5[[#This Row],[Frequency]]&lt;$M$17,4,5))))</f>
        <v>2</v>
      </c>
      <c r="H255" s="9">
        <f>IF(Table5[[#This Row],[Total_Spend]]&lt;=$N$11,1,IF(Table5[[#This Row],[Total_Spend]]&lt;=$N$12,2,IF(Table5[[#This Row],[Total_Spend]]&lt;=$N$13,3,IF(Table5[[#This Row],[Total_Spend]]&lt;$N$17,4,5))))</f>
        <v>3</v>
      </c>
    </row>
    <row r="256" spans="1:8" x14ac:dyDescent="0.3">
      <c r="A256" s="9">
        <v>10981</v>
      </c>
      <c r="B256">
        <v>27</v>
      </c>
      <c r="C256">
        <v>1198</v>
      </c>
      <c r="D256">
        <v>18</v>
      </c>
      <c r="E256" s="9">
        <v>0</v>
      </c>
      <c r="F256" s="9">
        <f>IF(Table5[[#This Row],[Recency]]&lt;=$L$19,5,IF(Table5[[#This Row],[Recency]]&lt;=$L$11,4,IF(Table5[[#This Row],[Recency]]&lt;=$L$12,3,IF(Table5[[#This Row],[Recency]]&lt;=$L$13,2,1))))</f>
        <v>3</v>
      </c>
      <c r="G256" s="9">
        <f>IF(Table5[[#This Row],[Frequency]]&lt;=$M$11,1,IF(Table5[[#This Row],[Frequency]]&lt;=$M$12,2,IF(Table5[[#This Row],[Frequency]]&lt;=$M$13,3,IF(Table5[[#This Row],[Frequency]]&lt;$M$17,4,5))))</f>
        <v>3</v>
      </c>
      <c r="H256" s="9">
        <f>IF(Table5[[#This Row],[Total_Spend]]&lt;=$N$11,1,IF(Table5[[#This Row],[Total_Spend]]&lt;=$N$12,2,IF(Table5[[#This Row],[Total_Spend]]&lt;=$N$13,3,IF(Table5[[#This Row],[Total_Spend]]&lt;$N$17,4,5))))</f>
        <v>4</v>
      </c>
    </row>
    <row r="257" spans="1:8" x14ac:dyDescent="0.3">
      <c r="A257" s="9">
        <v>10983</v>
      </c>
      <c r="B257">
        <v>17</v>
      </c>
      <c r="C257">
        <v>930</v>
      </c>
      <c r="D257">
        <v>23</v>
      </c>
      <c r="E257" s="9">
        <v>0</v>
      </c>
      <c r="F257" s="9">
        <f>IF(Table5[[#This Row],[Recency]]&lt;=$L$19,5,IF(Table5[[#This Row],[Recency]]&lt;=$L$11,4,IF(Table5[[#This Row],[Recency]]&lt;=$L$12,3,IF(Table5[[#This Row],[Recency]]&lt;=$L$13,2,1))))</f>
        <v>4</v>
      </c>
      <c r="G257" s="9">
        <f>IF(Table5[[#This Row],[Frequency]]&lt;=$M$11,1,IF(Table5[[#This Row],[Frequency]]&lt;=$M$12,2,IF(Table5[[#This Row],[Frequency]]&lt;=$M$13,3,IF(Table5[[#This Row],[Frequency]]&lt;$M$17,4,5))))</f>
        <v>4</v>
      </c>
      <c r="H257" s="9">
        <f>IF(Table5[[#This Row],[Total_Spend]]&lt;=$N$11,1,IF(Table5[[#This Row],[Total_Spend]]&lt;=$N$12,2,IF(Table5[[#This Row],[Total_Spend]]&lt;=$N$13,3,IF(Table5[[#This Row],[Total_Spend]]&lt;$N$17,4,5))))</f>
        <v>3</v>
      </c>
    </row>
    <row r="258" spans="1:8" x14ac:dyDescent="0.3">
      <c r="A258" s="9">
        <v>10991</v>
      </c>
      <c r="B258">
        <v>18</v>
      </c>
      <c r="C258">
        <v>850</v>
      </c>
      <c r="D258">
        <v>14</v>
      </c>
      <c r="E258" s="9">
        <v>0</v>
      </c>
      <c r="F258" s="9">
        <f>IF(Table5[[#This Row],[Recency]]&lt;=$L$19,5,IF(Table5[[#This Row],[Recency]]&lt;=$L$11,4,IF(Table5[[#This Row],[Recency]]&lt;=$L$12,3,IF(Table5[[#This Row],[Recency]]&lt;=$L$13,2,1))))</f>
        <v>4</v>
      </c>
      <c r="G258" s="9">
        <f>IF(Table5[[#This Row],[Frequency]]&lt;=$M$11,1,IF(Table5[[#This Row],[Frequency]]&lt;=$M$12,2,IF(Table5[[#This Row],[Frequency]]&lt;=$M$13,3,IF(Table5[[#This Row],[Frequency]]&lt;$M$17,4,5))))</f>
        <v>2</v>
      </c>
      <c r="H258" s="9">
        <f>IF(Table5[[#This Row],[Total_Spend]]&lt;=$N$11,1,IF(Table5[[#This Row],[Total_Spend]]&lt;=$N$12,2,IF(Table5[[#This Row],[Total_Spend]]&lt;=$N$13,3,IF(Table5[[#This Row],[Total_Spend]]&lt;$N$17,4,5))))</f>
        <v>3</v>
      </c>
    </row>
    <row r="259" spans="1:8" x14ac:dyDescent="0.3">
      <c r="A259" s="9">
        <v>10992</v>
      </c>
      <c r="B259">
        <v>77</v>
      </c>
      <c r="C259">
        <v>1148</v>
      </c>
      <c r="D259">
        <v>26</v>
      </c>
      <c r="E259" s="9">
        <v>0</v>
      </c>
      <c r="F259" s="9">
        <f>IF(Table5[[#This Row],[Recency]]&lt;=$L$19,5,IF(Table5[[#This Row],[Recency]]&lt;=$L$11,4,IF(Table5[[#This Row],[Recency]]&lt;=$L$12,3,IF(Table5[[#This Row],[Recency]]&lt;=$L$13,2,1))))</f>
        <v>1</v>
      </c>
      <c r="G259" s="9">
        <f>IF(Table5[[#This Row],[Frequency]]&lt;=$M$11,1,IF(Table5[[#This Row],[Frequency]]&lt;=$M$12,2,IF(Table5[[#This Row],[Frequency]]&lt;=$M$13,3,IF(Table5[[#This Row],[Frequency]]&lt;$M$17,4,5))))</f>
        <v>5</v>
      </c>
      <c r="H259" s="9">
        <f>IF(Table5[[#This Row],[Total_Spend]]&lt;=$N$11,1,IF(Table5[[#This Row],[Total_Spend]]&lt;=$N$12,2,IF(Table5[[#This Row],[Total_Spend]]&lt;=$N$13,3,IF(Table5[[#This Row],[Total_Spend]]&lt;$N$17,4,5))))</f>
        <v>4</v>
      </c>
    </row>
    <row r="260" spans="1:8" x14ac:dyDescent="0.3">
      <c r="A260" s="9">
        <v>10995</v>
      </c>
      <c r="B260">
        <v>8</v>
      </c>
      <c r="C260">
        <v>92</v>
      </c>
      <c r="D260">
        <v>10</v>
      </c>
      <c r="E260" s="9">
        <v>0</v>
      </c>
      <c r="F260" s="9">
        <f>IF(Table5[[#This Row],[Recency]]&lt;=$L$19,5,IF(Table5[[#This Row],[Recency]]&lt;=$L$11,4,IF(Table5[[#This Row],[Recency]]&lt;=$L$12,3,IF(Table5[[#This Row],[Recency]]&lt;=$L$13,2,1))))</f>
        <v>5</v>
      </c>
      <c r="G260" s="9">
        <f>IF(Table5[[#This Row],[Frequency]]&lt;=$M$11,1,IF(Table5[[#This Row],[Frequency]]&lt;=$M$12,2,IF(Table5[[#This Row],[Frequency]]&lt;=$M$13,3,IF(Table5[[#This Row],[Frequency]]&lt;$M$17,4,5))))</f>
        <v>2</v>
      </c>
      <c r="H260" s="9">
        <f>IF(Table5[[#This Row],[Total_Spend]]&lt;=$N$11,1,IF(Table5[[#This Row],[Total_Spend]]&lt;=$N$12,2,IF(Table5[[#This Row],[Total_Spend]]&lt;=$N$13,3,IF(Table5[[#This Row],[Total_Spend]]&lt;$N$17,4,5))))</f>
        <v>2</v>
      </c>
    </row>
    <row r="261" spans="1:8" x14ac:dyDescent="0.3">
      <c r="A261" s="9">
        <v>1100</v>
      </c>
      <c r="B261">
        <v>33</v>
      </c>
      <c r="C261">
        <v>61</v>
      </c>
      <c r="D261">
        <v>11</v>
      </c>
      <c r="E261" s="9">
        <v>0</v>
      </c>
      <c r="F261" s="9">
        <f>IF(Table5[[#This Row],[Recency]]&lt;=$L$19,5,IF(Table5[[#This Row],[Recency]]&lt;=$L$11,4,IF(Table5[[#This Row],[Recency]]&lt;=$L$12,3,IF(Table5[[#This Row],[Recency]]&lt;=$L$13,2,1))))</f>
        <v>3</v>
      </c>
      <c r="G261" s="9">
        <f>IF(Table5[[#This Row],[Frequency]]&lt;=$M$11,1,IF(Table5[[#This Row],[Frequency]]&lt;=$M$12,2,IF(Table5[[#This Row],[Frequency]]&lt;=$M$13,3,IF(Table5[[#This Row],[Frequency]]&lt;$M$17,4,5))))</f>
        <v>2</v>
      </c>
      <c r="H261" s="9">
        <f>IF(Table5[[#This Row],[Total_Spend]]&lt;=$N$11,1,IF(Table5[[#This Row],[Total_Spend]]&lt;=$N$12,2,IF(Table5[[#This Row],[Total_Spend]]&lt;=$N$13,3,IF(Table5[[#This Row],[Total_Spend]]&lt;$N$17,4,5))))</f>
        <v>1</v>
      </c>
    </row>
    <row r="262" spans="1:8" x14ac:dyDescent="0.3">
      <c r="A262" s="9">
        <v>11003</v>
      </c>
      <c r="B262">
        <v>10</v>
      </c>
      <c r="C262">
        <v>50</v>
      </c>
      <c r="D262">
        <v>7</v>
      </c>
      <c r="E262" s="9">
        <v>0</v>
      </c>
      <c r="F262" s="9">
        <f>IF(Table5[[#This Row],[Recency]]&lt;=$L$19,5,IF(Table5[[#This Row],[Recency]]&lt;=$L$11,4,IF(Table5[[#This Row],[Recency]]&lt;=$L$12,3,IF(Table5[[#This Row],[Recency]]&lt;=$L$13,2,1))))</f>
        <v>4</v>
      </c>
      <c r="G262" s="9">
        <f>IF(Table5[[#This Row],[Frequency]]&lt;=$M$11,1,IF(Table5[[#This Row],[Frequency]]&lt;=$M$12,2,IF(Table5[[#This Row],[Frequency]]&lt;=$M$13,3,IF(Table5[[#This Row],[Frequency]]&lt;$M$17,4,5))))</f>
        <v>1</v>
      </c>
      <c r="H262" s="9">
        <f>IF(Table5[[#This Row],[Total_Spend]]&lt;=$N$11,1,IF(Table5[[#This Row],[Total_Spend]]&lt;=$N$12,2,IF(Table5[[#This Row],[Total_Spend]]&lt;=$N$13,3,IF(Table5[[#This Row],[Total_Spend]]&lt;$N$17,4,5))))</f>
        <v>1</v>
      </c>
    </row>
    <row r="263" spans="1:8" x14ac:dyDescent="0.3">
      <c r="A263" s="9">
        <v>11004</v>
      </c>
      <c r="B263">
        <v>23</v>
      </c>
      <c r="C263">
        <v>22</v>
      </c>
      <c r="D263">
        <v>4</v>
      </c>
      <c r="E263" s="9">
        <v>0</v>
      </c>
      <c r="F263" s="9">
        <f>IF(Table5[[#This Row],[Recency]]&lt;=$L$19,5,IF(Table5[[#This Row],[Recency]]&lt;=$L$11,4,IF(Table5[[#This Row],[Recency]]&lt;=$L$12,3,IF(Table5[[#This Row],[Recency]]&lt;=$L$13,2,1))))</f>
        <v>4</v>
      </c>
      <c r="G263" s="9">
        <f>IF(Table5[[#This Row],[Frequency]]&lt;=$M$11,1,IF(Table5[[#This Row],[Frequency]]&lt;=$M$12,2,IF(Table5[[#This Row],[Frequency]]&lt;=$M$13,3,IF(Table5[[#This Row],[Frequency]]&lt;$M$17,4,5))))</f>
        <v>1</v>
      </c>
      <c r="H263" s="9">
        <f>IF(Table5[[#This Row],[Total_Spend]]&lt;=$N$11,1,IF(Table5[[#This Row],[Total_Spend]]&lt;=$N$12,2,IF(Table5[[#This Row],[Total_Spend]]&lt;=$N$13,3,IF(Table5[[#This Row],[Total_Spend]]&lt;$N$17,4,5))))</f>
        <v>1</v>
      </c>
    </row>
    <row r="264" spans="1:8" x14ac:dyDescent="0.3">
      <c r="A264" s="9">
        <v>11007</v>
      </c>
      <c r="B264">
        <v>43</v>
      </c>
      <c r="C264">
        <v>34</v>
      </c>
      <c r="D264">
        <v>5</v>
      </c>
      <c r="E264" s="9">
        <v>0</v>
      </c>
      <c r="F264" s="9">
        <f>IF(Table5[[#This Row],[Recency]]&lt;=$L$19,5,IF(Table5[[#This Row],[Recency]]&lt;=$L$11,4,IF(Table5[[#This Row],[Recency]]&lt;=$L$12,3,IF(Table5[[#This Row],[Recency]]&lt;=$L$13,2,1))))</f>
        <v>3</v>
      </c>
      <c r="G264" s="9">
        <f>IF(Table5[[#This Row],[Frequency]]&lt;=$M$11,1,IF(Table5[[#This Row],[Frequency]]&lt;=$M$12,2,IF(Table5[[#This Row],[Frequency]]&lt;=$M$13,3,IF(Table5[[#This Row],[Frequency]]&lt;$M$17,4,5))))</f>
        <v>1</v>
      </c>
      <c r="H264" s="9">
        <f>IF(Table5[[#This Row],[Total_Spend]]&lt;=$N$11,1,IF(Table5[[#This Row],[Total_Spend]]&lt;=$N$12,2,IF(Table5[[#This Row],[Total_Spend]]&lt;=$N$13,3,IF(Table5[[#This Row],[Total_Spend]]&lt;$N$17,4,5))))</f>
        <v>1</v>
      </c>
    </row>
    <row r="265" spans="1:8" x14ac:dyDescent="0.3">
      <c r="A265" s="9">
        <v>11010</v>
      </c>
      <c r="B265">
        <v>75</v>
      </c>
      <c r="C265">
        <v>44</v>
      </c>
      <c r="D265">
        <v>9</v>
      </c>
      <c r="E265" s="9">
        <v>0</v>
      </c>
      <c r="F265" s="9">
        <f>IF(Table5[[#This Row],[Recency]]&lt;=$L$19,5,IF(Table5[[#This Row],[Recency]]&lt;=$L$11,4,IF(Table5[[#This Row],[Recency]]&lt;=$L$12,3,IF(Table5[[#This Row],[Recency]]&lt;=$L$13,2,1))))</f>
        <v>1</v>
      </c>
      <c r="G265" s="9">
        <f>IF(Table5[[#This Row],[Frequency]]&lt;=$M$11,1,IF(Table5[[#This Row],[Frequency]]&lt;=$M$12,2,IF(Table5[[#This Row],[Frequency]]&lt;=$M$13,3,IF(Table5[[#This Row],[Frequency]]&lt;$M$17,4,5))))</f>
        <v>2</v>
      </c>
      <c r="H265" s="9">
        <f>IF(Table5[[#This Row],[Total_Spend]]&lt;=$N$11,1,IF(Table5[[#This Row],[Total_Spend]]&lt;=$N$12,2,IF(Table5[[#This Row],[Total_Spend]]&lt;=$N$13,3,IF(Table5[[#This Row],[Total_Spend]]&lt;$N$17,4,5))))</f>
        <v>1</v>
      </c>
    </row>
    <row r="266" spans="1:8" x14ac:dyDescent="0.3">
      <c r="A266" s="9">
        <v>11013</v>
      </c>
      <c r="B266">
        <v>84</v>
      </c>
      <c r="C266">
        <v>938</v>
      </c>
      <c r="D266">
        <v>17</v>
      </c>
      <c r="E266" s="9">
        <v>0</v>
      </c>
      <c r="F266" s="9">
        <f>IF(Table5[[#This Row],[Recency]]&lt;=$L$19,5,IF(Table5[[#This Row],[Recency]]&lt;=$L$11,4,IF(Table5[[#This Row],[Recency]]&lt;=$L$12,3,IF(Table5[[#This Row],[Recency]]&lt;=$L$13,2,1))))</f>
        <v>1</v>
      </c>
      <c r="G266" s="9">
        <f>IF(Table5[[#This Row],[Frequency]]&lt;=$M$11,1,IF(Table5[[#This Row],[Frequency]]&lt;=$M$12,2,IF(Table5[[#This Row],[Frequency]]&lt;=$M$13,3,IF(Table5[[#This Row],[Frequency]]&lt;$M$17,4,5))))</f>
        <v>3</v>
      </c>
      <c r="H266" s="9">
        <f>IF(Table5[[#This Row],[Total_Spend]]&lt;=$N$11,1,IF(Table5[[#This Row],[Total_Spend]]&lt;=$N$12,2,IF(Table5[[#This Row],[Total_Spend]]&lt;=$N$13,3,IF(Table5[[#This Row],[Total_Spend]]&lt;$N$17,4,5))))</f>
        <v>3</v>
      </c>
    </row>
    <row r="267" spans="1:8" x14ac:dyDescent="0.3">
      <c r="A267" s="9">
        <v>11025</v>
      </c>
      <c r="B267">
        <v>9</v>
      </c>
      <c r="C267">
        <v>138</v>
      </c>
      <c r="D267">
        <v>11</v>
      </c>
      <c r="E267" s="9">
        <v>0</v>
      </c>
      <c r="F267" s="9">
        <f>IF(Table5[[#This Row],[Recency]]&lt;=$L$19,5,IF(Table5[[#This Row],[Recency]]&lt;=$L$11,4,IF(Table5[[#This Row],[Recency]]&lt;=$L$12,3,IF(Table5[[#This Row],[Recency]]&lt;=$L$13,2,1))))</f>
        <v>5</v>
      </c>
      <c r="G267" s="9">
        <f>IF(Table5[[#This Row],[Frequency]]&lt;=$M$11,1,IF(Table5[[#This Row],[Frequency]]&lt;=$M$12,2,IF(Table5[[#This Row],[Frequency]]&lt;=$M$13,3,IF(Table5[[#This Row],[Frequency]]&lt;$M$17,4,5))))</f>
        <v>2</v>
      </c>
      <c r="H267" s="9">
        <f>IF(Table5[[#This Row],[Total_Spend]]&lt;=$N$11,1,IF(Table5[[#This Row],[Total_Spend]]&lt;=$N$12,2,IF(Table5[[#This Row],[Total_Spend]]&lt;=$N$13,3,IF(Table5[[#This Row],[Total_Spend]]&lt;$N$17,4,5))))</f>
        <v>2</v>
      </c>
    </row>
    <row r="268" spans="1:8" x14ac:dyDescent="0.3">
      <c r="A268" s="9">
        <v>1103</v>
      </c>
      <c r="B268">
        <v>60</v>
      </c>
      <c r="C268">
        <v>2053</v>
      </c>
      <c r="D268">
        <v>20</v>
      </c>
      <c r="E268" s="9">
        <v>1</v>
      </c>
      <c r="F268" s="9">
        <f>IF(Table5[[#This Row],[Recency]]&lt;=$L$19,5,IF(Table5[[#This Row],[Recency]]&lt;=$L$11,4,IF(Table5[[#This Row],[Recency]]&lt;=$L$12,3,IF(Table5[[#This Row],[Recency]]&lt;=$L$13,2,1))))</f>
        <v>2</v>
      </c>
      <c r="G268" s="9">
        <f>IF(Table5[[#This Row],[Frequency]]&lt;=$M$11,1,IF(Table5[[#This Row],[Frequency]]&lt;=$M$12,2,IF(Table5[[#This Row],[Frequency]]&lt;=$M$13,3,IF(Table5[[#This Row],[Frequency]]&lt;$M$17,4,5))))</f>
        <v>3</v>
      </c>
      <c r="H268" s="9">
        <f>IF(Table5[[#This Row],[Total_Spend]]&lt;=$N$11,1,IF(Table5[[#This Row],[Total_Spend]]&lt;=$N$12,2,IF(Table5[[#This Row],[Total_Spend]]&lt;=$N$13,3,IF(Table5[[#This Row],[Total_Spend]]&lt;$N$17,4,5))))</f>
        <v>5</v>
      </c>
    </row>
    <row r="269" spans="1:8" x14ac:dyDescent="0.3">
      <c r="A269" s="9">
        <v>11030</v>
      </c>
      <c r="B269">
        <v>90</v>
      </c>
      <c r="C269">
        <v>16</v>
      </c>
      <c r="D269">
        <v>4</v>
      </c>
      <c r="E269" s="9">
        <v>0</v>
      </c>
      <c r="F269" s="9">
        <f>IF(Table5[[#This Row],[Recency]]&lt;=$L$19,5,IF(Table5[[#This Row],[Recency]]&lt;=$L$11,4,IF(Table5[[#This Row],[Recency]]&lt;=$L$12,3,IF(Table5[[#This Row],[Recency]]&lt;=$L$13,2,1))))</f>
        <v>1</v>
      </c>
      <c r="G269" s="9">
        <f>IF(Table5[[#This Row],[Frequency]]&lt;=$M$11,1,IF(Table5[[#This Row],[Frequency]]&lt;=$M$12,2,IF(Table5[[#This Row],[Frequency]]&lt;=$M$13,3,IF(Table5[[#This Row],[Frequency]]&lt;$M$17,4,5))))</f>
        <v>1</v>
      </c>
      <c r="H269" s="9">
        <f>IF(Table5[[#This Row],[Total_Spend]]&lt;=$N$11,1,IF(Table5[[#This Row],[Total_Spend]]&lt;=$N$12,2,IF(Table5[[#This Row],[Total_Spend]]&lt;=$N$13,3,IF(Table5[[#This Row],[Total_Spend]]&lt;$N$17,4,5))))</f>
        <v>1</v>
      </c>
    </row>
    <row r="270" spans="1:8" x14ac:dyDescent="0.3">
      <c r="A270" s="9">
        <v>11031</v>
      </c>
      <c r="B270">
        <v>90</v>
      </c>
      <c r="C270">
        <v>40</v>
      </c>
      <c r="D270">
        <v>5</v>
      </c>
      <c r="E270" s="9">
        <v>0</v>
      </c>
      <c r="F270" s="9">
        <f>IF(Table5[[#This Row],[Recency]]&lt;=$L$19,5,IF(Table5[[#This Row],[Recency]]&lt;=$L$11,4,IF(Table5[[#This Row],[Recency]]&lt;=$L$12,3,IF(Table5[[#This Row],[Recency]]&lt;=$L$13,2,1))))</f>
        <v>1</v>
      </c>
      <c r="G270" s="9">
        <f>IF(Table5[[#This Row],[Frequency]]&lt;=$M$11,1,IF(Table5[[#This Row],[Frequency]]&lt;=$M$12,2,IF(Table5[[#This Row],[Frequency]]&lt;=$M$13,3,IF(Table5[[#This Row],[Frequency]]&lt;$M$17,4,5))))</f>
        <v>1</v>
      </c>
      <c r="H270" s="9">
        <f>IF(Table5[[#This Row],[Total_Spend]]&lt;=$N$11,1,IF(Table5[[#This Row],[Total_Spend]]&lt;=$N$12,2,IF(Table5[[#This Row],[Total_Spend]]&lt;=$N$13,3,IF(Table5[[#This Row],[Total_Spend]]&lt;$N$17,4,5))))</f>
        <v>1</v>
      </c>
    </row>
    <row r="271" spans="1:8" x14ac:dyDescent="0.3">
      <c r="A271" s="9">
        <v>11039</v>
      </c>
      <c r="B271">
        <v>51</v>
      </c>
      <c r="C271">
        <v>311</v>
      </c>
      <c r="D271">
        <v>13</v>
      </c>
      <c r="E271" s="9">
        <v>0</v>
      </c>
      <c r="F271" s="9">
        <f>IF(Table5[[#This Row],[Recency]]&lt;=$L$19,5,IF(Table5[[#This Row],[Recency]]&lt;=$L$11,4,IF(Table5[[#This Row],[Recency]]&lt;=$L$12,3,IF(Table5[[#This Row],[Recency]]&lt;=$L$13,2,1))))</f>
        <v>2</v>
      </c>
      <c r="G271" s="9">
        <f>IF(Table5[[#This Row],[Frequency]]&lt;=$M$11,1,IF(Table5[[#This Row],[Frequency]]&lt;=$M$12,2,IF(Table5[[#This Row],[Frequency]]&lt;=$M$13,3,IF(Table5[[#This Row],[Frequency]]&lt;$M$17,4,5))))</f>
        <v>2</v>
      </c>
      <c r="H271" s="9">
        <f>IF(Table5[[#This Row],[Total_Spend]]&lt;=$N$11,1,IF(Table5[[#This Row],[Total_Spend]]&lt;=$N$12,2,IF(Table5[[#This Row],[Total_Spend]]&lt;=$N$13,3,IF(Table5[[#This Row],[Total_Spend]]&lt;$N$17,4,5))))</f>
        <v>2</v>
      </c>
    </row>
    <row r="272" spans="1:8" x14ac:dyDescent="0.3">
      <c r="A272" s="9">
        <v>11051</v>
      </c>
      <c r="B272">
        <v>72</v>
      </c>
      <c r="C272">
        <v>661</v>
      </c>
      <c r="D272">
        <v>23</v>
      </c>
      <c r="E272" s="9">
        <v>0</v>
      </c>
      <c r="F272" s="9">
        <f>IF(Table5[[#This Row],[Recency]]&lt;=$L$19,5,IF(Table5[[#This Row],[Recency]]&lt;=$L$11,4,IF(Table5[[#This Row],[Recency]]&lt;=$L$12,3,IF(Table5[[#This Row],[Recency]]&lt;=$L$13,2,1))))</f>
        <v>2</v>
      </c>
      <c r="G272" s="9">
        <f>IF(Table5[[#This Row],[Frequency]]&lt;=$M$11,1,IF(Table5[[#This Row],[Frequency]]&lt;=$M$12,2,IF(Table5[[#This Row],[Frequency]]&lt;=$M$13,3,IF(Table5[[#This Row],[Frequency]]&lt;$M$17,4,5))))</f>
        <v>4</v>
      </c>
      <c r="H272" s="9">
        <f>IF(Table5[[#This Row],[Total_Spend]]&lt;=$N$11,1,IF(Table5[[#This Row],[Total_Spend]]&lt;=$N$12,2,IF(Table5[[#This Row],[Total_Spend]]&lt;=$N$13,3,IF(Table5[[#This Row],[Total_Spend]]&lt;$N$17,4,5))))</f>
        <v>3</v>
      </c>
    </row>
    <row r="273" spans="1:8" x14ac:dyDescent="0.3">
      <c r="A273" s="9">
        <v>11056</v>
      </c>
      <c r="B273">
        <v>18</v>
      </c>
      <c r="C273">
        <v>1188</v>
      </c>
      <c r="D273">
        <v>18</v>
      </c>
      <c r="E273" s="9">
        <v>0</v>
      </c>
      <c r="F273" s="9">
        <f>IF(Table5[[#This Row],[Recency]]&lt;=$L$19,5,IF(Table5[[#This Row],[Recency]]&lt;=$L$11,4,IF(Table5[[#This Row],[Recency]]&lt;=$L$12,3,IF(Table5[[#This Row],[Recency]]&lt;=$L$13,2,1))))</f>
        <v>4</v>
      </c>
      <c r="G273" s="9">
        <f>IF(Table5[[#This Row],[Frequency]]&lt;=$M$11,1,IF(Table5[[#This Row],[Frequency]]&lt;=$M$12,2,IF(Table5[[#This Row],[Frequency]]&lt;=$M$13,3,IF(Table5[[#This Row],[Frequency]]&lt;$M$17,4,5))))</f>
        <v>3</v>
      </c>
      <c r="H273" s="9">
        <f>IF(Table5[[#This Row],[Total_Spend]]&lt;=$N$11,1,IF(Table5[[#This Row],[Total_Spend]]&lt;=$N$12,2,IF(Table5[[#This Row],[Total_Spend]]&lt;=$N$13,3,IF(Table5[[#This Row],[Total_Spend]]&lt;$N$17,4,5))))</f>
        <v>4</v>
      </c>
    </row>
    <row r="274" spans="1:8" x14ac:dyDescent="0.3">
      <c r="A274" s="9">
        <v>11071</v>
      </c>
      <c r="B274">
        <v>37</v>
      </c>
      <c r="C274">
        <v>1923</v>
      </c>
      <c r="D274">
        <v>16</v>
      </c>
      <c r="E274" s="9">
        <v>1</v>
      </c>
      <c r="F274" s="9">
        <f>IF(Table5[[#This Row],[Recency]]&lt;=$L$19,5,IF(Table5[[#This Row],[Recency]]&lt;=$L$11,4,IF(Table5[[#This Row],[Recency]]&lt;=$L$12,3,IF(Table5[[#This Row],[Recency]]&lt;=$L$13,2,1))))</f>
        <v>3</v>
      </c>
      <c r="G274" s="9">
        <f>IF(Table5[[#This Row],[Frequency]]&lt;=$M$11,1,IF(Table5[[#This Row],[Frequency]]&lt;=$M$12,2,IF(Table5[[#This Row],[Frequency]]&lt;=$M$13,3,IF(Table5[[#This Row],[Frequency]]&lt;$M$17,4,5))))</f>
        <v>3</v>
      </c>
      <c r="H274" s="9">
        <f>IF(Table5[[#This Row],[Total_Spend]]&lt;=$N$11,1,IF(Table5[[#This Row],[Total_Spend]]&lt;=$N$12,2,IF(Table5[[#This Row],[Total_Spend]]&lt;=$N$13,3,IF(Table5[[#This Row],[Total_Spend]]&lt;$N$17,4,5))))</f>
        <v>5</v>
      </c>
    </row>
    <row r="275" spans="1:8" x14ac:dyDescent="0.3">
      <c r="A275" s="9">
        <v>11074</v>
      </c>
      <c r="B275">
        <v>94</v>
      </c>
      <c r="C275">
        <v>1423</v>
      </c>
      <c r="D275">
        <v>18</v>
      </c>
      <c r="E275" s="9">
        <v>0</v>
      </c>
      <c r="F275" s="9">
        <f>IF(Table5[[#This Row],[Recency]]&lt;=$L$19,5,IF(Table5[[#This Row],[Recency]]&lt;=$L$11,4,IF(Table5[[#This Row],[Recency]]&lt;=$L$12,3,IF(Table5[[#This Row],[Recency]]&lt;=$L$13,2,1))))</f>
        <v>1</v>
      </c>
      <c r="G275" s="9">
        <f>IF(Table5[[#This Row],[Frequency]]&lt;=$M$11,1,IF(Table5[[#This Row],[Frequency]]&lt;=$M$12,2,IF(Table5[[#This Row],[Frequency]]&lt;=$M$13,3,IF(Table5[[#This Row],[Frequency]]&lt;$M$17,4,5))))</f>
        <v>3</v>
      </c>
      <c r="H275" s="9">
        <f>IF(Table5[[#This Row],[Total_Spend]]&lt;=$N$11,1,IF(Table5[[#This Row],[Total_Spend]]&lt;=$N$12,2,IF(Table5[[#This Row],[Total_Spend]]&lt;=$N$13,3,IF(Table5[[#This Row],[Total_Spend]]&lt;$N$17,4,5))))</f>
        <v>4</v>
      </c>
    </row>
    <row r="276" spans="1:8" x14ac:dyDescent="0.3">
      <c r="A276" s="9">
        <v>11075</v>
      </c>
      <c r="B276">
        <v>37</v>
      </c>
      <c r="C276">
        <v>270</v>
      </c>
      <c r="D276">
        <v>15</v>
      </c>
      <c r="E276" s="9">
        <v>0</v>
      </c>
      <c r="F276" s="9">
        <f>IF(Table5[[#This Row],[Recency]]&lt;=$L$19,5,IF(Table5[[#This Row],[Recency]]&lt;=$L$11,4,IF(Table5[[#This Row],[Recency]]&lt;=$L$12,3,IF(Table5[[#This Row],[Recency]]&lt;=$L$13,2,1))))</f>
        <v>3</v>
      </c>
      <c r="G276" s="9">
        <f>IF(Table5[[#This Row],[Frequency]]&lt;=$M$11,1,IF(Table5[[#This Row],[Frequency]]&lt;=$M$12,2,IF(Table5[[#This Row],[Frequency]]&lt;=$M$13,3,IF(Table5[[#This Row],[Frequency]]&lt;$M$17,4,5))))</f>
        <v>2</v>
      </c>
      <c r="H276" s="9">
        <f>IF(Table5[[#This Row],[Total_Spend]]&lt;=$N$11,1,IF(Table5[[#This Row],[Total_Spend]]&lt;=$N$12,2,IF(Table5[[#This Row],[Total_Spend]]&lt;=$N$13,3,IF(Table5[[#This Row],[Total_Spend]]&lt;$N$17,4,5))))</f>
        <v>2</v>
      </c>
    </row>
    <row r="277" spans="1:8" x14ac:dyDescent="0.3">
      <c r="A277" s="9">
        <v>11084</v>
      </c>
      <c r="B277">
        <v>4</v>
      </c>
      <c r="C277">
        <v>1053</v>
      </c>
      <c r="D277">
        <v>17</v>
      </c>
      <c r="E277" s="9">
        <v>1</v>
      </c>
      <c r="F277" s="9">
        <f>IF(Table5[[#This Row],[Recency]]&lt;=$L$19,5,IF(Table5[[#This Row],[Recency]]&lt;=$L$11,4,IF(Table5[[#This Row],[Recency]]&lt;=$L$12,3,IF(Table5[[#This Row],[Recency]]&lt;=$L$13,2,1))))</f>
        <v>5</v>
      </c>
      <c r="G277" s="9">
        <f>IF(Table5[[#This Row],[Frequency]]&lt;=$M$11,1,IF(Table5[[#This Row],[Frequency]]&lt;=$M$12,2,IF(Table5[[#This Row],[Frequency]]&lt;=$M$13,3,IF(Table5[[#This Row],[Frequency]]&lt;$M$17,4,5))))</f>
        <v>3</v>
      </c>
      <c r="H277" s="9">
        <f>IF(Table5[[#This Row],[Total_Spend]]&lt;=$N$11,1,IF(Table5[[#This Row],[Total_Spend]]&lt;=$N$12,2,IF(Table5[[#This Row],[Total_Spend]]&lt;=$N$13,3,IF(Table5[[#This Row],[Total_Spend]]&lt;$N$17,4,5))))</f>
        <v>4</v>
      </c>
    </row>
    <row r="278" spans="1:8" x14ac:dyDescent="0.3">
      <c r="A278" s="9">
        <v>11086</v>
      </c>
      <c r="B278">
        <v>18</v>
      </c>
      <c r="C278">
        <v>21</v>
      </c>
      <c r="D278">
        <v>5</v>
      </c>
      <c r="E278" s="9">
        <v>0</v>
      </c>
      <c r="F278" s="9">
        <f>IF(Table5[[#This Row],[Recency]]&lt;=$L$19,5,IF(Table5[[#This Row],[Recency]]&lt;=$L$11,4,IF(Table5[[#This Row],[Recency]]&lt;=$L$12,3,IF(Table5[[#This Row],[Recency]]&lt;=$L$13,2,1))))</f>
        <v>4</v>
      </c>
      <c r="G278" s="9">
        <f>IF(Table5[[#This Row],[Frequency]]&lt;=$M$11,1,IF(Table5[[#This Row],[Frequency]]&lt;=$M$12,2,IF(Table5[[#This Row],[Frequency]]&lt;=$M$13,3,IF(Table5[[#This Row],[Frequency]]&lt;$M$17,4,5))))</f>
        <v>1</v>
      </c>
      <c r="H278" s="9">
        <f>IF(Table5[[#This Row],[Total_Spend]]&lt;=$N$11,1,IF(Table5[[#This Row],[Total_Spend]]&lt;=$N$12,2,IF(Table5[[#This Row],[Total_Spend]]&lt;=$N$13,3,IF(Table5[[#This Row],[Total_Spend]]&lt;$N$17,4,5))))</f>
        <v>1</v>
      </c>
    </row>
    <row r="279" spans="1:8" x14ac:dyDescent="0.3">
      <c r="A279" s="9">
        <v>11088</v>
      </c>
      <c r="B279">
        <v>83</v>
      </c>
      <c r="C279">
        <v>1816</v>
      </c>
      <c r="D279">
        <v>18</v>
      </c>
      <c r="E279" s="9">
        <v>0</v>
      </c>
      <c r="F279" s="9">
        <f>IF(Table5[[#This Row],[Recency]]&lt;=$L$19,5,IF(Table5[[#This Row],[Recency]]&lt;=$L$11,4,IF(Table5[[#This Row],[Recency]]&lt;=$L$12,3,IF(Table5[[#This Row],[Recency]]&lt;=$L$13,2,1))))</f>
        <v>1</v>
      </c>
      <c r="G279" s="9">
        <f>IF(Table5[[#This Row],[Frequency]]&lt;=$M$11,1,IF(Table5[[#This Row],[Frequency]]&lt;=$M$12,2,IF(Table5[[#This Row],[Frequency]]&lt;=$M$13,3,IF(Table5[[#This Row],[Frequency]]&lt;$M$17,4,5))))</f>
        <v>3</v>
      </c>
      <c r="H279" s="9">
        <f>IF(Table5[[#This Row],[Total_Spend]]&lt;=$N$11,1,IF(Table5[[#This Row],[Total_Spend]]&lt;=$N$12,2,IF(Table5[[#This Row],[Total_Spend]]&lt;=$N$13,3,IF(Table5[[#This Row],[Total_Spend]]&lt;$N$17,4,5))))</f>
        <v>5</v>
      </c>
    </row>
    <row r="280" spans="1:8" x14ac:dyDescent="0.3">
      <c r="A280" s="9">
        <v>1109</v>
      </c>
      <c r="B280">
        <v>38</v>
      </c>
      <c r="C280">
        <v>12</v>
      </c>
      <c r="D280">
        <v>4</v>
      </c>
      <c r="E280" s="9">
        <v>0</v>
      </c>
      <c r="F280" s="9">
        <f>IF(Table5[[#This Row],[Recency]]&lt;=$L$19,5,IF(Table5[[#This Row],[Recency]]&lt;=$L$11,4,IF(Table5[[#This Row],[Recency]]&lt;=$L$12,3,IF(Table5[[#This Row],[Recency]]&lt;=$L$13,2,1))))</f>
        <v>3</v>
      </c>
      <c r="G280" s="9">
        <f>IF(Table5[[#This Row],[Frequency]]&lt;=$M$11,1,IF(Table5[[#This Row],[Frequency]]&lt;=$M$12,2,IF(Table5[[#This Row],[Frequency]]&lt;=$M$13,3,IF(Table5[[#This Row],[Frequency]]&lt;$M$17,4,5))))</f>
        <v>1</v>
      </c>
      <c r="H280" s="9">
        <f>IF(Table5[[#This Row],[Total_Spend]]&lt;=$N$11,1,IF(Table5[[#This Row],[Total_Spend]]&lt;=$N$12,2,IF(Table5[[#This Row],[Total_Spend]]&lt;=$N$13,3,IF(Table5[[#This Row],[Total_Spend]]&lt;$N$17,4,5))))</f>
        <v>1</v>
      </c>
    </row>
    <row r="281" spans="1:8" x14ac:dyDescent="0.3">
      <c r="A281" s="9">
        <v>11091</v>
      </c>
      <c r="B281">
        <v>68</v>
      </c>
      <c r="C281">
        <v>22</v>
      </c>
      <c r="D281">
        <v>6</v>
      </c>
      <c r="E281" s="9">
        <v>0</v>
      </c>
      <c r="F281" s="9">
        <f>IF(Table5[[#This Row],[Recency]]&lt;=$L$19,5,IF(Table5[[#This Row],[Recency]]&lt;=$L$11,4,IF(Table5[[#This Row],[Recency]]&lt;=$L$12,3,IF(Table5[[#This Row],[Recency]]&lt;=$L$13,2,1))))</f>
        <v>2</v>
      </c>
      <c r="G281" s="9">
        <f>IF(Table5[[#This Row],[Frequency]]&lt;=$M$11,1,IF(Table5[[#This Row],[Frequency]]&lt;=$M$12,2,IF(Table5[[#This Row],[Frequency]]&lt;=$M$13,3,IF(Table5[[#This Row],[Frequency]]&lt;$M$17,4,5))))</f>
        <v>1</v>
      </c>
      <c r="H281" s="9">
        <f>IF(Table5[[#This Row],[Total_Spend]]&lt;=$N$11,1,IF(Table5[[#This Row],[Total_Spend]]&lt;=$N$12,2,IF(Table5[[#This Row],[Total_Spend]]&lt;=$N$13,3,IF(Table5[[#This Row],[Total_Spend]]&lt;$N$17,4,5))))</f>
        <v>1</v>
      </c>
    </row>
    <row r="282" spans="1:8" x14ac:dyDescent="0.3">
      <c r="A282" s="9">
        <v>11092</v>
      </c>
      <c r="B282">
        <v>78</v>
      </c>
      <c r="C282">
        <v>41</v>
      </c>
      <c r="D282">
        <v>7</v>
      </c>
      <c r="E282" s="9">
        <v>0</v>
      </c>
      <c r="F282" s="9">
        <f>IF(Table5[[#This Row],[Recency]]&lt;=$L$19,5,IF(Table5[[#This Row],[Recency]]&lt;=$L$11,4,IF(Table5[[#This Row],[Recency]]&lt;=$L$12,3,IF(Table5[[#This Row],[Recency]]&lt;=$L$13,2,1))))</f>
        <v>1</v>
      </c>
      <c r="G282" s="9">
        <f>IF(Table5[[#This Row],[Frequency]]&lt;=$M$11,1,IF(Table5[[#This Row],[Frequency]]&lt;=$M$12,2,IF(Table5[[#This Row],[Frequency]]&lt;=$M$13,3,IF(Table5[[#This Row],[Frequency]]&lt;$M$17,4,5))))</f>
        <v>1</v>
      </c>
      <c r="H282" s="9">
        <f>IF(Table5[[#This Row],[Total_Spend]]&lt;=$N$11,1,IF(Table5[[#This Row],[Total_Spend]]&lt;=$N$12,2,IF(Table5[[#This Row],[Total_Spend]]&lt;=$N$13,3,IF(Table5[[#This Row],[Total_Spend]]&lt;$N$17,4,5))))</f>
        <v>1</v>
      </c>
    </row>
    <row r="283" spans="1:8" x14ac:dyDescent="0.3">
      <c r="A283" s="9">
        <v>11096</v>
      </c>
      <c r="B283">
        <v>50</v>
      </c>
      <c r="C283">
        <v>232</v>
      </c>
      <c r="D283">
        <v>12</v>
      </c>
      <c r="E283" s="9">
        <v>0</v>
      </c>
      <c r="F283" s="9">
        <f>IF(Table5[[#This Row],[Recency]]&lt;=$L$19,5,IF(Table5[[#This Row],[Recency]]&lt;=$L$11,4,IF(Table5[[#This Row],[Recency]]&lt;=$L$12,3,IF(Table5[[#This Row],[Recency]]&lt;=$L$13,2,1))))</f>
        <v>2</v>
      </c>
      <c r="G283" s="9">
        <f>IF(Table5[[#This Row],[Frequency]]&lt;=$M$11,1,IF(Table5[[#This Row],[Frequency]]&lt;=$M$12,2,IF(Table5[[#This Row],[Frequency]]&lt;=$M$13,3,IF(Table5[[#This Row],[Frequency]]&lt;$M$17,4,5))))</f>
        <v>2</v>
      </c>
      <c r="H283" s="9">
        <f>IF(Table5[[#This Row],[Total_Spend]]&lt;=$N$11,1,IF(Table5[[#This Row],[Total_Spend]]&lt;=$N$12,2,IF(Table5[[#This Row],[Total_Spend]]&lt;=$N$13,3,IF(Table5[[#This Row],[Total_Spend]]&lt;$N$17,4,5))))</f>
        <v>2</v>
      </c>
    </row>
    <row r="284" spans="1:8" x14ac:dyDescent="0.3">
      <c r="A284" s="9">
        <v>11100</v>
      </c>
      <c r="B284">
        <v>37</v>
      </c>
      <c r="C284">
        <v>63</v>
      </c>
      <c r="D284">
        <v>7</v>
      </c>
      <c r="E284" s="9">
        <v>0</v>
      </c>
      <c r="F284" s="9">
        <f>IF(Table5[[#This Row],[Recency]]&lt;=$L$19,5,IF(Table5[[#This Row],[Recency]]&lt;=$L$11,4,IF(Table5[[#This Row],[Recency]]&lt;=$L$12,3,IF(Table5[[#This Row],[Recency]]&lt;=$L$13,2,1))))</f>
        <v>3</v>
      </c>
      <c r="G284" s="9">
        <f>IF(Table5[[#This Row],[Frequency]]&lt;=$M$11,1,IF(Table5[[#This Row],[Frequency]]&lt;=$M$12,2,IF(Table5[[#This Row],[Frequency]]&lt;=$M$13,3,IF(Table5[[#This Row],[Frequency]]&lt;$M$17,4,5))))</f>
        <v>1</v>
      </c>
      <c r="H284" s="9">
        <f>IF(Table5[[#This Row],[Total_Spend]]&lt;=$N$11,1,IF(Table5[[#This Row],[Total_Spend]]&lt;=$N$12,2,IF(Table5[[#This Row],[Total_Spend]]&lt;=$N$13,3,IF(Table5[[#This Row],[Total_Spend]]&lt;$N$17,4,5))))</f>
        <v>1</v>
      </c>
    </row>
    <row r="285" spans="1:8" x14ac:dyDescent="0.3">
      <c r="A285" s="9">
        <v>11101</v>
      </c>
      <c r="B285">
        <v>17</v>
      </c>
      <c r="C285">
        <v>836</v>
      </c>
      <c r="D285">
        <v>26</v>
      </c>
      <c r="E285" s="9">
        <v>0</v>
      </c>
      <c r="F285" s="9">
        <f>IF(Table5[[#This Row],[Recency]]&lt;=$L$19,5,IF(Table5[[#This Row],[Recency]]&lt;=$L$11,4,IF(Table5[[#This Row],[Recency]]&lt;=$L$12,3,IF(Table5[[#This Row],[Recency]]&lt;=$L$13,2,1))))</f>
        <v>4</v>
      </c>
      <c r="G285" s="9">
        <f>IF(Table5[[#This Row],[Frequency]]&lt;=$M$11,1,IF(Table5[[#This Row],[Frequency]]&lt;=$M$12,2,IF(Table5[[#This Row],[Frequency]]&lt;=$M$13,3,IF(Table5[[#This Row],[Frequency]]&lt;$M$17,4,5))))</f>
        <v>5</v>
      </c>
      <c r="H285" s="9">
        <f>IF(Table5[[#This Row],[Total_Spend]]&lt;=$N$11,1,IF(Table5[[#This Row],[Total_Spend]]&lt;=$N$12,2,IF(Table5[[#This Row],[Total_Spend]]&lt;=$N$13,3,IF(Table5[[#This Row],[Total_Spend]]&lt;$N$17,4,5))))</f>
        <v>3</v>
      </c>
    </row>
    <row r="286" spans="1:8" x14ac:dyDescent="0.3">
      <c r="A286" s="9">
        <v>11110</v>
      </c>
      <c r="B286">
        <v>56</v>
      </c>
      <c r="C286">
        <v>5</v>
      </c>
      <c r="D286">
        <v>4</v>
      </c>
      <c r="E286" s="9">
        <v>0</v>
      </c>
      <c r="F286" s="9">
        <f>IF(Table5[[#This Row],[Recency]]&lt;=$L$19,5,IF(Table5[[#This Row],[Recency]]&lt;=$L$11,4,IF(Table5[[#This Row],[Recency]]&lt;=$L$12,3,IF(Table5[[#This Row],[Recency]]&lt;=$L$13,2,1))))</f>
        <v>2</v>
      </c>
      <c r="G286" s="9">
        <f>IF(Table5[[#This Row],[Frequency]]&lt;=$M$11,1,IF(Table5[[#This Row],[Frequency]]&lt;=$M$12,2,IF(Table5[[#This Row],[Frequency]]&lt;=$M$13,3,IF(Table5[[#This Row],[Frequency]]&lt;$M$17,4,5))))</f>
        <v>1</v>
      </c>
      <c r="H286" s="9">
        <f>IF(Table5[[#This Row],[Total_Spend]]&lt;=$N$11,1,IF(Table5[[#This Row],[Total_Spend]]&lt;=$N$12,2,IF(Table5[[#This Row],[Total_Spend]]&lt;=$N$13,3,IF(Table5[[#This Row],[Total_Spend]]&lt;$N$17,4,5))))</f>
        <v>1</v>
      </c>
    </row>
    <row r="287" spans="1:8" x14ac:dyDescent="0.3">
      <c r="A287" s="9">
        <v>11112</v>
      </c>
      <c r="B287">
        <v>23</v>
      </c>
      <c r="C287">
        <v>1477</v>
      </c>
      <c r="D287">
        <v>25</v>
      </c>
      <c r="E287" s="9">
        <v>0</v>
      </c>
      <c r="F287" s="9">
        <f>IF(Table5[[#This Row],[Recency]]&lt;=$L$19,5,IF(Table5[[#This Row],[Recency]]&lt;=$L$11,4,IF(Table5[[#This Row],[Recency]]&lt;=$L$12,3,IF(Table5[[#This Row],[Recency]]&lt;=$L$13,2,1))))</f>
        <v>4</v>
      </c>
      <c r="G287" s="9">
        <f>IF(Table5[[#This Row],[Frequency]]&lt;=$M$11,1,IF(Table5[[#This Row],[Frequency]]&lt;=$M$12,2,IF(Table5[[#This Row],[Frequency]]&lt;=$M$13,3,IF(Table5[[#This Row],[Frequency]]&lt;$M$17,4,5))))</f>
        <v>5</v>
      </c>
      <c r="H287" s="9">
        <f>IF(Table5[[#This Row],[Total_Spend]]&lt;=$N$11,1,IF(Table5[[#This Row],[Total_Spend]]&lt;=$N$12,2,IF(Table5[[#This Row],[Total_Spend]]&lt;=$N$13,3,IF(Table5[[#This Row],[Total_Spend]]&lt;$N$17,4,5))))</f>
        <v>4</v>
      </c>
    </row>
    <row r="288" spans="1:8" x14ac:dyDescent="0.3">
      <c r="A288" s="9">
        <v>11114</v>
      </c>
      <c r="B288">
        <v>94</v>
      </c>
      <c r="C288">
        <v>84</v>
      </c>
      <c r="D288">
        <v>9</v>
      </c>
      <c r="E288" s="9">
        <v>0</v>
      </c>
      <c r="F288" s="9">
        <f>IF(Table5[[#This Row],[Recency]]&lt;=$L$19,5,IF(Table5[[#This Row],[Recency]]&lt;=$L$11,4,IF(Table5[[#This Row],[Recency]]&lt;=$L$12,3,IF(Table5[[#This Row],[Recency]]&lt;=$L$13,2,1))))</f>
        <v>1</v>
      </c>
      <c r="G288" s="9">
        <f>IF(Table5[[#This Row],[Frequency]]&lt;=$M$11,1,IF(Table5[[#This Row],[Frequency]]&lt;=$M$12,2,IF(Table5[[#This Row],[Frequency]]&lt;=$M$13,3,IF(Table5[[#This Row],[Frequency]]&lt;$M$17,4,5))))</f>
        <v>2</v>
      </c>
      <c r="H288" s="9">
        <f>IF(Table5[[#This Row],[Total_Spend]]&lt;=$N$11,1,IF(Table5[[#This Row],[Total_Spend]]&lt;=$N$12,2,IF(Table5[[#This Row],[Total_Spend]]&lt;=$N$13,3,IF(Table5[[#This Row],[Total_Spend]]&lt;$N$17,4,5))))</f>
        <v>2</v>
      </c>
    </row>
    <row r="289" spans="1:8" x14ac:dyDescent="0.3">
      <c r="A289" s="9">
        <v>11121</v>
      </c>
      <c r="B289">
        <v>76</v>
      </c>
      <c r="C289">
        <v>70</v>
      </c>
      <c r="D289">
        <v>11</v>
      </c>
      <c r="E289" s="9">
        <v>0</v>
      </c>
      <c r="F289" s="9">
        <f>IF(Table5[[#This Row],[Recency]]&lt;=$L$19,5,IF(Table5[[#This Row],[Recency]]&lt;=$L$11,4,IF(Table5[[#This Row],[Recency]]&lt;=$L$12,3,IF(Table5[[#This Row],[Recency]]&lt;=$L$13,2,1))))</f>
        <v>1</v>
      </c>
      <c r="G289" s="9">
        <f>IF(Table5[[#This Row],[Frequency]]&lt;=$M$11,1,IF(Table5[[#This Row],[Frequency]]&lt;=$M$12,2,IF(Table5[[#This Row],[Frequency]]&lt;=$M$13,3,IF(Table5[[#This Row],[Frequency]]&lt;$M$17,4,5))))</f>
        <v>2</v>
      </c>
      <c r="H289" s="9">
        <f>IF(Table5[[#This Row],[Total_Spend]]&lt;=$N$11,1,IF(Table5[[#This Row],[Total_Spend]]&lt;=$N$12,2,IF(Table5[[#This Row],[Total_Spend]]&lt;=$N$13,3,IF(Table5[[#This Row],[Total_Spend]]&lt;$N$17,4,5))))</f>
        <v>2</v>
      </c>
    </row>
    <row r="290" spans="1:8" x14ac:dyDescent="0.3">
      <c r="A290" s="9">
        <v>11133</v>
      </c>
      <c r="B290">
        <v>3</v>
      </c>
      <c r="C290">
        <v>424</v>
      </c>
      <c r="D290">
        <v>19</v>
      </c>
      <c r="E290" s="9">
        <v>1</v>
      </c>
      <c r="F290" s="9">
        <f>IF(Table5[[#This Row],[Recency]]&lt;=$L$19,5,IF(Table5[[#This Row],[Recency]]&lt;=$L$11,4,IF(Table5[[#This Row],[Recency]]&lt;=$L$12,3,IF(Table5[[#This Row],[Recency]]&lt;=$L$13,2,1))))</f>
        <v>5</v>
      </c>
      <c r="G290" s="9">
        <f>IF(Table5[[#This Row],[Frequency]]&lt;=$M$11,1,IF(Table5[[#This Row],[Frequency]]&lt;=$M$12,2,IF(Table5[[#This Row],[Frequency]]&lt;=$M$13,3,IF(Table5[[#This Row],[Frequency]]&lt;$M$17,4,5))))</f>
        <v>3</v>
      </c>
      <c r="H290" s="9">
        <f>IF(Table5[[#This Row],[Total_Spend]]&lt;=$N$11,1,IF(Table5[[#This Row],[Total_Spend]]&lt;=$N$12,2,IF(Table5[[#This Row],[Total_Spend]]&lt;=$N$13,3,IF(Table5[[#This Row],[Total_Spend]]&lt;$N$17,4,5))))</f>
        <v>3</v>
      </c>
    </row>
    <row r="291" spans="1:8" x14ac:dyDescent="0.3">
      <c r="A291" s="9">
        <v>11148</v>
      </c>
      <c r="B291">
        <v>85</v>
      </c>
      <c r="C291">
        <v>13</v>
      </c>
      <c r="D291">
        <v>4</v>
      </c>
      <c r="E291" s="9">
        <v>0</v>
      </c>
      <c r="F291" s="9">
        <f>IF(Table5[[#This Row],[Recency]]&lt;=$L$19,5,IF(Table5[[#This Row],[Recency]]&lt;=$L$11,4,IF(Table5[[#This Row],[Recency]]&lt;=$L$12,3,IF(Table5[[#This Row],[Recency]]&lt;=$L$13,2,1))))</f>
        <v>1</v>
      </c>
      <c r="G291" s="9">
        <f>IF(Table5[[#This Row],[Frequency]]&lt;=$M$11,1,IF(Table5[[#This Row],[Frequency]]&lt;=$M$12,2,IF(Table5[[#This Row],[Frequency]]&lt;=$M$13,3,IF(Table5[[#This Row],[Frequency]]&lt;$M$17,4,5))))</f>
        <v>1</v>
      </c>
      <c r="H291" s="9">
        <f>IF(Table5[[#This Row],[Total_Spend]]&lt;=$N$11,1,IF(Table5[[#This Row],[Total_Spend]]&lt;=$N$12,2,IF(Table5[[#This Row],[Total_Spend]]&lt;=$N$13,3,IF(Table5[[#This Row],[Total_Spend]]&lt;$N$17,4,5))))</f>
        <v>1</v>
      </c>
    </row>
    <row r="292" spans="1:8" x14ac:dyDescent="0.3">
      <c r="A292" s="9">
        <v>11166</v>
      </c>
      <c r="B292">
        <v>81</v>
      </c>
      <c r="C292">
        <v>315</v>
      </c>
      <c r="D292">
        <v>14</v>
      </c>
      <c r="E292" s="9">
        <v>0</v>
      </c>
      <c r="F292" s="9">
        <f>IF(Table5[[#This Row],[Recency]]&lt;=$L$19,5,IF(Table5[[#This Row],[Recency]]&lt;=$L$11,4,IF(Table5[[#This Row],[Recency]]&lt;=$L$12,3,IF(Table5[[#This Row],[Recency]]&lt;=$L$13,2,1))))</f>
        <v>1</v>
      </c>
      <c r="G292" s="9">
        <f>IF(Table5[[#This Row],[Frequency]]&lt;=$M$11,1,IF(Table5[[#This Row],[Frequency]]&lt;=$M$12,2,IF(Table5[[#This Row],[Frequency]]&lt;=$M$13,3,IF(Table5[[#This Row],[Frequency]]&lt;$M$17,4,5))))</f>
        <v>2</v>
      </c>
      <c r="H292" s="9">
        <f>IF(Table5[[#This Row],[Total_Spend]]&lt;=$N$11,1,IF(Table5[[#This Row],[Total_Spend]]&lt;=$N$12,2,IF(Table5[[#This Row],[Total_Spend]]&lt;=$N$13,3,IF(Table5[[#This Row],[Total_Spend]]&lt;$N$17,4,5))))</f>
        <v>2</v>
      </c>
    </row>
    <row r="293" spans="1:8" x14ac:dyDescent="0.3">
      <c r="A293" s="9">
        <v>11171</v>
      </c>
      <c r="B293">
        <v>60</v>
      </c>
      <c r="C293">
        <v>411</v>
      </c>
      <c r="D293">
        <v>21</v>
      </c>
      <c r="E293" s="9">
        <v>0</v>
      </c>
      <c r="F293" s="9">
        <f>IF(Table5[[#This Row],[Recency]]&lt;=$L$19,5,IF(Table5[[#This Row],[Recency]]&lt;=$L$11,4,IF(Table5[[#This Row],[Recency]]&lt;=$L$12,3,IF(Table5[[#This Row],[Recency]]&lt;=$L$13,2,1))))</f>
        <v>2</v>
      </c>
      <c r="G293" s="9">
        <f>IF(Table5[[#This Row],[Frequency]]&lt;=$M$11,1,IF(Table5[[#This Row],[Frequency]]&lt;=$M$12,2,IF(Table5[[#This Row],[Frequency]]&lt;=$M$13,3,IF(Table5[[#This Row],[Frequency]]&lt;$M$17,4,5))))</f>
        <v>3</v>
      </c>
      <c r="H293" s="9">
        <f>IF(Table5[[#This Row],[Total_Spend]]&lt;=$N$11,1,IF(Table5[[#This Row],[Total_Spend]]&lt;=$N$12,2,IF(Table5[[#This Row],[Total_Spend]]&lt;=$N$13,3,IF(Table5[[#This Row],[Total_Spend]]&lt;$N$17,4,5))))</f>
        <v>3</v>
      </c>
    </row>
    <row r="294" spans="1:8" x14ac:dyDescent="0.3">
      <c r="A294" s="9">
        <v>11176</v>
      </c>
      <c r="B294">
        <v>12</v>
      </c>
      <c r="C294">
        <v>495</v>
      </c>
      <c r="D294">
        <v>18</v>
      </c>
      <c r="E294" s="9">
        <v>0</v>
      </c>
      <c r="F294" s="9">
        <f>IF(Table5[[#This Row],[Recency]]&lt;=$L$19,5,IF(Table5[[#This Row],[Recency]]&lt;=$L$11,4,IF(Table5[[#This Row],[Recency]]&lt;=$L$12,3,IF(Table5[[#This Row],[Recency]]&lt;=$L$13,2,1))))</f>
        <v>4</v>
      </c>
      <c r="G294" s="9">
        <f>IF(Table5[[#This Row],[Frequency]]&lt;=$M$11,1,IF(Table5[[#This Row],[Frequency]]&lt;=$M$12,2,IF(Table5[[#This Row],[Frequency]]&lt;=$M$13,3,IF(Table5[[#This Row],[Frequency]]&lt;$M$17,4,5))))</f>
        <v>3</v>
      </c>
      <c r="H294" s="9">
        <f>IF(Table5[[#This Row],[Total_Spend]]&lt;=$N$11,1,IF(Table5[[#This Row],[Total_Spend]]&lt;=$N$12,2,IF(Table5[[#This Row],[Total_Spend]]&lt;=$N$13,3,IF(Table5[[#This Row],[Total_Spend]]&lt;$N$17,4,5))))</f>
        <v>3</v>
      </c>
    </row>
    <row r="295" spans="1:8" x14ac:dyDescent="0.3">
      <c r="A295" s="9">
        <v>11178</v>
      </c>
      <c r="B295">
        <v>69</v>
      </c>
      <c r="C295">
        <v>32</v>
      </c>
      <c r="D295">
        <v>5</v>
      </c>
      <c r="E295" s="9">
        <v>0</v>
      </c>
      <c r="F295" s="9">
        <f>IF(Table5[[#This Row],[Recency]]&lt;=$L$19,5,IF(Table5[[#This Row],[Recency]]&lt;=$L$11,4,IF(Table5[[#This Row],[Recency]]&lt;=$L$12,3,IF(Table5[[#This Row],[Recency]]&lt;=$L$13,2,1))))</f>
        <v>2</v>
      </c>
      <c r="G295" s="9">
        <f>IF(Table5[[#This Row],[Frequency]]&lt;=$M$11,1,IF(Table5[[#This Row],[Frequency]]&lt;=$M$12,2,IF(Table5[[#This Row],[Frequency]]&lt;=$M$13,3,IF(Table5[[#This Row],[Frequency]]&lt;$M$17,4,5))))</f>
        <v>1</v>
      </c>
      <c r="H295" s="9">
        <f>IF(Table5[[#This Row],[Total_Spend]]&lt;=$N$11,1,IF(Table5[[#This Row],[Total_Spend]]&lt;=$N$12,2,IF(Table5[[#This Row],[Total_Spend]]&lt;=$N$13,3,IF(Table5[[#This Row],[Total_Spend]]&lt;$N$17,4,5))))</f>
        <v>1</v>
      </c>
    </row>
    <row r="296" spans="1:8" x14ac:dyDescent="0.3">
      <c r="A296" s="9">
        <v>1118</v>
      </c>
      <c r="B296">
        <v>87</v>
      </c>
      <c r="C296">
        <v>685</v>
      </c>
      <c r="D296">
        <v>22</v>
      </c>
      <c r="E296" s="9">
        <v>0</v>
      </c>
      <c r="F296" s="9">
        <f>IF(Table5[[#This Row],[Recency]]&lt;=$L$19,5,IF(Table5[[#This Row],[Recency]]&lt;=$L$11,4,IF(Table5[[#This Row],[Recency]]&lt;=$L$12,3,IF(Table5[[#This Row],[Recency]]&lt;=$L$13,2,1))))</f>
        <v>1</v>
      </c>
      <c r="G296" s="9">
        <f>IF(Table5[[#This Row],[Frequency]]&lt;=$M$11,1,IF(Table5[[#This Row],[Frequency]]&lt;=$M$12,2,IF(Table5[[#This Row],[Frequency]]&lt;=$M$13,3,IF(Table5[[#This Row],[Frequency]]&lt;$M$17,4,5))))</f>
        <v>4</v>
      </c>
      <c r="H296" s="9">
        <f>IF(Table5[[#This Row],[Total_Spend]]&lt;=$N$11,1,IF(Table5[[#This Row],[Total_Spend]]&lt;=$N$12,2,IF(Table5[[#This Row],[Total_Spend]]&lt;=$N$13,3,IF(Table5[[#This Row],[Total_Spend]]&lt;$N$17,4,5))))</f>
        <v>3</v>
      </c>
    </row>
    <row r="297" spans="1:8" x14ac:dyDescent="0.3">
      <c r="A297" s="9">
        <v>11181</v>
      </c>
      <c r="B297">
        <v>85</v>
      </c>
      <c r="C297">
        <v>8</v>
      </c>
      <c r="D297">
        <v>4</v>
      </c>
      <c r="E297" s="9">
        <v>0</v>
      </c>
      <c r="F297" s="9">
        <f>IF(Table5[[#This Row],[Recency]]&lt;=$L$19,5,IF(Table5[[#This Row],[Recency]]&lt;=$L$11,4,IF(Table5[[#This Row],[Recency]]&lt;=$L$12,3,IF(Table5[[#This Row],[Recency]]&lt;=$L$13,2,1))))</f>
        <v>1</v>
      </c>
      <c r="G297" s="9">
        <f>IF(Table5[[#This Row],[Frequency]]&lt;=$M$11,1,IF(Table5[[#This Row],[Frequency]]&lt;=$M$12,2,IF(Table5[[#This Row],[Frequency]]&lt;=$M$13,3,IF(Table5[[#This Row],[Frequency]]&lt;$M$17,4,5))))</f>
        <v>1</v>
      </c>
      <c r="H297" s="9">
        <f>IF(Table5[[#This Row],[Total_Spend]]&lt;=$N$11,1,IF(Table5[[#This Row],[Total_Spend]]&lt;=$N$12,2,IF(Table5[[#This Row],[Total_Spend]]&lt;=$N$13,3,IF(Table5[[#This Row],[Total_Spend]]&lt;$N$17,4,5))))</f>
        <v>1</v>
      </c>
    </row>
    <row r="298" spans="1:8" x14ac:dyDescent="0.3">
      <c r="A298" s="9">
        <v>11187</v>
      </c>
      <c r="B298">
        <v>23</v>
      </c>
      <c r="C298">
        <v>69</v>
      </c>
      <c r="D298">
        <v>9</v>
      </c>
      <c r="E298" s="9">
        <v>0</v>
      </c>
      <c r="F298" s="9">
        <f>IF(Table5[[#This Row],[Recency]]&lt;=$L$19,5,IF(Table5[[#This Row],[Recency]]&lt;=$L$11,4,IF(Table5[[#This Row],[Recency]]&lt;=$L$12,3,IF(Table5[[#This Row],[Recency]]&lt;=$L$13,2,1))))</f>
        <v>4</v>
      </c>
      <c r="G298" s="9">
        <f>IF(Table5[[#This Row],[Frequency]]&lt;=$M$11,1,IF(Table5[[#This Row],[Frequency]]&lt;=$M$12,2,IF(Table5[[#This Row],[Frequency]]&lt;=$M$13,3,IF(Table5[[#This Row],[Frequency]]&lt;$M$17,4,5))))</f>
        <v>2</v>
      </c>
      <c r="H298" s="9">
        <f>IF(Table5[[#This Row],[Total_Spend]]&lt;=$N$11,1,IF(Table5[[#This Row],[Total_Spend]]&lt;=$N$12,2,IF(Table5[[#This Row],[Total_Spend]]&lt;=$N$13,3,IF(Table5[[#This Row],[Total_Spend]]&lt;$N$17,4,5))))</f>
        <v>2</v>
      </c>
    </row>
    <row r="299" spans="1:8" x14ac:dyDescent="0.3">
      <c r="A299" s="9">
        <v>11188</v>
      </c>
      <c r="B299">
        <v>84</v>
      </c>
      <c r="C299">
        <v>89</v>
      </c>
      <c r="D299">
        <v>9</v>
      </c>
      <c r="E299" s="9">
        <v>0</v>
      </c>
      <c r="F299" s="9">
        <f>IF(Table5[[#This Row],[Recency]]&lt;=$L$19,5,IF(Table5[[#This Row],[Recency]]&lt;=$L$11,4,IF(Table5[[#This Row],[Recency]]&lt;=$L$12,3,IF(Table5[[#This Row],[Recency]]&lt;=$L$13,2,1))))</f>
        <v>1</v>
      </c>
      <c r="G299" s="9">
        <f>IF(Table5[[#This Row],[Frequency]]&lt;=$M$11,1,IF(Table5[[#This Row],[Frequency]]&lt;=$M$12,2,IF(Table5[[#This Row],[Frequency]]&lt;=$M$13,3,IF(Table5[[#This Row],[Frequency]]&lt;$M$17,4,5))))</f>
        <v>2</v>
      </c>
      <c r="H299" s="9">
        <f>IF(Table5[[#This Row],[Total_Spend]]&lt;=$N$11,1,IF(Table5[[#This Row],[Total_Spend]]&lt;=$N$12,2,IF(Table5[[#This Row],[Total_Spend]]&lt;=$N$13,3,IF(Table5[[#This Row],[Total_Spend]]&lt;$N$17,4,5))))</f>
        <v>2</v>
      </c>
    </row>
    <row r="300" spans="1:8" x14ac:dyDescent="0.3">
      <c r="A300" s="9">
        <v>11191</v>
      </c>
      <c r="B300">
        <v>11</v>
      </c>
      <c r="C300">
        <v>139</v>
      </c>
      <c r="D300">
        <v>8</v>
      </c>
      <c r="E300" s="9">
        <v>0</v>
      </c>
      <c r="F300" s="9">
        <f>IF(Table5[[#This Row],[Recency]]&lt;=$L$19,5,IF(Table5[[#This Row],[Recency]]&lt;=$L$11,4,IF(Table5[[#This Row],[Recency]]&lt;=$L$12,3,IF(Table5[[#This Row],[Recency]]&lt;=$L$13,2,1))))</f>
        <v>4</v>
      </c>
      <c r="G300" s="9">
        <f>IF(Table5[[#This Row],[Frequency]]&lt;=$M$11,1,IF(Table5[[#This Row],[Frequency]]&lt;=$M$12,2,IF(Table5[[#This Row],[Frequency]]&lt;=$M$13,3,IF(Table5[[#This Row],[Frequency]]&lt;$M$17,4,5))))</f>
        <v>1</v>
      </c>
      <c r="H300" s="9">
        <f>IF(Table5[[#This Row],[Total_Spend]]&lt;=$N$11,1,IF(Table5[[#This Row],[Total_Spend]]&lt;=$N$12,2,IF(Table5[[#This Row],[Total_Spend]]&lt;=$N$13,3,IF(Table5[[#This Row],[Total_Spend]]&lt;$N$17,4,5))))</f>
        <v>2</v>
      </c>
    </row>
    <row r="301" spans="1:8" x14ac:dyDescent="0.3">
      <c r="A301" s="9">
        <v>1127</v>
      </c>
      <c r="B301">
        <v>62</v>
      </c>
      <c r="C301">
        <v>1958</v>
      </c>
      <c r="D301">
        <v>20</v>
      </c>
      <c r="E301" s="9">
        <v>0</v>
      </c>
      <c r="F301" s="9">
        <f>IF(Table5[[#This Row],[Recency]]&lt;=$L$19,5,IF(Table5[[#This Row],[Recency]]&lt;=$L$11,4,IF(Table5[[#This Row],[Recency]]&lt;=$L$12,3,IF(Table5[[#This Row],[Recency]]&lt;=$L$13,2,1))))</f>
        <v>2</v>
      </c>
      <c r="G301" s="9">
        <f>IF(Table5[[#This Row],[Frequency]]&lt;=$M$11,1,IF(Table5[[#This Row],[Frequency]]&lt;=$M$12,2,IF(Table5[[#This Row],[Frequency]]&lt;=$M$13,3,IF(Table5[[#This Row],[Frequency]]&lt;$M$17,4,5))))</f>
        <v>3</v>
      </c>
      <c r="H301" s="9">
        <f>IF(Table5[[#This Row],[Total_Spend]]&lt;=$N$11,1,IF(Table5[[#This Row],[Total_Spend]]&lt;=$N$12,2,IF(Table5[[#This Row],[Total_Spend]]&lt;=$N$13,3,IF(Table5[[#This Row],[Total_Spend]]&lt;$N$17,4,5))))</f>
        <v>5</v>
      </c>
    </row>
    <row r="302" spans="1:8" x14ac:dyDescent="0.3">
      <c r="A302" s="9">
        <v>113</v>
      </c>
      <c r="B302">
        <v>33</v>
      </c>
      <c r="C302">
        <v>28</v>
      </c>
      <c r="D302">
        <v>6</v>
      </c>
      <c r="E302" s="9">
        <v>0</v>
      </c>
      <c r="F302" s="9">
        <f>IF(Table5[[#This Row],[Recency]]&lt;=$L$19,5,IF(Table5[[#This Row],[Recency]]&lt;=$L$11,4,IF(Table5[[#This Row],[Recency]]&lt;=$L$12,3,IF(Table5[[#This Row],[Recency]]&lt;=$L$13,2,1))))</f>
        <v>3</v>
      </c>
      <c r="G302" s="9">
        <f>IF(Table5[[#This Row],[Frequency]]&lt;=$M$11,1,IF(Table5[[#This Row],[Frequency]]&lt;=$M$12,2,IF(Table5[[#This Row],[Frequency]]&lt;=$M$13,3,IF(Table5[[#This Row],[Frequency]]&lt;$M$17,4,5))))</f>
        <v>1</v>
      </c>
      <c r="H302" s="9">
        <f>IF(Table5[[#This Row],[Total_Spend]]&lt;=$N$11,1,IF(Table5[[#This Row],[Total_Spend]]&lt;=$N$12,2,IF(Table5[[#This Row],[Total_Spend]]&lt;=$N$13,3,IF(Table5[[#This Row],[Total_Spend]]&lt;$N$17,4,5))))</f>
        <v>1</v>
      </c>
    </row>
    <row r="303" spans="1:8" x14ac:dyDescent="0.3">
      <c r="A303" s="9">
        <v>1131</v>
      </c>
      <c r="B303">
        <v>54</v>
      </c>
      <c r="C303">
        <v>95</v>
      </c>
      <c r="D303">
        <v>7</v>
      </c>
      <c r="E303" s="9">
        <v>0</v>
      </c>
      <c r="F303" s="9">
        <f>IF(Table5[[#This Row],[Recency]]&lt;=$L$19,5,IF(Table5[[#This Row],[Recency]]&lt;=$L$11,4,IF(Table5[[#This Row],[Recency]]&lt;=$L$12,3,IF(Table5[[#This Row],[Recency]]&lt;=$L$13,2,1))))</f>
        <v>2</v>
      </c>
      <c r="G303" s="9">
        <f>IF(Table5[[#This Row],[Frequency]]&lt;=$M$11,1,IF(Table5[[#This Row],[Frequency]]&lt;=$M$12,2,IF(Table5[[#This Row],[Frequency]]&lt;=$M$13,3,IF(Table5[[#This Row],[Frequency]]&lt;$M$17,4,5))))</f>
        <v>1</v>
      </c>
      <c r="H303" s="9">
        <f>IF(Table5[[#This Row],[Total_Spend]]&lt;=$N$11,1,IF(Table5[[#This Row],[Total_Spend]]&lt;=$N$12,2,IF(Table5[[#This Row],[Total_Spend]]&lt;=$N$13,3,IF(Table5[[#This Row],[Total_Spend]]&lt;$N$17,4,5))))</f>
        <v>2</v>
      </c>
    </row>
    <row r="304" spans="1:8" x14ac:dyDescent="0.3">
      <c r="A304" s="9">
        <v>1135</v>
      </c>
      <c r="B304">
        <v>96</v>
      </c>
      <c r="C304">
        <v>47</v>
      </c>
      <c r="D304">
        <v>12</v>
      </c>
      <c r="E304" s="9">
        <v>0</v>
      </c>
      <c r="F304" s="9">
        <f>IF(Table5[[#This Row],[Recency]]&lt;=$L$19,5,IF(Table5[[#This Row],[Recency]]&lt;=$L$11,4,IF(Table5[[#This Row],[Recency]]&lt;=$L$12,3,IF(Table5[[#This Row],[Recency]]&lt;=$L$13,2,1))))</f>
        <v>1</v>
      </c>
      <c r="G304" s="9">
        <f>IF(Table5[[#This Row],[Frequency]]&lt;=$M$11,1,IF(Table5[[#This Row],[Frequency]]&lt;=$M$12,2,IF(Table5[[#This Row],[Frequency]]&lt;=$M$13,3,IF(Table5[[#This Row],[Frequency]]&lt;$M$17,4,5))))</f>
        <v>2</v>
      </c>
      <c r="H304" s="9">
        <f>IF(Table5[[#This Row],[Total_Spend]]&lt;=$N$11,1,IF(Table5[[#This Row],[Total_Spend]]&lt;=$N$12,2,IF(Table5[[#This Row],[Total_Spend]]&lt;=$N$13,3,IF(Table5[[#This Row],[Total_Spend]]&lt;$N$17,4,5))))</f>
        <v>1</v>
      </c>
    </row>
    <row r="305" spans="1:8" x14ac:dyDescent="0.3">
      <c r="A305" s="9">
        <v>1137</v>
      </c>
      <c r="B305">
        <v>87</v>
      </c>
      <c r="C305">
        <v>1379</v>
      </c>
      <c r="D305">
        <v>17</v>
      </c>
      <c r="E305" s="9">
        <v>0</v>
      </c>
      <c r="F305" s="9">
        <f>IF(Table5[[#This Row],[Recency]]&lt;=$L$19,5,IF(Table5[[#This Row],[Recency]]&lt;=$L$11,4,IF(Table5[[#This Row],[Recency]]&lt;=$L$12,3,IF(Table5[[#This Row],[Recency]]&lt;=$L$13,2,1))))</f>
        <v>1</v>
      </c>
      <c r="G305" s="9">
        <f>IF(Table5[[#This Row],[Frequency]]&lt;=$M$11,1,IF(Table5[[#This Row],[Frequency]]&lt;=$M$12,2,IF(Table5[[#This Row],[Frequency]]&lt;=$M$13,3,IF(Table5[[#This Row],[Frequency]]&lt;$M$17,4,5))))</f>
        <v>3</v>
      </c>
      <c r="H305" s="9">
        <f>IF(Table5[[#This Row],[Total_Spend]]&lt;=$N$11,1,IF(Table5[[#This Row],[Total_Spend]]&lt;=$N$12,2,IF(Table5[[#This Row],[Total_Spend]]&lt;=$N$13,3,IF(Table5[[#This Row],[Total_Spend]]&lt;$N$17,4,5))))</f>
        <v>4</v>
      </c>
    </row>
    <row r="306" spans="1:8" x14ac:dyDescent="0.3">
      <c r="A306" s="9">
        <v>1139</v>
      </c>
      <c r="B306">
        <v>56</v>
      </c>
      <c r="C306">
        <v>1512</v>
      </c>
      <c r="D306">
        <v>22</v>
      </c>
      <c r="E306" s="9">
        <v>1</v>
      </c>
      <c r="F306" s="9">
        <f>IF(Table5[[#This Row],[Recency]]&lt;=$L$19,5,IF(Table5[[#This Row],[Recency]]&lt;=$L$11,4,IF(Table5[[#This Row],[Recency]]&lt;=$L$12,3,IF(Table5[[#This Row],[Recency]]&lt;=$L$13,2,1))))</f>
        <v>2</v>
      </c>
      <c r="G306" s="9">
        <f>IF(Table5[[#This Row],[Frequency]]&lt;=$M$11,1,IF(Table5[[#This Row],[Frequency]]&lt;=$M$12,2,IF(Table5[[#This Row],[Frequency]]&lt;=$M$13,3,IF(Table5[[#This Row],[Frequency]]&lt;$M$17,4,5))))</f>
        <v>4</v>
      </c>
      <c r="H306" s="9">
        <f>IF(Table5[[#This Row],[Total_Spend]]&lt;=$N$11,1,IF(Table5[[#This Row],[Total_Spend]]&lt;=$N$12,2,IF(Table5[[#This Row],[Total_Spend]]&lt;=$N$13,3,IF(Table5[[#This Row],[Total_Spend]]&lt;$N$17,4,5))))</f>
        <v>4</v>
      </c>
    </row>
    <row r="307" spans="1:8" x14ac:dyDescent="0.3">
      <c r="A307" s="9">
        <v>1142</v>
      </c>
      <c r="B307">
        <v>91</v>
      </c>
      <c r="C307">
        <v>428</v>
      </c>
      <c r="D307">
        <v>16</v>
      </c>
      <c r="E307" s="9">
        <v>0</v>
      </c>
      <c r="F307" s="9">
        <f>IF(Table5[[#This Row],[Recency]]&lt;=$L$19,5,IF(Table5[[#This Row],[Recency]]&lt;=$L$11,4,IF(Table5[[#This Row],[Recency]]&lt;=$L$12,3,IF(Table5[[#This Row],[Recency]]&lt;=$L$13,2,1))))</f>
        <v>1</v>
      </c>
      <c r="G307" s="9">
        <f>IF(Table5[[#This Row],[Frequency]]&lt;=$M$11,1,IF(Table5[[#This Row],[Frequency]]&lt;=$M$12,2,IF(Table5[[#This Row],[Frequency]]&lt;=$M$13,3,IF(Table5[[#This Row],[Frequency]]&lt;$M$17,4,5))))</f>
        <v>3</v>
      </c>
      <c r="H307" s="9">
        <f>IF(Table5[[#This Row],[Total_Spend]]&lt;=$N$11,1,IF(Table5[[#This Row],[Total_Spend]]&lt;=$N$12,2,IF(Table5[[#This Row],[Total_Spend]]&lt;=$N$13,3,IF(Table5[[#This Row],[Total_Spend]]&lt;$N$17,4,5))))</f>
        <v>3</v>
      </c>
    </row>
    <row r="308" spans="1:8" x14ac:dyDescent="0.3">
      <c r="A308" s="9">
        <v>1143</v>
      </c>
      <c r="B308">
        <v>43</v>
      </c>
      <c r="C308">
        <v>55</v>
      </c>
      <c r="D308">
        <v>7</v>
      </c>
      <c r="E308" s="9">
        <v>0</v>
      </c>
      <c r="F308" s="9">
        <f>IF(Table5[[#This Row],[Recency]]&lt;=$L$19,5,IF(Table5[[#This Row],[Recency]]&lt;=$L$11,4,IF(Table5[[#This Row],[Recency]]&lt;=$L$12,3,IF(Table5[[#This Row],[Recency]]&lt;=$L$13,2,1))))</f>
        <v>3</v>
      </c>
      <c r="G308" s="9">
        <f>IF(Table5[[#This Row],[Frequency]]&lt;=$M$11,1,IF(Table5[[#This Row],[Frequency]]&lt;=$M$12,2,IF(Table5[[#This Row],[Frequency]]&lt;=$M$13,3,IF(Table5[[#This Row],[Frequency]]&lt;$M$17,4,5))))</f>
        <v>1</v>
      </c>
      <c r="H308" s="9">
        <f>IF(Table5[[#This Row],[Total_Spend]]&lt;=$N$11,1,IF(Table5[[#This Row],[Total_Spend]]&lt;=$N$12,2,IF(Table5[[#This Row],[Total_Spend]]&lt;=$N$13,3,IF(Table5[[#This Row],[Total_Spend]]&lt;$N$17,4,5))))</f>
        <v>1</v>
      </c>
    </row>
    <row r="309" spans="1:8" x14ac:dyDescent="0.3">
      <c r="A309" s="9">
        <v>1146</v>
      </c>
      <c r="B309">
        <v>5</v>
      </c>
      <c r="C309">
        <v>874</v>
      </c>
      <c r="D309">
        <v>26</v>
      </c>
      <c r="E309" s="9">
        <v>1</v>
      </c>
      <c r="F309" s="9">
        <f>IF(Table5[[#This Row],[Recency]]&lt;=$L$19,5,IF(Table5[[#This Row],[Recency]]&lt;=$L$11,4,IF(Table5[[#This Row],[Recency]]&lt;=$L$12,3,IF(Table5[[#This Row],[Recency]]&lt;=$L$13,2,1))))</f>
        <v>5</v>
      </c>
      <c r="G309" s="9">
        <f>IF(Table5[[#This Row],[Frequency]]&lt;=$M$11,1,IF(Table5[[#This Row],[Frequency]]&lt;=$M$12,2,IF(Table5[[#This Row],[Frequency]]&lt;=$M$13,3,IF(Table5[[#This Row],[Frequency]]&lt;$M$17,4,5))))</f>
        <v>5</v>
      </c>
      <c r="H309" s="9">
        <f>IF(Table5[[#This Row],[Total_Spend]]&lt;=$N$11,1,IF(Table5[[#This Row],[Total_Spend]]&lt;=$N$12,2,IF(Table5[[#This Row],[Total_Spend]]&lt;=$N$13,3,IF(Table5[[#This Row],[Total_Spend]]&lt;$N$17,4,5))))</f>
        <v>3</v>
      </c>
    </row>
    <row r="310" spans="1:8" x14ac:dyDescent="0.3">
      <c r="A310" s="9">
        <v>115</v>
      </c>
      <c r="B310">
        <v>1</v>
      </c>
      <c r="C310">
        <v>393</v>
      </c>
      <c r="D310">
        <v>17</v>
      </c>
      <c r="E310" s="9">
        <v>0</v>
      </c>
      <c r="F310" s="9">
        <f>IF(Table5[[#This Row],[Recency]]&lt;=$L$19,5,IF(Table5[[#This Row],[Recency]]&lt;=$L$11,4,IF(Table5[[#This Row],[Recency]]&lt;=$L$12,3,IF(Table5[[#This Row],[Recency]]&lt;=$L$13,2,1))))</f>
        <v>5</v>
      </c>
      <c r="G310" s="9">
        <f>IF(Table5[[#This Row],[Frequency]]&lt;=$M$11,1,IF(Table5[[#This Row],[Frequency]]&lt;=$M$12,2,IF(Table5[[#This Row],[Frequency]]&lt;=$M$13,3,IF(Table5[[#This Row],[Frequency]]&lt;$M$17,4,5))))</f>
        <v>3</v>
      </c>
      <c r="H310" s="9">
        <f>IF(Table5[[#This Row],[Total_Spend]]&lt;=$N$11,1,IF(Table5[[#This Row],[Total_Spend]]&lt;=$N$12,2,IF(Table5[[#This Row],[Total_Spend]]&lt;=$N$13,3,IF(Table5[[#This Row],[Total_Spend]]&lt;$N$17,4,5))))</f>
        <v>2</v>
      </c>
    </row>
    <row r="311" spans="1:8" x14ac:dyDescent="0.3">
      <c r="A311" s="9">
        <v>1150</v>
      </c>
      <c r="B311">
        <v>36</v>
      </c>
      <c r="C311">
        <v>1853</v>
      </c>
      <c r="D311">
        <v>15</v>
      </c>
      <c r="E311" s="9">
        <v>0</v>
      </c>
      <c r="F311" s="9">
        <f>IF(Table5[[#This Row],[Recency]]&lt;=$L$19,5,IF(Table5[[#This Row],[Recency]]&lt;=$L$11,4,IF(Table5[[#This Row],[Recency]]&lt;=$L$12,3,IF(Table5[[#This Row],[Recency]]&lt;=$L$13,2,1))))</f>
        <v>3</v>
      </c>
      <c r="G311" s="9">
        <f>IF(Table5[[#This Row],[Frequency]]&lt;=$M$11,1,IF(Table5[[#This Row],[Frequency]]&lt;=$M$12,2,IF(Table5[[#This Row],[Frequency]]&lt;=$M$13,3,IF(Table5[[#This Row],[Frequency]]&lt;$M$17,4,5))))</f>
        <v>2</v>
      </c>
      <c r="H311" s="9">
        <f>IF(Table5[[#This Row],[Total_Spend]]&lt;=$N$11,1,IF(Table5[[#This Row],[Total_Spend]]&lt;=$N$12,2,IF(Table5[[#This Row],[Total_Spend]]&lt;=$N$13,3,IF(Table5[[#This Row],[Total_Spend]]&lt;$N$17,4,5))))</f>
        <v>5</v>
      </c>
    </row>
    <row r="312" spans="1:8" x14ac:dyDescent="0.3">
      <c r="A312" s="9">
        <v>1158</v>
      </c>
      <c r="B312">
        <v>27</v>
      </c>
      <c r="C312">
        <v>144</v>
      </c>
      <c r="D312">
        <v>8</v>
      </c>
      <c r="E312" s="9">
        <v>0</v>
      </c>
      <c r="F312" s="9">
        <f>IF(Table5[[#This Row],[Recency]]&lt;=$L$19,5,IF(Table5[[#This Row],[Recency]]&lt;=$L$11,4,IF(Table5[[#This Row],[Recency]]&lt;=$L$12,3,IF(Table5[[#This Row],[Recency]]&lt;=$L$13,2,1))))</f>
        <v>3</v>
      </c>
      <c r="G312" s="9">
        <f>IF(Table5[[#This Row],[Frequency]]&lt;=$M$11,1,IF(Table5[[#This Row],[Frequency]]&lt;=$M$12,2,IF(Table5[[#This Row],[Frequency]]&lt;=$M$13,3,IF(Table5[[#This Row],[Frequency]]&lt;$M$17,4,5))))</f>
        <v>1</v>
      </c>
      <c r="H312" s="9">
        <f>IF(Table5[[#This Row],[Total_Spend]]&lt;=$N$11,1,IF(Table5[[#This Row],[Total_Spend]]&lt;=$N$12,2,IF(Table5[[#This Row],[Total_Spend]]&lt;=$N$13,3,IF(Table5[[#This Row],[Total_Spend]]&lt;$N$17,4,5))))</f>
        <v>2</v>
      </c>
    </row>
    <row r="313" spans="1:8" x14ac:dyDescent="0.3">
      <c r="A313" s="9">
        <v>1160</v>
      </c>
      <c r="B313">
        <v>48</v>
      </c>
      <c r="C313">
        <v>49</v>
      </c>
      <c r="D313">
        <v>10</v>
      </c>
      <c r="E313" s="9">
        <v>0</v>
      </c>
      <c r="F313" s="9">
        <f>IF(Table5[[#This Row],[Recency]]&lt;=$L$19,5,IF(Table5[[#This Row],[Recency]]&lt;=$L$11,4,IF(Table5[[#This Row],[Recency]]&lt;=$L$12,3,IF(Table5[[#This Row],[Recency]]&lt;=$L$13,2,1))))</f>
        <v>3</v>
      </c>
      <c r="G313" s="9">
        <f>IF(Table5[[#This Row],[Frequency]]&lt;=$M$11,1,IF(Table5[[#This Row],[Frequency]]&lt;=$M$12,2,IF(Table5[[#This Row],[Frequency]]&lt;=$M$13,3,IF(Table5[[#This Row],[Frequency]]&lt;$M$17,4,5))))</f>
        <v>2</v>
      </c>
      <c r="H313" s="9">
        <f>IF(Table5[[#This Row],[Total_Spend]]&lt;=$N$11,1,IF(Table5[[#This Row],[Total_Spend]]&lt;=$N$12,2,IF(Table5[[#This Row],[Total_Spend]]&lt;=$N$13,3,IF(Table5[[#This Row],[Total_Spend]]&lt;$N$17,4,5))))</f>
        <v>1</v>
      </c>
    </row>
    <row r="314" spans="1:8" x14ac:dyDescent="0.3">
      <c r="A314" s="9">
        <v>1162</v>
      </c>
      <c r="B314">
        <v>23</v>
      </c>
      <c r="C314">
        <v>653</v>
      </c>
      <c r="D314">
        <v>20</v>
      </c>
      <c r="E314" s="9">
        <v>1</v>
      </c>
      <c r="F314" s="9">
        <f>IF(Table5[[#This Row],[Recency]]&lt;=$L$19,5,IF(Table5[[#This Row],[Recency]]&lt;=$L$11,4,IF(Table5[[#This Row],[Recency]]&lt;=$L$12,3,IF(Table5[[#This Row],[Recency]]&lt;=$L$13,2,1))))</f>
        <v>4</v>
      </c>
      <c r="G314" s="9">
        <f>IF(Table5[[#This Row],[Frequency]]&lt;=$M$11,1,IF(Table5[[#This Row],[Frequency]]&lt;=$M$12,2,IF(Table5[[#This Row],[Frequency]]&lt;=$M$13,3,IF(Table5[[#This Row],[Frequency]]&lt;$M$17,4,5))))</f>
        <v>3</v>
      </c>
      <c r="H314" s="9">
        <f>IF(Table5[[#This Row],[Total_Spend]]&lt;=$N$11,1,IF(Table5[[#This Row],[Total_Spend]]&lt;=$N$12,2,IF(Table5[[#This Row],[Total_Spend]]&lt;=$N$13,3,IF(Table5[[#This Row],[Total_Spend]]&lt;$N$17,4,5))))</f>
        <v>3</v>
      </c>
    </row>
    <row r="315" spans="1:8" x14ac:dyDescent="0.3">
      <c r="A315" s="9">
        <v>1165</v>
      </c>
      <c r="B315">
        <v>62</v>
      </c>
      <c r="C315">
        <v>496</v>
      </c>
      <c r="D315">
        <v>24</v>
      </c>
      <c r="E315" s="9">
        <v>0</v>
      </c>
      <c r="F315" s="9">
        <f>IF(Table5[[#This Row],[Recency]]&lt;=$L$19,5,IF(Table5[[#This Row],[Recency]]&lt;=$L$11,4,IF(Table5[[#This Row],[Recency]]&lt;=$L$12,3,IF(Table5[[#This Row],[Recency]]&lt;=$L$13,2,1))))</f>
        <v>2</v>
      </c>
      <c r="G315" s="9">
        <f>IF(Table5[[#This Row],[Frequency]]&lt;=$M$11,1,IF(Table5[[#This Row],[Frequency]]&lt;=$M$12,2,IF(Table5[[#This Row],[Frequency]]&lt;=$M$13,3,IF(Table5[[#This Row],[Frequency]]&lt;$M$17,4,5))))</f>
        <v>4</v>
      </c>
      <c r="H315" s="9">
        <f>IF(Table5[[#This Row],[Total_Spend]]&lt;=$N$11,1,IF(Table5[[#This Row],[Total_Spend]]&lt;=$N$12,2,IF(Table5[[#This Row],[Total_Spend]]&lt;=$N$13,3,IF(Table5[[#This Row],[Total_Spend]]&lt;$N$17,4,5))))</f>
        <v>3</v>
      </c>
    </row>
    <row r="316" spans="1:8" x14ac:dyDescent="0.3">
      <c r="A316" s="9">
        <v>1168</v>
      </c>
      <c r="B316">
        <v>62</v>
      </c>
      <c r="C316">
        <v>1401</v>
      </c>
      <c r="D316">
        <v>21</v>
      </c>
      <c r="E316" s="9">
        <v>0</v>
      </c>
      <c r="F316" s="9">
        <f>IF(Table5[[#This Row],[Recency]]&lt;=$L$19,5,IF(Table5[[#This Row],[Recency]]&lt;=$L$11,4,IF(Table5[[#This Row],[Recency]]&lt;=$L$12,3,IF(Table5[[#This Row],[Recency]]&lt;=$L$13,2,1))))</f>
        <v>2</v>
      </c>
      <c r="G316" s="9">
        <f>IF(Table5[[#This Row],[Frequency]]&lt;=$M$11,1,IF(Table5[[#This Row],[Frequency]]&lt;=$M$12,2,IF(Table5[[#This Row],[Frequency]]&lt;=$M$13,3,IF(Table5[[#This Row],[Frequency]]&lt;$M$17,4,5))))</f>
        <v>3</v>
      </c>
      <c r="H316" s="9">
        <f>IF(Table5[[#This Row],[Total_Spend]]&lt;=$N$11,1,IF(Table5[[#This Row],[Total_Spend]]&lt;=$N$12,2,IF(Table5[[#This Row],[Total_Spend]]&lt;=$N$13,3,IF(Table5[[#This Row],[Total_Spend]]&lt;$N$17,4,5))))</f>
        <v>4</v>
      </c>
    </row>
    <row r="317" spans="1:8" x14ac:dyDescent="0.3">
      <c r="A317" s="9">
        <v>1170</v>
      </c>
      <c r="B317">
        <v>45</v>
      </c>
      <c r="C317">
        <v>244</v>
      </c>
      <c r="D317">
        <v>14</v>
      </c>
      <c r="E317" s="9">
        <v>0</v>
      </c>
      <c r="F317" s="9">
        <f>IF(Table5[[#This Row],[Recency]]&lt;=$L$19,5,IF(Table5[[#This Row],[Recency]]&lt;=$L$11,4,IF(Table5[[#This Row],[Recency]]&lt;=$L$12,3,IF(Table5[[#This Row],[Recency]]&lt;=$L$13,2,1))))</f>
        <v>3</v>
      </c>
      <c r="G317" s="9">
        <f>IF(Table5[[#This Row],[Frequency]]&lt;=$M$11,1,IF(Table5[[#This Row],[Frequency]]&lt;=$M$12,2,IF(Table5[[#This Row],[Frequency]]&lt;=$M$13,3,IF(Table5[[#This Row],[Frequency]]&lt;$M$17,4,5))))</f>
        <v>2</v>
      </c>
      <c r="H317" s="9">
        <f>IF(Table5[[#This Row],[Total_Spend]]&lt;=$N$11,1,IF(Table5[[#This Row],[Total_Spend]]&lt;=$N$12,2,IF(Table5[[#This Row],[Total_Spend]]&lt;=$N$13,3,IF(Table5[[#This Row],[Total_Spend]]&lt;$N$17,4,5))))</f>
        <v>2</v>
      </c>
    </row>
    <row r="318" spans="1:8" x14ac:dyDescent="0.3">
      <c r="A318" s="9">
        <v>1172</v>
      </c>
      <c r="B318">
        <v>71</v>
      </c>
      <c r="C318">
        <v>2034</v>
      </c>
      <c r="D318">
        <v>25</v>
      </c>
      <c r="E318" s="9">
        <v>1</v>
      </c>
      <c r="F318" s="9">
        <f>IF(Table5[[#This Row],[Recency]]&lt;=$L$19,5,IF(Table5[[#This Row],[Recency]]&lt;=$L$11,4,IF(Table5[[#This Row],[Recency]]&lt;=$L$12,3,IF(Table5[[#This Row],[Recency]]&lt;=$L$13,2,1))))</f>
        <v>2</v>
      </c>
      <c r="G318" s="9">
        <f>IF(Table5[[#This Row],[Frequency]]&lt;=$M$11,1,IF(Table5[[#This Row],[Frequency]]&lt;=$M$12,2,IF(Table5[[#This Row],[Frequency]]&lt;=$M$13,3,IF(Table5[[#This Row],[Frequency]]&lt;$M$17,4,5))))</f>
        <v>5</v>
      </c>
      <c r="H318" s="9">
        <f>IF(Table5[[#This Row],[Total_Spend]]&lt;=$N$11,1,IF(Table5[[#This Row],[Total_Spend]]&lt;=$N$12,2,IF(Table5[[#This Row],[Total_Spend]]&lt;=$N$13,3,IF(Table5[[#This Row],[Total_Spend]]&lt;$N$17,4,5))))</f>
        <v>5</v>
      </c>
    </row>
    <row r="319" spans="1:8" x14ac:dyDescent="0.3">
      <c r="A319" s="9">
        <v>1173</v>
      </c>
      <c r="B319">
        <v>73</v>
      </c>
      <c r="C319">
        <v>2252</v>
      </c>
      <c r="D319">
        <v>13</v>
      </c>
      <c r="E319" s="9">
        <v>1</v>
      </c>
      <c r="F319" s="9">
        <f>IF(Table5[[#This Row],[Recency]]&lt;=$L$19,5,IF(Table5[[#This Row],[Recency]]&lt;=$L$11,4,IF(Table5[[#This Row],[Recency]]&lt;=$L$12,3,IF(Table5[[#This Row],[Recency]]&lt;=$L$13,2,1))))</f>
        <v>2</v>
      </c>
      <c r="G319" s="9">
        <f>IF(Table5[[#This Row],[Frequency]]&lt;=$M$11,1,IF(Table5[[#This Row],[Frequency]]&lt;=$M$12,2,IF(Table5[[#This Row],[Frequency]]&lt;=$M$13,3,IF(Table5[[#This Row],[Frequency]]&lt;$M$17,4,5))))</f>
        <v>2</v>
      </c>
      <c r="H319" s="9">
        <f>IF(Table5[[#This Row],[Total_Spend]]&lt;=$N$11,1,IF(Table5[[#This Row],[Total_Spend]]&lt;=$N$12,2,IF(Table5[[#This Row],[Total_Spend]]&lt;=$N$13,3,IF(Table5[[#This Row],[Total_Spend]]&lt;$N$17,4,5))))</f>
        <v>5</v>
      </c>
    </row>
    <row r="320" spans="1:8" x14ac:dyDescent="0.3">
      <c r="A320" s="9">
        <v>1175</v>
      </c>
      <c r="B320">
        <v>24</v>
      </c>
      <c r="C320">
        <v>426</v>
      </c>
      <c r="D320">
        <v>12</v>
      </c>
      <c r="E320" s="9">
        <v>1</v>
      </c>
      <c r="F320" s="9">
        <f>IF(Table5[[#This Row],[Recency]]&lt;=$L$19,5,IF(Table5[[#This Row],[Recency]]&lt;=$L$11,4,IF(Table5[[#This Row],[Recency]]&lt;=$L$12,3,IF(Table5[[#This Row],[Recency]]&lt;=$L$13,2,1))))</f>
        <v>4</v>
      </c>
      <c r="G320" s="9">
        <f>IF(Table5[[#This Row],[Frequency]]&lt;=$M$11,1,IF(Table5[[#This Row],[Frequency]]&lt;=$M$12,2,IF(Table5[[#This Row],[Frequency]]&lt;=$M$13,3,IF(Table5[[#This Row],[Frequency]]&lt;$M$17,4,5))))</f>
        <v>2</v>
      </c>
      <c r="H320" s="9">
        <f>IF(Table5[[#This Row],[Total_Spend]]&lt;=$N$11,1,IF(Table5[[#This Row],[Total_Spend]]&lt;=$N$12,2,IF(Table5[[#This Row],[Total_Spend]]&lt;=$N$13,3,IF(Table5[[#This Row],[Total_Spend]]&lt;$N$17,4,5))))</f>
        <v>3</v>
      </c>
    </row>
    <row r="321" spans="1:8" x14ac:dyDescent="0.3">
      <c r="A321" s="9">
        <v>1176</v>
      </c>
      <c r="B321">
        <v>50</v>
      </c>
      <c r="C321">
        <v>25</v>
      </c>
      <c r="D321">
        <v>4</v>
      </c>
      <c r="E321" s="9">
        <v>0</v>
      </c>
      <c r="F321" s="9">
        <f>IF(Table5[[#This Row],[Recency]]&lt;=$L$19,5,IF(Table5[[#This Row],[Recency]]&lt;=$L$11,4,IF(Table5[[#This Row],[Recency]]&lt;=$L$12,3,IF(Table5[[#This Row],[Recency]]&lt;=$L$13,2,1))))</f>
        <v>2</v>
      </c>
      <c r="G321" s="9">
        <f>IF(Table5[[#This Row],[Frequency]]&lt;=$M$11,1,IF(Table5[[#This Row],[Frequency]]&lt;=$M$12,2,IF(Table5[[#This Row],[Frequency]]&lt;=$M$13,3,IF(Table5[[#This Row],[Frequency]]&lt;$M$17,4,5))))</f>
        <v>1</v>
      </c>
      <c r="H321" s="9">
        <f>IF(Table5[[#This Row],[Total_Spend]]&lt;=$N$11,1,IF(Table5[[#This Row],[Total_Spend]]&lt;=$N$12,2,IF(Table5[[#This Row],[Total_Spend]]&lt;=$N$13,3,IF(Table5[[#This Row],[Total_Spend]]&lt;$N$17,4,5))))</f>
        <v>1</v>
      </c>
    </row>
    <row r="322" spans="1:8" x14ac:dyDescent="0.3">
      <c r="A322" s="9">
        <v>1177</v>
      </c>
      <c r="B322">
        <v>77</v>
      </c>
      <c r="C322">
        <v>129</v>
      </c>
      <c r="D322">
        <v>11</v>
      </c>
      <c r="E322" s="9">
        <v>0</v>
      </c>
      <c r="F322" s="9">
        <f>IF(Table5[[#This Row],[Recency]]&lt;=$L$19,5,IF(Table5[[#This Row],[Recency]]&lt;=$L$11,4,IF(Table5[[#This Row],[Recency]]&lt;=$L$12,3,IF(Table5[[#This Row],[Recency]]&lt;=$L$13,2,1))))</f>
        <v>1</v>
      </c>
      <c r="G322" s="9">
        <f>IF(Table5[[#This Row],[Frequency]]&lt;=$M$11,1,IF(Table5[[#This Row],[Frequency]]&lt;=$M$12,2,IF(Table5[[#This Row],[Frequency]]&lt;=$M$13,3,IF(Table5[[#This Row],[Frequency]]&lt;$M$17,4,5))))</f>
        <v>2</v>
      </c>
      <c r="H322" s="9">
        <f>IF(Table5[[#This Row],[Total_Spend]]&lt;=$N$11,1,IF(Table5[[#This Row],[Total_Spend]]&lt;=$N$12,2,IF(Table5[[#This Row],[Total_Spend]]&lt;=$N$13,3,IF(Table5[[#This Row],[Total_Spend]]&lt;$N$17,4,5))))</f>
        <v>2</v>
      </c>
    </row>
    <row r="323" spans="1:8" x14ac:dyDescent="0.3">
      <c r="A323" s="9">
        <v>1183</v>
      </c>
      <c r="B323">
        <v>11</v>
      </c>
      <c r="C323">
        <v>22</v>
      </c>
      <c r="D323">
        <v>4</v>
      </c>
      <c r="E323" s="9">
        <v>0</v>
      </c>
      <c r="F323" s="9">
        <f>IF(Table5[[#This Row],[Recency]]&lt;=$L$19,5,IF(Table5[[#This Row],[Recency]]&lt;=$L$11,4,IF(Table5[[#This Row],[Recency]]&lt;=$L$12,3,IF(Table5[[#This Row],[Recency]]&lt;=$L$13,2,1))))</f>
        <v>4</v>
      </c>
      <c r="G323" s="9">
        <f>IF(Table5[[#This Row],[Frequency]]&lt;=$M$11,1,IF(Table5[[#This Row],[Frequency]]&lt;=$M$12,2,IF(Table5[[#This Row],[Frequency]]&lt;=$M$13,3,IF(Table5[[#This Row],[Frequency]]&lt;$M$17,4,5))))</f>
        <v>1</v>
      </c>
      <c r="H323" s="9">
        <f>IF(Table5[[#This Row],[Total_Spend]]&lt;=$N$11,1,IF(Table5[[#This Row],[Total_Spend]]&lt;=$N$12,2,IF(Table5[[#This Row],[Total_Spend]]&lt;=$N$13,3,IF(Table5[[#This Row],[Total_Spend]]&lt;$N$17,4,5))))</f>
        <v>1</v>
      </c>
    </row>
    <row r="324" spans="1:8" x14ac:dyDescent="0.3">
      <c r="A324" s="9">
        <v>1184</v>
      </c>
      <c r="B324">
        <v>46</v>
      </c>
      <c r="C324">
        <v>845</v>
      </c>
      <c r="D324">
        <v>25</v>
      </c>
      <c r="E324" s="9">
        <v>0</v>
      </c>
      <c r="F324" s="9">
        <f>IF(Table5[[#This Row],[Recency]]&lt;=$L$19,5,IF(Table5[[#This Row],[Recency]]&lt;=$L$11,4,IF(Table5[[#This Row],[Recency]]&lt;=$L$12,3,IF(Table5[[#This Row],[Recency]]&lt;=$L$13,2,1))))</f>
        <v>3</v>
      </c>
      <c r="G324" s="9">
        <f>IF(Table5[[#This Row],[Frequency]]&lt;=$M$11,1,IF(Table5[[#This Row],[Frequency]]&lt;=$M$12,2,IF(Table5[[#This Row],[Frequency]]&lt;=$M$13,3,IF(Table5[[#This Row],[Frequency]]&lt;$M$17,4,5))))</f>
        <v>5</v>
      </c>
      <c r="H324" s="9">
        <f>IF(Table5[[#This Row],[Total_Spend]]&lt;=$N$11,1,IF(Table5[[#This Row],[Total_Spend]]&lt;=$N$12,2,IF(Table5[[#This Row],[Total_Spend]]&lt;=$N$13,3,IF(Table5[[#This Row],[Total_Spend]]&lt;$N$17,4,5))))</f>
        <v>3</v>
      </c>
    </row>
    <row r="325" spans="1:8" x14ac:dyDescent="0.3">
      <c r="A325" s="9">
        <v>1204</v>
      </c>
      <c r="B325">
        <v>45</v>
      </c>
      <c r="C325">
        <v>1829</v>
      </c>
      <c r="D325">
        <v>30</v>
      </c>
      <c r="E325" s="9">
        <v>0</v>
      </c>
      <c r="F325" s="9">
        <f>IF(Table5[[#This Row],[Recency]]&lt;=$L$19,5,IF(Table5[[#This Row],[Recency]]&lt;=$L$11,4,IF(Table5[[#This Row],[Recency]]&lt;=$L$12,3,IF(Table5[[#This Row],[Recency]]&lt;=$L$13,2,1))))</f>
        <v>3</v>
      </c>
      <c r="G325" s="9">
        <f>IF(Table5[[#This Row],[Frequency]]&lt;=$M$11,1,IF(Table5[[#This Row],[Frequency]]&lt;=$M$12,2,IF(Table5[[#This Row],[Frequency]]&lt;=$M$13,3,IF(Table5[[#This Row],[Frequency]]&lt;$M$17,4,5))))</f>
        <v>5</v>
      </c>
      <c r="H325" s="9">
        <f>IF(Table5[[#This Row],[Total_Spend]]&lt;=$N$11,1,IF(Table5[[#This Row],[Total_Spend]]&lt;=$N$12,2,IF(Table5[[#This Row],[Total_Spend]]&lt;=$N$13,3,IF(Table5[[#This Row],[Total_Spend]]&lt;$N$17,4,5))))</f>
        <v>5</v>
      </c>
    </row>
    <row r="326" spans="1:8" x14ac:dyDescent="0.3">
      <c r="A326" s="9">
        <v>1212</v>
      </c>
      <c r="B326">
        <v>7</v>
      </c>
      <c r="C326">
        <v>936</v>
      </c>
      <c r="D326">
        <v>25</v>
      </c>
      <c r="E326" s="9">
        <v>0</v>
      </c>
      <c r="F326" s="9">
        <f>IF(Table5[[#This Row],[Recency]]&lt;=$L$19,5,IF(Table5[[#This Row],[Recency]]&lt;=$L$11,4,IF(Table5[[#This Row],[Recency]]&lt;=$L$12,3,IF(Table5[[#This Row],[Recency]]&lt;=$L$13,2,1))))</f>
        <v>5</v>
      </c>
      <c r="G326" s="9">
        <f>IF(Table5[[#This Row],[Frequency]]&lt;=$M$11,1,IF(Table5[[#This Row],[Frequency]]&lt;=$M$12,2,IF(Table5[[#This Row],[Frequency]]&lt;=$M$13,3,IF(Table5[[#This Row],[Frequency]]&lt;$M$17,4,5))))</f>
        <v>5</v>
      </c>
      <c r="H326" s="9">
        <f>IF(Table5[[#This Row],[Total_Spend]]&lt;=$N$11,1,IF(Table5[[#This Row],[Total_Spend]]&lt;=$N$12,2,IF(Table5[[#This Row],[Total_Spend]]&lt;=$N$13,3,IF(Table5[[#This Row],[Total_Spend]]&lt;$N$17,4,5))))</f>
        <v>3</v>
      </c>
    </row>
    <row r="327" spans="1:8" x14ac:dyDescent="0.3">
      <c r="A327" s="9">
        <v>1215</v>
      </c>
      <c r="B327">
        <v>49</v>
      </c>
      <c r="C327">
        <v>1572</v>
      </c>
      <c r="D327">
        <v>23</v>
      </c>
      <c r="E327" s="9">
        <v>0</v>
      </c>
      <c r="F327" s="9">
        <f>IF(Table5[[#This Row],[Recency]]&lt;=$L$19,5,IF(Table5[[#This Row],[Recency]]&lt;=$L$11,4,IF(Table5[[#This Row],[Recency]]&lt;=$L$12,3,IF(Table5[[#This Row],[Recency]]&lt;=$L$13,2,1))))</f>
        <v>3</v>
      </c>
      <c r="G327" s="9">
        <f>IF(Table5[[#This Row],[Frequency]]&lt;=$M$11,1,IF(Table5[[#This Row],[Frequency]]&lt;=$M$12,2,IF(Table5[[#This Row],[Frequency]]&lt;=$M$13,3,IF(Table5[[#This Row],[Frequency]]&lt;$M$17,4,5))))</f>
        <v>4</v>
      </c>
      <c r="H327" s="9">
        <f>IF(Table5[[#This Row],[Total_Spend]]&lt;=$N$11,1,IF(Table5[[#This Row],[Total_Spend]]&lt;=$N$12,2,IF(Table5[[#This Row],[Total_Spend]]&lt;=$N$13,3,IF(Table5[[#This Row],[Total_Spend]]&lt;$N$17,4,5))))</f>
        <v>5</v>
      </c>
    </row>
    <row r="328" spans="1:8" x14ac:dyDescent="0.3">
      <c r="A328" s="9">
        <v>1225</v>
      </c>
      <c r="B328">
        <v>47</v>
      </c>
      <c r="C328">
        <v>1495</v>
      </c>
      <c r="D328">
        <v>19</v>
      </c>
      <c r="E328" s="9">
        <v>0</v>
      </c>
      <c r="F328" s="9">
        <f>IF(Table5[[#This Row],[Recency]]&lt;=$L$19,5,IF(Table5[[#This Row],[Recency]]&lt;=$L$11,4,IF(Table5[[#This Row],[Recency]]&lt;=$L$12,3,IF(Table5[[#This Row],[Recency]]&lt;=$L$13,2,1))))</f>
        <v>3</v>
      </c>
      <c r="G328" s="9">
        <f>IF(Table5[[#This Row],[Frequency]]&lt;=$M$11,1,IF(Table5[[#This Row],[Frequency]]&lt;=$M$12,2,IF(Table5[[#This Row],[Frequency]]&lt;=$M$13,3,IF(Table5[[#This Row],[Frequency]]&lt;$M$17,4,5))))</f>
        <v>3</v>
      </c>
      <c r="H328" s="9">
        <f>IF(Table5[[#This Row],[Total_Spend]]&lt;=$N$11,1,IF(Table5[[#This Row],[Total_Spend]]&lt;=$N$12,2,IF(Table5[[#This Row],[Total_Spend]]&lt;=$N$13,3,IF(Table5[[#This Row],[Total_Spend]]&lt;$N$17,4,5))))</f>
        <v>4</v>
      </c>
    </row>
    <row r="329" spans="1:8" x14ac:dyDescent="0.3">
      <c r="A329" s="9">
        <v>123</v>
      </c>
      <c r="B329">
        <v>92</v>
      </c>
      <c r="C329">
        <v>993</v>
      </c>
      <c r="D329">
        <v>15</v>
      </c>
      <c r="E329" s="9">
        <v>0</v>
      </c>
      <c r="F329" s="9">
        <f>IF(Table5[[#This Row],[Recency]]&lt;=$L$19,5,IF(Table5[[#This Row],[Recency]]&lt;=$L$11,4,IF(Table5[[#This Row],[Recency]]&lt;=$L$12,3,IF(Table5[[#This Row],[Recency]]&lt;=$L$13,2,1))))</f>
        <v>1</v>
      </c>
      <c r="G329" s="9">
        <f>IF(Table5[[#This Row],[Frequency]]&lt;=$M$11,1,IF(Table5[[#This Row],[Frequency]]&lt;=$M$12,2,IF(Table5[[#This Row],[Frequency]]&lt;=$M$13,3,IF(Table5[[#This Row],[Frequency]]&lt;$M$17,4,5))))</f>
        <v>2</v>
      </c>
      <c r="H329" s="9">
        <f>IF(Table5[[#This Row],[Total_Spend]]&lt;=$N$11,1,IF(Table5[[#This Row],[Total_Spend]]&lt;=$N$12,2,IF(Table5[[#This Row],[Total_Spend]]&lt;=$N$13,3,IF(Table5[[#This Row],[Total_Spend]]&lt;$N$17,4,5))))</f>
        <v>3</v>
      </c>
    </row>
    <row r="330" spans="1:8" x14ac:dyDescent="0.3">
      <c r="A330" s="9">
        <v>1232</v>
      </c>
      <c r="B330">
        <v>54</v>
      </c>
      <c r="C330">
        <v>1244</v>
      </c>
      <c r="D330">
        <v>17</v>
      </c>
      <c r="E330" s="9">
        <v>0</v>
      </c>
      <c r="F330" s="9">
        <f>IF(Table5[[#This Row],[Recency]]&lt;=$L$19,5,IF(Table5[[#This Row],[Recency]]&lt;=$L$11,4,IF(Table5[[#This Row],[Recency]]&lt;=$L$12,3,IF(Table5[[#This Row],[Recency]]&lt;=$L$13,2,1))))</f>
        <v>2</v>
      </c>
      <c r="G330" s="9">
        <f>IF(Table5[[#This Row],[Frequency]]&lt;=$M$11,1,IF(Table5[[#This Row],[Frequency]]&lt;=$M$12,2,IF(Table5[[#This Row],[Frequency]]&lt;=$M$13,3,IF(Table5[[#This Row],[Frequency]]&lt;$M$17,4,5))))</f>
        <v>3</v>
      </c>
      <c r="H330" s="9">
        <f>IF(Table5[[#This Row],[Total_Spend]]&lt;=$N$11,1,IF(Table5[[#This Row],[Total_Spend]]&lt;=$N$12,2,IF(Table5[[#This Row],[Total_Spend]]&lt;=$N$13,3,IF(Table5[[#This Row],[Total_Spend]]&lt;$N$17,4,5))))</f>
        <v>4</v>
      </c>
    </row>
    <row r="331" spans="1:8" x14ac:dyDescent="0.3">
      <c r="A331" s="9">
        <v>1241</v>
      </c>
      <c r="B331">
        <v>1</v>
      </c>
      <c r="C331">
        <v>51</v>
      </c>
      <c r="D331">
        <v>6</v>
      </c>
      <c r="E331" s="9">
        <v>1</v>
      </c>
      <c r="F331" s="9">
        <f>IF(Table5[[#This Row],[Recency]]&lt;=$L$19,5,IF(Table5[[#This Row],[Recency]]&lt;=$L$11,4,IF(Table5[[#This Row],[Recency]]&lt;=$L$12,3,IF(Table5[[#This Row],[Recency]]&lt;=$L$13,2,1))))</f>
        <v>5</v>
      </c>
      <c r="G331" s="9">
        <f>IF(Table5[[#This Row],[Frequency]]&lt;=$M$11,1,IF(Table5[[#This Row],[Frequency]]&lt;=$M$12,2,IF(Table5[[#This Row],[Frequency]]&lt;=$M$13,3,IF(Table5[[#This Row],[Frequency]]&lt;$M$17,4,5))))</f>
        <v>1</v>
      </c>
      <c r="H331" s="9">
        <f>IF(Table5[[#This Row],[Total_Spend]]&lt;=$N$11,1,IF(Table5[[#This Row],[Total_Spend]]&lt;=$N$12,2,IF(Table5[[#This Row],[Total_Spend]]&lt;=$N$13,3,IF(Table5[[#This Row],[Total_Spend]]&lt;$N$17,4,5))))</f>
        <v>1</v>
      </c>
    </row>
    <row r="332" spans="1:8" x14ac:dyDescent="0.3">
      <c r="A332" s="9">
        <v>1245</v>
      </c>
      <c r="B332">
        <v>45</v>
      </c>
      <c r="C332">
        <v>1371</v>
      </c>
      <c r="D332">
        <v>23</v>
      </c>
      <c r="E332" s="9">
        <v>0</v>
      </c>
      <c r="F332" s="9">
        <f>IF(Table5[[#This Row],[Recency]]&lt;=$L$19,5,IF(Table5[[#This Row],[Recency]]&lt;=$L$11,4,IF(Table5[[#This Row],[Recency]]&lt;=$L$12,3,IF(Table5[[#This Row],[Recency]]&lt;=$L$13,2,1))))</f>
        <v>3</v>
      </c>
      <c r="G332" s="9">
        <f>IF(Table5[[#This Row],[Frequency]]&lt;=$M$11,1,IF(Table5[[#This Row],[Frequency]]&lt;=$M$12,2,IF(Table5[[#This Row],[Frequency]]&lt;=$M$13,3,IF(Table5[[#This Row],[Frequency]]&lt;$M$17,4,5))))</f>
        <v>4</v>
      </c>
      <c r="H332" s="9">
        <f>IF(Table5[[#This Row],[Total_Spend]]&lt;=$N$11,1,IF(Table5[[#This Row],[Total_Spend]]&lt;=$N$12,2,IF(Table5[[#This Row],[Total_Spend]]&lt;=$N$13,3,IF(Table5[[#This Row],[Total_Spend]]&lt;$N$17,4,5))))</f>
        <v>4</v>
      </c>
    </row>
    <row r="333" spans="1:8" x14ac:dyDescent="0.3">
      <c r="A333" s="9">
        <v>125</v>
      </c>
      <c r="B333">
        <v>65</v>
      </c>
      <c r="C333">
        <v>271</v>
      </c>
      <c r="D333">
        <v>17</v>
      </c>
      <c r="E333" s="9">
        <v>0</v>
      </c>
      <c r="F333" s="9">
        <f>IF(Table5[[#This Row],[Recency]]&lt;=$L$19,5,IF(Table5[[#This Row],[Recency]]&lt;=$L$11,4,IF(Table5[[#This Row],[Recency]]&lt;=$L$12,3,IF(Table5[[#This Row],[Recency]]&lt;=$L$13,2,1))))</f>
        <v>2</v>
      </c>
      <c r="G333" s="9">
        <f>IF(Table5[[#This Row],[Frequency]]&lt;=$M$11,1,IF(Table5[[#This Row],[Frequency]]&lt;=$M$12,2,IF(Table5[[#This Row],[Frequency]]&lt;=$M$13,3,IF(Table5[[#This Row],[Frequency]]&lt;$M$17,4,5))))</f>
        <v>3</v>
      </c>
      <c r="H333" s="9">
        <f>IF(Table5[[#This Row],[Total_Spend]]&lt;=$N$11,1,IF(Table5[[#This Row],[Total_Spend]]&lt;=$N$12,2,IF(Table5[[#This Row],[Total_Spend]]&lt;=$N$13,3,IF(Table5[[#This Row],[Total_Spend]]&lt;$N$17,4,5))))</f>
        <v>2</v>
      </c>
    </row>
    <row r="334" spans="1:8" x14ac:dyDescent="0.3">
      <c r="A334" s="9">
        <v>1250</v>
      </c>
      <c r="B334">
        <v>82</v>
      </c>
      <c r="C334">
        <v>84</v>
      </c>
      <c r="D334">
        <v>7</v>
      </c>
      <c r="E334" s="9">
        <v>0</v>
      </c>
      <c r="F334" s="9">
        <f>IF(Table5[[#This Row],[Recency]]&lt;=$L$19,5,IF(Table5[[#This Row],[Recency]]&lt;=$L$11,4,IF(Table5[[#This Row],[Recency]]&lt;=$L$12,3,IF(Table5[[#This Row],[Recency]]&lt;=$L$13,2,1))))</f>
        <v>1</v>
      </c>
      <c r="G334" s="9">
        <f>IF(Table5[[#This Row],[Frequency]]&lt;=$M$11,1,IF(Table5[[#This Row],[Frequency]]&lt;=$M$12,2,IF(Table5[[#This Row],[Frequency]]&lt;=$M$13,3,IF(Table5[[#This Row],[Frequency]]&lt;$M$17,4,5))))</f>
        <v>1</v>
      </c>
      <c r="H334" s="9">
        <f>IF(Table5[[#This Row],[Total_Spend]]&lt;=$N$11,1,IF(Table5[[#This Row],[Total_Spend]]&lt;=$N$12,2,IF(Table5[[#This Row],[Total_Spend]]&lt;=$N$13,3,IF(Table5[[#This Row],[Total_Spend]]&lt;$N$17,4,5))))</f>
        <v>2</v>
      </c>
    </row>
    <row r="335" spans="1:8" x14ac:dyDescent="0.3">
      <c r="A335" s="9">
        <v>1272</v>
      </c>
      <c r="B335">
        <v>49</v>
      </c>
      <c r="C335">
        <v>903</v>
      </c>
      <c r="D335">
        <v>26</v>
      </c>
      <c r="E335" s="9">
        <v>0</v>
      </c>
      <c r="F335" s="9">
        <f>IF(Table5[[#This Row],[Recency]]&lt;=$L$19,5,IF(Table5[[#This Row],[Recency]]&lt;=$L$11,4,IF(Table5[[#This Row],[Recency]]&lt;=$L$12,3,IF(Table5[[#This Row],[Recency]]&lt;=$L$13,2,1))))</f>
        <v>3</v>
      </c>
      <c r="G335" s="9">
        <f>IF(Table5[[#This Row],[Frequency]]&lt;=$M$11,1,IF(Table5[[#This Row],[Frequency]]&lt;=$M$12,2,IF(Table5[[#This Row],[Frequency]]&lt;=$M$13,3,IF(Table5[[#This Row],[Frequency]]&lt;$M$17,4,5))))</f>
        <v>5</v>
      </c>
      <c r="H335" s="9">
        <f>IF(Table5[[#This Row],[Total_Spend]]&lt;=$N$11,1,IF(Table5[[#This Row],[Total_Spend]]&lt;=$N$12,2,IF(Table5[[#This Row],[Total_Spend]]&lt;=$N$13,3,IF(Table5[[#This Row],[Total_Spend]]&lt;$N$17,4,5))))</f>
        <v>3</v>
      </c>
    </row>
    <row r="336" spans="1:8" x14ac:dyDescent="0.3">
      <c r="A336" s="9">
        <v>1277</v>
      </c>
      <c r="B336">
        <v>29</v>
      </c>
      <c r="C336">
        <v>1004</v>
      </c>
      <c r="D336">
        <v>28</v>
      </c>
      <c r="E336" s="9">
        <v>0</v>
      </c>
      <c r="F336" s="9">
        <f>IF(Table5[[#This Row],[Recency]]&lt;=$L$19,5,IF(Table5[[#This Row],[Recency]]&lt;=$L$11,4,IF(Table5[[#This Row],[Recency]]&lt;=$L$12,3,IF(Table5[[#This Row],[Recency]]&lt;=$L$13,2,1))))</f>
        <v>3</v>
      </c>
      <c r="G336" s="9">
        <f>IF(Table5[[#This Row],[Frequency]]&lt;=$M$11,1,IF(Table5[[#This Row],[Frequency]]&lt;=$M$12,2,IF(Table5[[#This Row],[Frequency]]&lt;=$M$13,3,IF(Table5[[#This Row],[Frequency]]&lt;$M$17,4,5))))</f>
        <v>5</v>
      </c>
      <c r="H336" s="9">
        <f>IF(Table5[[#This Row],[Total_Spend]]&lt;=$N$11,1,IF(Table5[[#This Row],[Total_Spend]]&lt;=$N$12,2,IF(Table5[[#This Row],[Total_Spend]]&lt;=$N$13,3,IF(Table5[[#This Row],[Total_Spend]]&lt;$N$17,4,5))))</f>
        <v>3</v>
      </c>
    </row>
    <row r="337" spans="1:8" x14ac:dyDescent="0.3">
      <c r="A337" s="9">
        <v>1291</v>
      </c>
      <c r="B337">
        <v>90</v>
      </c>
      <c r="C337">
        <v>351</v>
      </c>
      <c r="D337">
        <v>16</v>
      </c>
      <c r="E337" s="9">
        <v>0</v>
      </c>
      <c r="F337" s="9">
        <f>IF(Table5[[#This Row],[Recency]]&lt;=$L$19,5,IF(Table5[[#This Row],[Recency]]&lt;=$L$11,4,IF(Table5[[#This Row],[Recency]]&lt;=$L$12,3,IF(Table5[[#This Row],[Recency]]&lt;=$L$13,2,1))))</f>
        <v>1</v>
      </c>
      <c r="G337" s="9">
        <f>IF(Table5[[#This Row],[Frequency]]&lt;=$M$11,1,IF(Table5[[#This Row],[Frequency]]&lt;=$M$12,2,IF(Table5[[#This Row],[Frequency]]&lt;=$M$13,3,IF(Table5[[#This Row],[Frequency]]&lt;$M$17,4,5))))</f>
        <v>3</v>
      </c>
      <c r="H337" s="9">
        <f>IF(Table5[[#This Row],[Total_Spend]]&lt;=$N$11,1,IF(Table5[[#This Row],[Total_Spend]]&lt;=$N$12,2,IF(Table5[[#This Row],[Total_Spend]]&lt;=$N$13,3,IF(Table5[[#This Row],[Total_Spend]]&lt;$N$17,4,5))))</f>
        <v>2</v>
      </c>
    </row>
    <row r="338" spans="1:8" x14ac:dyDescent="0.3">
      <c r="A338" s="9">
        <v>1295</v>
      </c>
      <c r="B338">
        <v>96</v>
      </c>
      <c r="C338">
        <v>725</v>
      </c>
      <c r="D338">
        <v>19</v>
      </c>
      <c r="E338" s="9">
        <v>0</v>
      </c>
      <c r="F338" s="9">
        <f>IF(Table5[[#This Row],[Recency]]&lt;=$L$19,5,IF(Table5[[#This Row],[Recency]]&lt;=$L$11,4,IF(Table5[[#This Row],[Recency]]&lt;=$L$12,3,IF(Table5[[#This Row],[Recency]]&lt;=$L$13,2,1))))</f>
        <v>1</v>
      </c>
      <c r="G338" s="9">
        <f>IF(Table5[[#This Row],[Frequency]]&lt;=$M$11,1,IF(Table5[[#This Row],[Frequency]]&lt;=$M$12,2,IF(Table5[[#This Row],[Frequency]]&lt;=$M$13,3,IF(Table5[[#This Row],[Frequency]]&lt;$M$17,4,5))))</f>
        <v>3</v>
      </c>
      <c r="H338" s="9">
        <f>IF(Table5[[#This Row],[Total_Spend]]&lt;=$N$11,1,IF(Table5[[#This Row],[Total_Spend]]&lt;=$N$12,2,IF(Table5[[#This Row],[Total_Spend]]&lt;=$N$13,3,IF(Table5[[#This Row],[Total_Spend]]&lt;$N$17,4,5))))</f>
        <v>3</v>
      </c>
    </row>
    <row r="339" spans="1:8" x14ac:dyDescent="0.3">
      <c r="A339" s="9">
        <v>13</v>
      </c>
      <c r="B339">
        <v>57</v>
      </c>
      <c r="C339">
        <v>32</v>
      </c>
      <c r="D339">
        <v>6</v>
      </c>
      <c r="E339" s="9">
        <v>0</v>
      </c>
      <c r="F339" s="9">
        <f>IF(Table5[[#This Row],[Recency]]&lt;=$L$19,5,IF(Table5[[#This Row],[Recency]]&lt;=$L$11,4,IF(Table5[[#This Row],[Recency]]&lt;=$L$12,3,IF(Table5[[#This Row],[Recency]]&lt;=$L$13,2,1))))</f>
        <v>2</v>
      </c>
      <c r="G339" s="9">
        <f>IF(Table5[[#This Row],[Frequency]]&lt;=$M$11,1,IF(Table5[[#This Row],[Frequency]]&lt;=$M$12,2,IF(Table5[[#This Row],[Frequency]]&lt;=$M$13,3,IF(Table5[[#This Row],[Frequency]]&lt;$M$17,4,5))))</f>
        <v>1</v>
      </c>
      <c r="H339" s="9">
        <f>IF(Table5[[#This Row],[Total_Spend]]&lt;=$N$11,1,IF(Table5[[#This Row],[Total_Spend]]&lt;=$N$12,2,IF(Table5[[#This Row],[Total_Spend]]&lt;=$N$13,3,IF(Table5[[#This Row],[Total_Spend]]&lt;$N$17,4,5))))</f>
        <v>1</v>
      </c>
    </row>
    <row r="340" spans="1:8" x14ac:dyDescent="0.3">
      <c r="A340" s="9">
        <v>1307</v>
      </c>
      <c r="B340">
        <v>15</v>
      </c>
      <c r="C340">
        <v>63</v>
      </c>
      <c r="D340">
        <v>10</v>
      </c>
      <c r="E340" s="9">
        <v>0</v>
      </c>
      <c r="F340" s="9">
        <f>IF(Table5[[#This Row],[Recency]]&lt;=$L$19,5,IF(Table5[[#This Row],[Recency]]&lt;=$L$11,4,IF(Table5[[#This Row],[Recency]]&lt;=$L$12,3,IF(Table5[[#This Row],[Recency]]&lt;=$L$13,2,1))))</f>
        <v>4</v>
      </c>
      <c r="G340" s="9">
        <f>IF(Table5[[#This Row],[Frequency]]&lt;=$M$11,1,IF(Table5[[#This Row],[Frequency]]&lt;=$M$12,2,IF(Table5[[#This Row],[Frequency]]&lt;=$M$13,3,IF(Table5[[#This Row],[Frequency]]&lt;$M$17,4,5))))</f>
        <v>2</v>
      </c>
      <c r="H340" s="9">
        <f>IF(Table5[[#This Row],[Total_Spend]]&lt;=$N$11,1,IF(Table5[[#This Row],[Total_Spend]]&lt;=$N$12,2,IF(Table5[[#This Row],[Total_Spend]]&lt;=$N$13,3,IF(Table5[[#This Row],[Total_Spend]]&lt;$N$17,4,5))))</f>
        <v>1</v>
      </c>
    </row>
    <row r="341" spans="1:8" x14ac:dyDescent="0.3">
      <c r="A341" s="9">
        <v>1321</v>
      </c>
      <c r="B341">
        <v>49</v>
      </c>
      <c r="C341">
        <v>56</v>
      </c>
      <c r="D341">
        <v>9</v>
      </c>
      <c r="E341" s="9">
        <v>0</v>
      </c>
      <c r="F341" s="9">
        <f>IF(Table5[[#This Row],[Recency]]&lt;=$L$19,5,IF(Table5[[#This Row],[Recency]]&lt;=$L$11,4,IF(Table5[[#This Row],[Recency]]&lt;=$L$12,3,IF(Table5[[#This Row],[Recency]]&lt;=$L$13,2,1))))</f>
        <v>3</v>
      </c>
      <c r="G341" s="9">
        <f>IF(Table5[[#This Row],[Frequency]]&lt;=$M$11,1,IF(Table5[[#This Row],[Frequency]]&lt;=$M$12,2,IF(Table5[[#This Row],[Frequency]]&lt;=$M$13,3,IF(Table5[[#This Row],[Frequency]]&lt;$M$17,4,5))))</f>
        <v>2</v>
      </c>
      <c r="H341" s="9">
        <f>IF(Table5[[#This Row],[Total_Spend]]&lt;=$N$11,1,IF(Table5[[#This Row],[Total_Spend]]&lt;=$N$12,2,IF(Table5[[#This Row],[Total_Spend]]&lt;=$N$13,3,IF(Table5[[#This Row],[Total_Spend]]&lt;$N$17,4,5))))</f>
        <v>1</v>
      </c>
    </row>
    <row r="342" spans="1:8" x14ac:dyDescent="0.3">
      <c r="A342" s="9">
        <v>1324</v>
      </c>
      <c r="B342">
        <v>93</v>
      </c>
      <c r="C342">
        <v>91</v>
      </c>
      <c r="D342">
        <v>8</v>
      </c>
      <c r="E342" s="9">
        <v>0</v>
      </c>
      <c r="F342" s="9">
        <f>IF(Table5[[#This Row],[Recency]]&lt;=$L$19,5,IF(Table5[[#This Row],[Recency]]&lt;=$L$11,4,IF(Table5[[#This Row],[Recency]]&lt;=$L$12,3,IF(Table5[[#This Row],[Recency]]&lt;=$L$13,2,1))))</f>
        <v>1</v>
      </c>
      <c r="G342" s="9">
        <f>IF(Table5[[#This Row],[Frequency]]&lt;=$M$11,1,IF(Table5[[#This Row],[Frequency]]&lt;=$M$12,2,IF(Table5[[#This Row],[Frequency]]&lt;=$M$13,3,IF(Table5[[#This Row],[Frequency]]&lt;$M$17,4,5))))</f>
        <v>1</v>
      </c>
      <c r="H342" s="9">
        <f>IF(Table5[[#This Row],[Total_Spend]]&lt;=$N$11,1,IF(Table5[[#This Row],[Total_Spend]]&lt;=$N$12,2,IF(Table5[[#This Row],[Total_Spend]]&lt;=$N$13,3,IF(Table5[[#This Row],[Total_Spend]]&lt;$N$17,4,5))))</f>
        <v>2</v>
      </c>
    </row>
    <row r="343" spans="1:8" x14ac:dyDescent="0.3">
      <c r="A343" s="9">
        <v>1328</v>
      </c>
      <c r="B343">
        <v>56</v>
      </c>
      <c r="C343">
        <v>683</v>
      </c>
      <c r="D343">
        <v>20</v>
      </c>
      <c r="E343" s="9">
        <v>0</v>
      </c>
      <c r="F343" s="9">
        <f>IF(Table5[[#This Row],[Recency]]&lt;=$L$19,5,IF(Table5[[#This Row],[Recency]]&lt;=$L$11,4,IF(Table5[[#This Row],[Recency]]&lt;=$L$12,3,IF(Table5[[#This Row],[Recency]]&lt;=$L$13,2,1))))</f>
        <v>2</v>
      </c>
      <c r="G343" s="9">
        <f>IF(Table5[[#This Row],[Frequency]]&lt;=$M$11,1,IF(Table5[[#This Row],[Frequency]]&lt;=$M$12,2,IF(Table5[[#This Row],[Frequency]]&lt;=$M$13,3,IF(Table5[[#This Row],[Frequency]]&lt;$M$17,4,5))))</f>
        <v>3</v>
      </c>
      <c r="H343" s="9">
        <f>IF(Table5[[#This Row],[Total_Spend]]&lt;=$N$11,1,IF(Table5[[#This Row],[Total_Spend]]&lt;=$N$12,2,IF(Table5[[#This Row],[Total_Spend]]&lt;=$N$13,3,IF(Table5[[#This Row],[Total_Spend]]&lt;$N$17,4,5))))</f>
        <v>3</v>
      </c>
    </row>
    <row r="344" spans="1:8" x14ac:dyDescent="0.3">
      <c r="A344" s="9">
        <v>1331</v>
      </c>
      <c r="B344">
        <v>54</v>
      </c>
      <c r="C344">
        <v>72</v>
      </c>
      <c r="D344">
        <v>7</v>
      </c>
      <c r="E344" s="9">
        <v>0</v>
      </c>
      <c r="F344" s="9">
        <f>IF(Table5[[#This Row],[Recency]]&lt;=$L$19,5,IF(Table5[[#This Row],[Recency]]&lt;=$L$11,4,IF(Table5[[#This Row],[Recency]]&lt;=$L$12,3,IF(Table5[[#This Row],[Recency]]&lt;=$L$13,2,1))))</f>
        <v>2</v>
      </c>
      <c r="G344" s="9">
        <f>IF(Table5[[#This Row],[Frequency]]&lt;=$M$11,1,IF(Table5[[#This Row],[Frequency]]&lt;=$M$12,2,IF(Table5[[#This Row],[Frequency]]&lt;=$M$13,3,IF(Table5[[#This Row],[Frequency]]&lt;$M$17,4,5))))</f>
        <v>1</v>
      </c>
      <c r="H344" s="9">
        <f>IF(Table5[[#This Row],[Total_Spend]]&lt;=$N$11,1,IF(Table5[[#This Row],[Total_Spend]]&lt;=$N$12,2,IF(Table5[[#This Row],[Total_Spend]]&lt;=$N$13,3,IF(Table5[[#This Row],[Total_Spend]]&lt;$N$17,4,5))))</f>
        <v>2</v>
      </c>
    </row>
    <row r="345" spans="1:8" x14ac:dyDescent="0.3">
      <c r="A345" s="9">
        <v>1340</v>
      </c>
      <c r="B345">
        <v>42</v>
      </c>
      <c r="C345">
        <v>1795</v>
      </c>
      <c r="D345">
        <v>27</v>
      </c>
      <c r="E345" s="9">
        <v>0</v>
      </c>
      <c r="F345" s="9">
        <f>IF(Table5[[#This Row],[Recency]]&lt;=$L$19,5,IF(Table5[[#This Row],[Recency]]&lt;=$L$11,4,IF(Table5[[#This Row],[Recency]]&lt;=$L$12,3,IF(Table5[[#This Row],[Recency]]&lt;=$L$13,2,1))))</f>
        <v>3</v>
      </c>
      <c r="G345" s="9">
        <f>IF(Table5[[#This Row],[Frequency]]&lt;=$M$11,1,IF(Table5[[#This Row],[Frequency]]&lt;=$M$12,2,IF(Table5[[#This Row],[Frequency]]&lt;=$M$13,3,IF(Table5[[#This Row],[Frequency]]&lt;$M$17,4,5))))</f>
        <v>5</v>
      </c>
      <c r="H345" s="9">
        <f>IF(Table5[[#This Row],[Total_Spend]]&lt;=$N$11,1,IF(Table5[[#This Row],[Total_Spend]]&lt;=$N$12,2,IF(Table5[[#This Row],[Total_Spend]]&lt;=$N$13,3,IF(Table5[[#This Row],[Total_Spend]]&lt;$N$17,4,5))))</f>
        <v>5</v>
      </c>
    </row>
    <row r="346" spans="1:8" x14ac:dyDescent="0.3">
      <c r="A346" s="9">
        <v>1343</v>
      </c>
      <c r="B346">
        <v>55</v>
      </c>
      <c r="C346">
        <v>586</v>
      </c>
      <c r="D346">
        <v>22</v>
      </c>
      <c r="E346" s="9">
        <v>0</v>
      </c>
      <c r="F346" s="9">
        <f>IF(Table5[[#This Row],[Recency]]&lt;=$L$19,5,IF(Table5[[#This Row],[Recency]]&lt;=$L$11,4,IF(Table5[[#This Row],[Recency]]&lt;=$L$12,3,IF(Table5[[#This Row],[Recency]]&lt;=$L$13,2,1))))</f>
        <v>2</v>
      </c>
      <c r="G346" s="9">
        <f>IF(Table5[[#This Row],[Frequency]]&lt;=$M$11,1,IF(Table5[[#This Row],[Frequency]]&lt;=$M$12,2,IF(Table5[[#This Row],[Frequency]]&lt;=$M$13,3,IF(Table5[[#This Row],[Frequency]]&lt;$M$17,4,5))))</f>
        <v>4</v>
      </c>
      <c r="H346" s="9">
        <f>IF(Table5[[#This Row],[Total_Spend]]&lt;=$N$11,1,IF(Table5[[#This Row],[Total_Spend]]&lt;=$N$12,2,IF(Table5[[#This Row],[Total_Spend]]&lt;=$N$13,3,IF(Table5[[#This Row],[Total_Spend]]&lt;$N$17,4,5))))</f>
        <v>3</v>
      </c>
    </row>
    <row r="347" spans="1:8" x14ac:dyDescent="0.3">
      <c r="A347" s="9">
        <v>1349</v>
      </c>
      <c r="B347">
        <v>4</v>
      </c>
      <c r="C347">
        <v>148</v>
      </c>
      <c r="D347">
        <v>8</v>
      </c>
      <c r="E347" s="9">
        <v>0</v>
      </c>
      <c r="F347" s="9">
        <f>IF(Table5[[#This Row],[Recency]]&lt;=$L$19,5,IF(Table5[[#This Row],[Recency]]&lt;=$L$11,4,IF(Table5[[#This Row],[Recency]]&lt;=$L$12,3,IF(Table5[[#This Row],[Recency]]&lt;=$L$13,2,1))))</f>
        <v>5</v>
      </c>
      <c r="G347" s="9">
        <f>IF(Table5[[#This Row],[Frequency]]&lt;=$M$11,1,IF(Table5[[#This Row],[Frequency]]&lt;=$M$12,2,IF(Table5[[#This Row],[Frequency]]&lt;=$M$13,3,IF(Table5[[#This Row],[Frequency]]&lt;$M$17,4,5))))</f>
        <v>1</v>
      </c>
      <c r="H347" s="9">
        <f>IF(Table5[[#This Row],[Total_Spend]]&lt;=$N$11,1,IF(Table5[[#This Row],[Total_Spend]]&lt;=$N$12,2,IF(Table5[[#This Row],[Total_Spend]]&lt;=$N$13,3,IF(Table5[[#This Row],[Total_Spend]]&lt;$N$17,4,5))))</f>
        <v>2</v>
      </c>
    </row>
    <row r="348" spans="1:8" x14ac:dyDescent="0.3">
      <c r="A348" s="9">
        <v>1351</v>
      </c>
      <c r="B348">
        <v>25</v>
      </c>
      <c r="C348">
        <v>1220</v>
      </c>
      <c r="D348">
        <v>32</v>
      </c>
      <c r="E348" s="9">
        <v>0</v>
      </c>
      <c r="F348" s="9">
        <f>IF(Table5[[#This Row],[Recency]]&lt;=$L$19,5,IF(Table5[[#This Row],[Recency]]&lt;=$L$11,4,IF(Table5[[#This Row],[Recency]]&lt;=$L$12,3,IF(Table5[[#This Row],[Recency]]&lt;=$L$13,2,1))))</f>
        <v>3</v>
      </c>
      <c r="G348" s="9">
        <f>IF(Table5[[#This Row],[Frequency]]&lt;=$M$11,1,IF(Table5[[#This Row],[Frequency]]&lt;=$M$12,2,IF(Table5[[#This Row],[Frequency]]&lt;=$M$13,3,IF(Table5[[#This Row],[Frequency]]&lt;$M$17,4,5))))</f>
        <v>5</v>
      </c>
      <c r="H348" s="9">
        <f>IF(Table5[[#This Row],[Total_Spend]]&lt;=$N$11,1,IF(Table5[[#This Row],[Total_Spend]]&lt;=$N$12,2,IF(Table5[[#This Row],[Total_Spend]]&lt;=$N$13,3,IF(Table5[[#This Row],[Total_Spend]]&lt;$N$17,4,5))))</f>
        <v>4</v>
      </c>
    </row>
    <row r="349" spans="1:8" x14ac:dyDescent="0.3">
      <c r="A349" s="9">
        <v>1357</v>
      </c>
      <c r="B349">
        <v>90</v>
      </c>
      <c r="C349">
        <v>1562</v>
      </c>
      <c r="D349">
        <v>19</v>
      </c>
      <c r="E349" s="9">
        <v>0</v>
      </c>
      <c r="F349" s="9">
        <f>IF(Table5[[#This Row],[Recency]]&lt;=$L$19,5,IF(Table5[[#This Row],[Recency]]&lt;=$L$11,4,IF(Table5[[#This Row],[Recency]]&lt;=$L$12,3,IF(Table5[[#This Row],[Recency]]&lt;=$L$13,2,1))))</f>
        <v>1</v>
      </c>
      <c r="G349" s="9">
        <f>IF(Table5[[#This Row],[Frequency]]&lt;=$M$11,1,IF(Table5[[#This Row],[Frequency]]&lt;=$M$12,2,IF(Table5[[#This Row],[Frequency]]&lt;=$M$13,3,IF(Table5[[#This Row],[Frequency]]&lt;$M$17,4,5))))</f>
        <v>3</v>
      </c>
      <c r="H349" s="9">
        <f>IF(Table5[[#This Row],[Total_Spend]]&lt;=$N$11,1,IF(Table5[[#This Row],[Total_Spend]]&lt;=$N$12,2,IF(Table5[[#This Row],[Total_Spend]]&lt;=$N$13,3,IF(Table5[[#This Row],[Total_Spend]]&lt;$N$17,4,5))))</f>
        <v>5</v>
      </c>
    </row>
    <row r="350" spans="1:8" x14ac:dyDescent="0.3">
      <c r="A350" s="9">
        <v>1361</v>
      </c>
      <c r="B350">
        <v>26</v>
      </c>
      <c r="C350">
        <v>1435</v>
      </c>
      <c r="D350">
        <v>16</v>
      </c>
      <c r="E350" s="9">
        <v>1</v>
      </c>
      <c r="F350" s="9">
        <f>IF(Table5[[#This Row],[Recency]]&lt;=$L$19,5,IF(Table5[[#This Row],[Recency]]&lt;=$L$11,4,IF(Table5[[#This Row],[Recency]]&lt;=$L$12,3,IF(Table5[[#This Row],[Recency]]&lt;=$L$13,2,1))))</f>
        <v>3</v>
      </c>
      <c r="G350" s="9">
        <f>IF(Table5[[#This Row],[Frequency]]&lt;=$M$11,1,IF(Table5[[#This Row],[Frequency]]&lt;=$M$12,2,IF(Table5[[#This Row],[Frequency]]&lt;=$M$13,3,IF(Table5[[#This Row],[Frequency]]&lt;$M$17,4,5))))</f>
        <v>3</v>
      </c>
      <c r="H350" s="9">
        <f>IF(Table5[[#This Row],[Total_Spend]]&lt;=$N$11,1,IF(Table5[[#This Row],[Total_Spend]]&lt;=$N$12,2,IF(Table5[[#This Row],[Total_Spend]]&lt;=$N$13,3,IF(Table5[[#This Row],[Total_Spend]]&lt;$N$17,4,5))))</f>
        <v>4</v>
      </c>
    </row>
    <row r="351" spans="1:8" x14ac:dyDescent="0.3">
      <c r="A351" s="9">
        <v>1362</v>
      </c>
      <c r="B351">
        <v>75</v>
      </c>
      <c r="C351">
        <v>449</v>
      </c>
      <c r="D351">
        <v>14</v>
      </c>
      <c r="E351" s="9">
        <v>0</v>
      </c>
      <c r="F351" s="9">
        <f>IF(Table5[[#This Row],[Recency]]&lt;=$L$19,5,IF(Table5[[#This Row],[Recency]]&lt;=$L$11,4,IF(Table5[[#This Row],[Recency]]&lt;=$L$12,3,IF(Table5[[#This Row],[Recency]]&lt;=$L$13,2,1))))</f>
        <v>1</v>
      </c>
      <c r="G351" s="9">
        <f>IF(Table5[[#This Row],[Frequency]]&lt;=$M$11,1,IF(Table5[[#This Row],[Frequency]]&lt;=$M$12,2,IF(Table5[[#This Row],[Frequency]]&lt;=$M$13,3,IF(Table5[[#This Row],[Frequency]]&lt;$M$17,4,5))))</f>
        <v>2</v>
      </c>
      <c r="H351" s="9">
        <f>IF(Table5[[#This Row],[Total_Spend]]&lt;=$N$11,1,IF(Table5[[#This Row],[Total_Spend]]&lt;=$N$12,2,IF(Table5[[#This Row],[Total_Spend]]&lt;=$N$13,3,IF(Table5[[#This Row],[Total_Spend]]&lt;$N$17,4,5))))</f>
        <v>3</v>
      </c>
    </row>
    <row r="352" spans="1:8" x14ac:dyDescent="0.3">
      <c r="A352" s="9">
        <v>1371</v>
      </c>
      <c r="B352">
        <v>72</v>
      </c>
      <c r="C352">
        <v>984</v>
      </c>
      <c r="D352">
        <v>16</v>
      </c>
      <c r="E352" s="9">
        <v>0</v>
      </c>
      <c r="F352" s="9">
        <f>IF(Table5[[#This Row],[Recency]]&lt;=$L$19,5,IF(Table5[[#This Row],[Recency]]&lt;=$L$11,4,IF(Table5[[#This Row],[Recency]]&lt;=$L$12,3,IF(Table5[[#This Row],[Recency]]&lt;=$L$13,2,1))))</f>
        <v>2</v>
      </c>
      <c r="G352" s="9">
        <f>IF(Table5[[#This Row],[Frequency]]&lt;=$M$11,1,IF(Table5[[#This Row],[Frequency]]&lt;=$M$12,2,IF(Table5[[#This Row],[Frequency]]&lt;=$M$13,3,IF(Table5[[#This Row],[Frequency]]&lt;$M$17,4,5))))</f>
        <v>3</v>
      </c>
      <c r="H352" s="9">
        <f>IF(Table5[[#This Row],[Total_Spend]]&lt;=$N$11,1,IF(Table5[[#This Row],[Total_Spend]]&lt;=$N$12,2,IF(Table5[[#This Row],[Total_Spend]]&lt;=$N$13,3,IF(Table5[[#This Row],[Total_Spend]]&lt;$N$17,4,5))))</f>
        <v>3</v>
      </c>
    </row>
    <row r="353" spans="1:8" x14ac:dyDescent="0.3">
      <c r="A353" s="9">
        <v>1377</v>
      </c>
      <c r="B353">
        <v>24</v>
      </c>
      <c r="C353">
        <v>285</v>
      </c>
      <c r="D353">
        <v>12</v>
      </c>
      <c r="E353" s="9">
        <v>0</v>
      </c>
      <c r="F353" s="9">
        <f>IF(Table5[[#This Row],[Recency]]&lt;=$L$19,5,IF(Table5[[#This Row],[Recency]]&lt;=$L$11,4,IF(Table5[[#This Row],[Recency]]&lt;=$L$12,3,IF(Table5[[#This Row],[Recency]]&lt;=$L$13,2,1))))</f>
        <v>4</v>
      </c>
      <c r="G353" s="9">
        <f>IF(Table5[[#This Row],[Frequency]]&lt;=$M$11,1,IF(Table5[[#This Row],[Frequency]]&lt;=$M$12,2,IF(Table5[[#This Row],[Frequency]]&lt;=$M$13,3,IF(Table5[[#This Row],[Frequency]]&lt;$M$17,4,5))))</f>
        <v>2</v>
      </c>
      <c r="H353" s="9">
        <f>IF(Table5[[#This Row],[Total_Spend]]&lt;=$N$11,1,IF(Table5[[#This Row],[Total_Spend]]&lt;=$N$12,2,IF(Table5[[#This Row],[Total_Spend]]&lt;=$N$13,3,IF(Table5[[#This Row],[Total_Spend]]&lt;$N$17,4,5))))</f>
        <v>2</v>
      </c>
    </row>
    <row r="354" spans="1:8" x14ac:dyDescent="0.3">
      <c r="A354" s="9">
        <v>1378</v>
      </c>
      <c r="B354">
        <v>24</v>
      </c>
      <c r="C354">
        <v>694</v>
      </c>
      <c r="D354">
        <v>23</v>
      </c>
      <c r="E354" s="9">
        <v>0</v>
      </c>
      <c r="F354" s="9">
        <f>IF(Table5[[#This Row],[Recency]]&lt;=$L$19,5,IF(Table5[[#This Row],[Recency]]&lt;=$L$11,4,IF(Table5[[#This Row],[Recency]]&lt;=$L$12,3,IF(Table5[[#This Row],[Recency]]&lt;=$L$13,2,1))))</f>
        <v>4</v>
      </c>
      <c r="G354" s="9">
        <f>IF(Table5[[#This Row],[Frequency]]&lt;=$M$11,1,IF(Table5[[#This Row],[Frequency]]&lt;=$M$12,2,IF(Table5[[#This Row],[Frequency]]&lt;=$M$13,3,IF(Table5[[#This Row],[Frequency]]&lt;$M$17,4,5))))</f>
        <v>4</v>
      </c>
      <c r="H354" s="9">
        <f>IF(Table5[[#This Row],[Total_Spend]]&lt;=$N$11,1,IF(Table5[[#This Row],[Total_Spend]]&lt;=$N$12,2,IF(Table5[[#This Row],[Total_Spend]]&lt;=$N$13,3,IF(Table5[[#This Row],[Total_Spend]]&lt;$N$17,4,5))))</f>
        <v>3</v>
      </c>
    </row>
    <row r="355" spans="1:8" x14ac:dyDescent="0.3">
      <c r="A355" s="9">
        <v>1379</v>
      </c>
      <c r="B355">
        <v>12</v>
      </c>
      <c r="C355">
        <v>241</v>
      </c>
      <c r="D355">
        <v>11</v>
      </c>
      <c r="E355" s="9">
        <v>0</v>
      </c>
      <c r="F355" s="9">
        <f>IF(Table5[[#This Row],[Recency]]&lt;=$L$19,5,IF(Table5[[#This Row],[Recency]]&lt;=$L$11,4,IF(Table5[[#This Row],[Recency]]&lt;=$L$12,3,IF(Table5[[#This Row],[Recency]]&lt;=$L$13,2,1))))</f>
        <v>4</v>
      </c>
      <c r="G355" s="9">
        <f>IF(Table5[[#This Row],[Frequency]]&lt;=$M$11,1,IF(Table5[[#This Row],[Frequency]]&lt;=$M$12,2,IF(Table5[[#This Row],[Frequency]]&lt;=$M$13,3,IF(Table5[[#This Row],[Frequency]]&lt;$M$17,4,5))))</f>
        <v>2</v>
      </c>
      <c r="H355" s="9">
        <f>IF(Table5[[#This Row],[Total_Spend]]&lt;=$N$11,1,IF(Table5[[#This Row],[Total_Spend]]&lt;=$N$12,2,IF(Table5[[#This Row],[Total_Spend]]&lt;=$N$13,3,IF(Table5[[#This Row],[Total_Spend]]&lt;$N$17,4,5))))</f>
        <v>2</v>
      </c>
    </row>
    <row r="356" spans="1:8" x14ac:dyDescent="0.3">
      <c r="A356" s="9">
        <v>1381</v>
      </c>
      <c r="B356">
        <v>20</v>
      </c>
      <c r="C356">
        <v>324</v>
      </c>
      <c r="D356">
        <v>17</v>
      </c>
      <c r="E356" s="9">
        <v>1</v>
      </c>
      <c r="F356" s="9">
        <f>IF(Table5[[#This Row],[Recency]]&lt;=$L$19,5,IF(Table5[[#This Row],[Recency]]&lt;=$L$11,4,IF(Table5[[#This Row],[Recency]]&lt;=$L$12,3,IF(Table5[[#This Row],[Recency]]&lt;=$L$13,2,1))))</f>
        <v>4</v>
      </c>
      <c r="G356" s="9">
        <f>IF(Table5[[#This Row],[Frequency]]&lt;=$M$11,1,IF(Table5[[#This Row],[Frequency]]&lt;=$M$12,2,IF(Table5[[#This Row],[Frequency]]&lt;=$M$13,3,IF(Table5[[#This Row],[Frequency]]&lt;$M$17,4,5))))</f>
        <v>3</v>
      </c>
      <c r="H356" s="9">
        <f>IF(Table5[[#This Row],[Total_Spend]]&lt;=$N$11,1,IF(Table5[[#This Row],[Total_Spend]]&lt;=$N$12,2,IF(Table5[[#This Row],[Total_Spend]]&lt;=$N$13,3,IF(Table5[[#This Row],[Total_Spend]]&lt;$N$17,4,5))))</f>
        <v>2</v>
      </c>
    </row>
    <row r="357" spans="1:8" x14ac:dyDescent="0.3">
      <c r="A357" s="9">
        <v>1384</v>
      </c>
      <c r="B357">
        <v>10</v>
      </c>
      <c r="C357">
        <v>62</v>
      </c>
      <c r="D357">
        <v>7</v>
      </c>
      <c r="E357" s="9">
        <v>0</v>
      </c>
      <c r="F357" s="9">
        <f>IF(Table5[[#This Row],[Recency]]&lt;=$L$19,5,IF(Table5[[#This Row],[Recency]]&lt;=$L$11,4,IF(Table5[[#This Row],[Recency]]&lt;=$L$12,3,IF(Table5[[#This Row],[Recency]]&lt;=$L$13,2,1))))</f>
        <v>4</v>
      </c>
      <c r="G357" s="9">
        <f>IF(Table5[[#This Row],[Frequency]]&lt;=$M$11,1,IF(Table5[[#This Row],[Frequency]]&lt;=$M$12,2,IF(Table5[[#This Row],[Frequency]]&lt;=$M$13,3,IF(Table5[[#This Row],[Frequency]]&lt;$M$17,4,5))))</f>
        <v>1</v>
      </c>
      <c r="H357" s="9">
        <f>IF(Table5[[#This Row],[Total_Spend]]&lt;=$N$11,1,IF(Table5[[#This Row],[Total_Spend]]&lt;=$N$12,2,IF(Table5[[#This Row],[Total_Spend]]&lt;=$N$13,3,IF(Table5[[#This Row],[Total_Spend]]&lt;$N$17,4,5))))</f>
        <v>1</v>
      </c>
    </row>
    <row r="358" spans="1:8" x14ac:dyDescent="0.3">
      <c r="A358" s="9">
        <v>1386</v>
      </c>
      <c r="B358">
        <v>1</v>
      </c>
      <c r="C358">
        <v>11</v>
      </c>
      <c r="D358">
        <v>4</v>
      </c>
      <c r="E358" s="9">
        <v>0</v>
      </c>
      <c r="F358" s="9">
        <f>IF(Table5[[#This Row],[Recency]]&lt;=$L$19,5,IF(Table5[[#This Row],[Recency]]&lt;=$L$11,4,IF(Table5[[#This Row],[Recency]]&lt;=$L$12,3,IF(Table5[[#This Row],[Recency]]&lt;=$L$13,2,1))))</f>
        <v>5</v>
      </c>
      <c r="G358" s="9">
        <f>IF(Table5[[#This Row],[Frequency]]&lt;=$M$11,1,IF(Table5[[#This Row],[Frequency]]&lt;=$M$12,2,IF(Table5[[#This Row],[Frequency]]&lt;=$M$13,3,IF(Table5[[#This Row],[Frequency]]&lt;$M$17,4,5))))</f>
        <v>1</v>
      </c>
      <c r="H358" s="9">
        <f>IF(Table5[[#This Row],[Total_Spend]]&lt;=$N$11,1,IF(Table5[[#This Row],[Total_Spend]]&lt;=$N$12,2,IF(Table5[[#This Row],[Total_Spend]]&lt;=$N$13,3,IF(Table5[[#This Row],[Total_Spend]]&lt;$N$17,4,5))))</f>
        <v>1</v>
      </c>
    </row>
    <row r="359" spans="1:8" x14ac:dyDescent="0.3">
      <c r="A359" s="9">
        <v>1388</v>
      </c>
      <c r="B359">
        <v>11</v>
      </c>
      <c r="C359">
        <v>112</v>
      </c>
      <c r="D359">
        <v>8</v>
      </c>
      <c r="E359" s="9">
        <v>0</v>
      </c>
      <c r="F359" s="9">
        <f>IF(Table5[[#This Row],[Recency]]&lt;=$L$19,5,IF(Table5[[#This Row],[Recency]]&lt;=$L$11,4,IF(Table5[[#This Row],[Recency]]&lt;=$L$12,3,IF(Table5[[#This Row],[Recency]]&lt;=$L$13,2,1))))</f>
        <v>4</v>
      </c>
      <c r="G359" s="9">
        <f>IF(Table5[[#This Row],[Frequency]]&lt;=$M$11,1,IF(Table5[[#This Row],[Frequency]]&lt;=$M$12,2,IF(Table5[[#This Row],[Frequency]]&lt;=$M$13,3,IF(Table5[[#This Row],[Frequency]]&lt;$M$17,4,5))))</f>
        <v>1</v>
      </c>
      <c r="H359" s="9">
        <f>IF(Table5[[#This Row],[Total_Spend]]&lt;=$N$11,1,IF(Table5[[#This Row],[Total_Spend]]&lt;=$N$12,2,IF(Table5[[#This Row],[Total_Spend]]&lt;=$N$13,3,IF(Table5[[#This Row],[Total_Spend]]&lt;$N$17,4,5))))</f>
        <v>2</v>
      </c>
    </row>
    <row r="360" spans="1:8" x14ac:dyDescent="0.3">
      <c r="A360" s="9">
        <v>1399</v>
      </c>
      <c r="B360">
        <v>52</v>
      </c>
      <c r="C360">
        <v>1515</v>
      </c>
      <c r="D360">
        <v>20</v>
      </c>
      <c r="E360" s="9">
        <v>0</v>
      </c>
      <c r="F360" s="9">
        <f>IF(Table5[[#This Row],[Recency]]&lt;=$L$19,5,IF(Table5[[#This Row],[Recency]]&lt;=$L$11,4,IF(Table5[[#This Row],[Recency]]&lt;=$L$12,3,IF(Table5[[#This Row],[Recency]]&lt;=$L$13,2,1))))</f>
        <v>2</v>
      </c>
      <c r="G360" s="9">
        <f>IF(Table5[[#This Row],[Frequency]]&lt;=$M$11,1,IF(Table5[[#This Row],[Frequency]]&lt;=$M$12,2,IF(Table5[[#This Row],[Frequency]]&lt;=$M$13,3,IF(Table5[[#This Row],[Frequency]]&lt;$M$17,4,5))))</f>
        <v>3</v>
      </c>
      <c r="H360" s="9">
        <f>IF(Table5[[#This Row],[Total_Spend]]&lt;=$N$11,1,IF(Table5[[#This Row],[Total_Spend]]&lt;=$N$12,2,IF(Table5[[#This Row],[Total_Spend]]&lt;=$N$13,3,IF(Table5[[#This Row],[Total_Spend]]&lt;$N$17,4,5))))</f>
        <v>4</v>
      </c>
    </row>
    <row r="361" spans="1:8" x14ac:dyDescent="0.3">
      <c r="A361" s="9">
        <v>1402</v>
      </c>
      <c r="B361">
        <v>1</v>
      </c>
      <c r="C361">
        <v>1253</v>
      </c>
      <c r="D361">
        <v>21</v>
      </c>
      <c r="E361" s="9">
        <v>0</v>
      </c>
      <c r="F361" s="9">
        <f>IF(Table5[[#This Row],[Recency]]&lt;=$L$19,5,IF(Table5[[#This Row],[Recency]]&lt;=$L$11,4,IF(Table5[[#This Row],[Recency]]&lt;=$L$12,3,IF(Table5[[#This Row],[Recency]]&lt;=$L$13,2,1))))</f>
        <v>5</v>
      </c>
      <c r="G361" s="9">
        <f>IF(Table5[[#This Row],[Frequency]]&lt;=$M$11,1,IF(Table5[[#This Row],[Frequency]]&lt;=$M$12,2,IF(Table5[[#This Row],[Frequency]]&lt;=$M$13,3,IF(Table5[[#This Row],[Frequency]]&lt;$M$17,4,5))))</f>
        <v>3</v>
      </c>
      <c r="H361" s="9">
        <f>IF(Table5[[#This Row],[Total_Spend]]&lt;=$N$11,1,IF(Table5[[#This Row],[Total_Spend]]&lt;=$N$12,2,IF(Table5[[#This Row],[Total_Spend]]&lt;=$N$13,3,IF(Table5[[#This Row],[Total_Spend]]&lt;$N$17,4,5))))</f>
        <v>4</v>
      </c>
    </row>
    <row r="362" spans="1:8" x14ac:dyDescent="0.3">
      <c r="A362" s="9">
        <v>1403</v>
      </c>
      <c r="B362">
        <v>40</v>
      </c>
      <c r="C362">
        <v>38</v>
      </c>
      <c r="D362">
        <v>6</v>
      </c>
      <c r="E362" s="9">
        <v>0</v>
      </c>
      <c r="F362" s="9">
        <f>IF(Table5[[#This Row],[Recency]]&lt;=$L$19,5,IF(Table5[[#This Row],[Recency]]&lt;=$L$11,4,IF(Table5[[#This Row],[Recency]]&lt;=$L$12,3,IF(Table5[[#This Row],[Recency]]&lt;=$L$13,2,1))))</f>
        <v>3</v>
      </c>
      <c r="G362" s="9">
        <f>IF(Table5[[#This Row],[Frequency]]&lt;=$M$11,1,IF(Table5[[#This Row],[Frequency]]&lt;=$M$12,2,IF(Table5[[#This Row],[Frequency]]&lt;=$M$13,3,IF(Table5[[#This Row],[Frequency]]&lt;$M$17,4,5))))</f>
        <v>1</v>
      </c>
      <c r="H362" s="9">
        <f>IF(Table5[[#This Row],[Total_Spend]]&lt;=$N$11,1,IF(Table5[[#This Row],[Total_Spend]]&lt;=$N$12,2,IF(Table5[[#This Row],[Total_Spend]]&lt;=$N$13,3,IF(Table5[[#This Row],[Total_Spend]]&lt;$N$17,4,5))))</f>
        <v>1</v>
      </c>
    </row>
    <row r="363" spans="1:8" x14ac:dyDescent="0.3">
      <c r="A363" s="9">
        <v>1404</v>
      </c>
      <c r="B363">
        <v>89</v>
      </c>
      <c r="C363">
        <v>231</v>
      </c>
      <c r="D363">
        <v>13</v>
      </c>
      <c r="E363" s="9">
        <v>0</v>
      </c>
      <c r="F363" s="9">
        <f>IF(Table5[[#This Row],[Recency]]&lt;=$L$19,5,IF(Table5[[#This Row],[Recency]]&lt;=$L$11,4,IF(Table5[[#This Row],[Recency]]&lt;=$L$12,3,IF(Table5[[#This Row],[Recency]]&lt;=$L$13,2,1))))</f>
        <v>1</v>
      </c>
      <c r="G363" s="9">
        <f>IF(Table5[[#This Row],[Frequency]]&lt;=$M$11,1,IF(Table5[[#This Row],[Frequency]]&lt;=$M$12,2,IF(Table5[[#This Row],[Frequency]]&lt;=$M$13,3,IF(Table5[[#This Row],[Frequency]]&lt;$M$17,4,5))))</f>
        <v>2</v>
      </c>
      <c r="H363" s="9">
        <f>IF(Table5[[#This Row],[Total_Spend]]&lt;=$N$11,1,IF(Table5[[#This Row],[Total_Spend]]&lt;=$N$12,2,IF(Table5[[#This Row],[Total_Spend]]&lt;=$N$13,3,IF(Table5[[#This Row],[Total_Spend]]&lt;$N$17,4,5))))</f>
        <v>2</v>
      </c>
    </row>
    <row r="364" spans="1:8" x14ac:dyDescent="0.3">
      <c r="A364" s="9">
        <v>1406</v>
      </c>
      <c r="B364">
        <v>49</v>
      </c>
      <c r="C364">
        <v>415</v>
      </c>
      <c r="D364">
        <v>22</v>
      </c>
      <c r="E364" s="9">
        <v>0</v>
      </c>
      <c r="F364" s="9">
        <f>IF(Table5[[#This Row],[Recency]]&lt;=$L$19,5,IF(Table5[[#This Row],[Recency]]&lt;=$L$11,4,IF(Table5[[#This Row],[Recency]]&lt;=$L$12,3,IF(Table5[[#This Row],[Recency]]&lt;=$L$13,2,1))))</f>
        <v>3</v>
      </c>
      <c r="G364" s="9">
        <f>IF(Table5[[#This Row],[Frequency]]&lt;=$M$11,1,IF(Table5[[#This Row],[Frequency]]&lt;=$M$12,2,IF(Table5[[#This Row],[Frequency]]&lt;=$M$13,3,IF(Table5[[#This Row],[Frequency]]&lt;$M$17,4,5))))</f>
        <v>4</v>
      </c>
      <c r="H364" s="9">
        <f>IF(Table5[[#This Row],[Total_Spend]]&lt;=$N$11,1,IF(Table5[[#This Row],[Total_Spend]]&lt;=$N$12,2,IF(Table5[[#This Row],[Total_Spend]]&lt;=$N$13,3,IF(Table5[[#This Row],[Total_Spend]]&lt;$N$17,4,5))))</f>
        <v>3</v>
      </c>
    </row>
    <row r="365" spans="1:8" x14ac:dyDescent="0.3">
      <c r="A365" s="9">
        <v>1407</v>
      </c>
      <c r="B365">
        <v>5</v>
      </c>
      <c r="C365">
        <v>57</v>
      </c>
      <c r="D365">
        <v>7</v>
      </c>
      <c r="E365" s="9">
        <v>0</v>
      </c>
      <c r="F365" s="9">
        <f>IF(Table5[[#This Row],[Recency]]&lt;=$L$19,5,IF(Table5[[#This Row],[Recency]]&lt;=$L$11,4,IF(Table5[[#This Row],[Recency]]&lt;=$L$12,3,IF(Table5[[#This Row],[Recency]]&lt;=$L$13,2,1))))</f>
        <v>5</v>
      </c>
      <c r="G365" s="9">
        <f>IF(Table5[[#This Row],[Frequency]]&lt;=$M$11,1,IF(Table5[[#This Row],[Frequency]]&lt;=$M$12,2,IF(Table5[[#This Row],[Frequency]]&lt;=$M$13,3,IF(Table5[[#This Row],[Frequency]]&lt;$M$17,4,5))))</f>
        <v>1</v>
      </c>
      <c r="H365" s="9">
        <f>IF(Table5[[#This Row],[Total_Spend]]&lt;=$N$11,1,IF(Table5[[#This Row],[Total_Spend]]&lt;=$N$12,2,IF(Table5[[#This Row],[Total_Spend]]&lt;=$N$13,3,IF(Table5[[#This Row],[Total_Spend]]&lt;$N$17,4,5))))</f>
        <v>1</v>
      </c>
    </row>
    <row r="366" spans="1:8" x14ac:dyDescent="0.3">
      <c r="A366" s="9">
        <v>1409</v>
      </c>
      <c r="B366">
        <v>69</v>
      </c>
      <c r="C366">
        <v>444</v>
      </c>
      <c r="D366">
        <v>20</v>
      </c>
      <c r="E366" s="9">
        <v>0</v>
      </c>
      <c r="F366" s="9">
        <f>IF(Table5[[#This Row],[Recency]]&lt;=$L$19,5,IF(Table5[[#This Row],[Recency]]&lt;=$L$11,4,IF(Table5[[#This Row],[Recency]]&lt;=$L$12,3,IF(Table5[[#This Row],[Recency]]&lt;=$L$13,2,1))))</f>
        <v>2</v>
      </c>
      <c r="G366" s="9">
        <f>IF(Table5[[#This Row],[Frequency]]&lt;=$M$11,1,IF(Table5[[#This Row],[Frequency]]&lt;=$M$12,2,IF(Table5[[#This Row],[Frequency]]&lt;=$M$13,3,IF(Table5[[#This Row],[Frequency]]&lt;$M$17,4,5))))</f>
        <v>3</v>
      </c>
      <c r="H366" s="9">
        <f>IF(Table5[[#This Row],[Total_Spend]]&lt;=$N$11,1,IF(Table5[[#This Row],[Total_Spend]]&lt;=$N$12,2,IF(Table5[[#This Row],[Total_Spend]]&lt;=$N$13,3,IF(Table5[[#This Row],[Total_Spend]]&lt;$N$17,4,5))))</f>
        <v>3</v>
      </c>
    </row>
    <row r="367" spans="1:8" x14ac:dyDescent="0.3">
      <c r="A367" s="9">
        <v>1411</v>
      </c>
      <c r="B367">
        <v>58</v>
      </c>
      <c r="C367">
        <v>940</v>
      </c>
      <c r="D367">
        <v>16</v>
      </c>
      <c r="E367" s="9">
        <v>0</v>
      </c>
      <c r="F367" s="9">
        <f>IF(Table5[[#This Row],[Recency]]&lt;=$L$19,5,IF(Table5[[#This Row],[Recency]]&lt;=$L$11,4,IF(Table5[[#This Row],[Recency]]&lt;=$L$12,3,IF(Table5[[#This Row],[Recency]]&lt;=$L$13,2,1))))</f>
        <v>2</v>
      </c>
      <c r="G367" s="9">
        <f>IF(Table5[[#This Row],[Frequency]]&lt;=$M$11,1,IF(Table5[[#This Row],[Frequency]]&lt;=$M$12,2,IF(Table5[[#This Row],[Frequency]]&lt;=$M$13,3,IF(Table5[[#This Row],[Frequency]]&lt;$M$17,4,5))))</f>
        <v>3</v>
      </c>
      <c r="H367" s="9">
        <f>IF(Table5[[#This Row],[Total_Spend]]&lt;=$N$11,1,IF(Table5[[#This Row],[Total_Spend]]&lt;=$N$12,2,IF(Table5[[#This Row],[Total_Spend]]&lt;=$N$13,3,IF(Table5[[#This Row],[Total_Spend]]&lt;$N$17,4,5))))</f>
        <v>3</v>
      </c>
    </row>
    <row r="368" spans="1:8" x14ac:dyDescent="0.3">
      <c r="A368" s="9">
        <v>1419</v>
      </c>
      <c r="B368">
        <v>11</v>
      </c>
      <c r="C368">
        <v>76</v>
      </c>
      <c r="D368">
        <v>9</v>
      </c>
      <c r="E368" s="9">
        <v>0</v>
      </c>
      <c r="F368" s="9">
        <f>IF(Table5[[#This Row],[Recency]]&lt;=$L$19,5,IF(Table5[[#This Row],[Recency]]&lt;=$L$11,4,IF(Table5[[#This Row],[Recency]]&lt;=$L$12,3,IF(Table5[[#This Row],[Recency]]&lt;=$L$13,2,1))))</f>
        <v>4</v>
      </c>
      <c r="G368" s="9">
        <f>IF(Table5[[#This Row],[Frequency]]&lt;=$M$11,1,IF(Table5[[#This Row],[Frequency]]&lt;=$M$12,2,IF(Table5[[#This Row],[Frequency]]&lt;=$M$13,3,IF(Table5[[#This Row],[Frequency]]&lt;$M$17,4,5))))</f>
        <v>2</v>
      </c>
      <c r="H368" s="9">
        <f>IF(Table5[[#This Row],[Total_Spend]]&lt;=$N$11,1,IF(Table5[[#This Row],[Total_Spend]]&lt;=$N$12,2,IF(Table5[[#This Row],[Total_Spend]]&lt;=$N$13,3,IF(Table5[[#This Row],[Total_Spend]]&lt;$N$17,4,5))))</f>
        <v>2</v>
      </c>
    </row>
    <row r="369" spans="1:8" x14ac:dyDescent="0.3">
      <c r="A369" s="9">
        <v>143</v>
      </c>
      <c r="B369">
        <v>73</v>
      </c>
      <c r="C369">
        <v>957</v>
      </c>
      <c r="D369">
        <v>13</v>
      </c>
      <c r="E369" s="9">
        <v>0</v>
      </c>
      <c r="F369" s="9">
        <f>IF(Table5[[#This Row],[Recency]]&lt;=$L$19,5,IF(Table5[[#This Row],[Recency]]&lt;=$L$11,4,IF(Table5[[#This Row],[Recency]]&lt;=$L$12,3,IF(Table5[[#This Row],[Recency]]&lt;=$L$13,2,1))))</f>
        <v>2</v>
      </c>
      <c r="G369" s="9">
        <f>IF(Table5[[#This Row],[Frequency]]&lt;=$M$11,1,IF(Table5[[#This Row],[Frequency]]&lt;=$M$12,2,IF(Table5[[#This Row],[Frequency]]&lt;=$M$13,3,IF(Table5[[#This Row],[Frequency]]&lt;$M$17,4,5))))</f>
        <v>2</v>
      </c>
      <c r="H369" s="9">
        <f>IF(Table5[[#This Row],[Total_Spend]]&lt;=$N$11,1,IF(Table5[[#This Row],[Total_Spend]]&lt;=$N$12,2,IF(Table5[[#This Row],[Total_Spend]]&lt;=$N$13,3,IF(Table5[[#This Row],[Total_Spend]]&lt;$N$17,4,5))))</f>
        <v>3</v>
      </c>
    </row>
    <row r="370" spans="1:8" x14ac:dyDescent="0.3">
      <c r="A370" s="9">
        <v>1440</v>
      </c>
      <c r="B370">
        <v>84</v>
      </c>
      <c r="C370">
        <v>1149</v>
      </c>
      <c r="D370">
        <v>25</v>
      </c>
      <c r="E370" s="9">
        <v>0</v>
      </c>
      <c r="F370" s="9">
        <f>IF(Table5[[#This Row],[Recency]]&lt;=$L$19,5,IF(Table5[[#This Row],[Recency]]&lt;=$L$11,4,IF(Table5[[#This Row],[Recency]]&lt;=$L$12,3,IF(Table5[[#This Row],[Recency]]&lt;=$L$13,2,1))))</f>
        <v>1</v>
      </c>
      <c r="G370" s="9">
        <f>IF(Table5[[#This Row],[Frequency]]&lt;=$M$11,1,IF(Table5[[#This Row],[Frequency]]&lt;=$M$12,2,IF(Table5[[#This Row],[Frequency]]&lt;=$M$13,3,IF(Table5[[#This Row],[Frequency]]&lt;$M$17,4,5))))</f>
        <v>5</v>
      </c>
      <c r="H370" s="9">
        <f>IF(Table5[[#This Row],[Total_Spend]]&lt;=$N$11,1,IF(Table5[[#This Row],[Total_Spend]]&lt;=$N$12,2,IF(Table5[[#This Row],[Total_Spend]]&lt;=$N$13,3,IF(Table5[[#This Row],[Total_Spend]]&lt;$N$17,4,5))))</f>
        <v>4</v>
      </c>
    </row>
    <row r="371" spans="1:8" x14ac:dyDescent="0.3">
      <c r="A371" s="9">
        <v>1446</v>
      </c>
      <c r="B371">
        <v>12</v>
      </c>
      <c r="C371">
        <v>1226</v>
      </c>
      <c r="D371">
        <v>28</v>
      </c>
      <c r="E371" s="9">
        <v>0</v>
      </c>
      <c r="F371" s="9">
        <f>IF(Table5[[#This Row],[Recency]]&lt;=$L$19,5,IF(Table5[[#This Row],[Recency]]&lt;=$L$11,4,IF(Table5[[#This Row],[Recency]]&lt;=$L$12,3,IF(Table5[[#This Row],[Recency]]&lt;=$L$13,2,1))))</f>
        <v>4</v>
      </c>
      <c r="G371" s="9">
        <f>IF(Table5[[#This Row],[Frequency]]&lt;=$M$11,1,IF(Table5[[#This Row],[Frequency]]&lt;=$M$12,2,IF(Table5[[#This Row],[Frequency]]&lt;=$M$13,3,IF(Table5[[#This Row],[Frequency]]&lt;$M$17,4,5))))</f>
        <v>5</v>
      </c>
      <c r="H371" s="9">
        <f>IF(Table5[[#This Row],[Total_Spend]]&lt;=$N$11,1,IF(Table5[[#This Row],[Total_Spend]]&lt;=$N$12,2,IF(Table5[[#This Row],[Total_Spend]]&lt;=$N$13,3,IF(Table5[[#This Row],[Total_Spend]]&lt;$N$17,4,5))))</f>
        <v>4</v>
      </c>
    </row>
    <row r="372" spans="1:8" x14ac:dyDescent="0.3">
      <c r="A372" s="9">
        <v>1448</v>
      </c>
      <c r="B372">
        <v>33</v>
      </c>
      <c r="C372">
        <v>51</v>
      </c>
      <c r="D372">
        <v>9</v>
      </c>
      <c r="E372" s="9">
        <v>0</v>
      </c>
      <c r="F372" s="9">
        <f>IF(Table5[[#This Row],[Recency]]&lt;=$L$19,5,IF(Table5[[#This Row],[Recency]]&lt;=$L$11,4,IF(Table5[[#This Row],[Recency]]&lt;=$L$12,3,IF(Table5[[#This Row],[Recency]]&lt;=$L$13,2,1))))</f>
        <v>3</v>
      </c>
      <c r="G372" s="9">
        <f>IF(Table5[[#This Row],[Frequency]]&lt;=$M$11,1,IF(Table5[[#This Row],[Frequency]]&lt;=$M$12,2,IF(Table5[[#This Row],[Frequency]]&lt;=$M$13,3,IF(Table5[[#This Row],[Frequency]]&lt;$M$17,4,5))))</f>
        <v>2</v>
      </c>
      <c r="H372" s="9">
        <f>IF(Table5[[#This Row],[Total_Spend]]&lt;=$N$11,1,IF(Table5[[#This Row],[Total_Spend]]&lt;=$N$12,2,IF(Table5[[#This Row],[Total_Spend]]&lt;=$N$13,3,IF(Table5[[#This Row],[Total_Spend]]&lt;$N$17,4,5))))</f>
        <v>1</v>
      </c>
    </row>
    <row r="373" spans="1:8" x14ac:dyDescent="0.3">
      <c r="A373" s="9">
        <v>1453</v>
      </c>
      <c r="B373">
        <v>59</v>
      </c>
      <c r="C373">
        <v>1060</v>
      </c>
      <c r="D373">
        <v>27</v>
      </c>
      <c r="E373" s="9">
        <v>0</v>
      </c>
      <c r="F373" s="9">
        <f>IF(Table5[[#This Row],[Recency]]&lt;=$L$19,5,IF(Table5[[#This Row],[Recency]]&lt;=$L$11,4,IF(Table5[[#This Row],[Recency]]&lt;=$L$12,3,IF(Table5[[#This Row],[Recency]]&lt;=$L$13,2,1))))</f>
        <v>2</v>
      </c>
      <c r="G373" s="9">
        <f>IF(Table5[[#This Row],[Frequency]]&lt;=$M$11,1,IF(Table5[[#This Row],[Frequency]]&lt;=$M$12,2,IF(Table5[[#This Row],[Frequency]]&lt;=$M$13,3,IF(Table5[[#This Row],[Frequency]]&lt;$M$17,4,5))))</f>
        <v>5</v>
      </c>
      <c r="H373" s="9">
        <f>IF(Table5[[#This Row],[Total_Spend]]&lt;=$N$11,1,IF(Table5[[#This Row],[Total_Spend]]&lt;=$N$12,2,IF(Table5[[#This Row],[Total_Spend]]&lt;=$N$13,3,IF(Table5[[#This Row],[Total_Spend]]&lt;$N$17,4,5))))</f>
        <v>4</v>
      </c>
    </row>
    <row r="374" spans="1:8" x14ac:dyDescent="0.3">
      <c r="A374" s="9">
        <v>1456</v>
      </c>
      <c r="B374">
        <v>25</v>
      </c>
      <c r="C374">
        <v>1180</v>
      </c>
      <c r="D374">
        <v>31</v>
      </c>
      <c r="E374" s="9">
        <v>0</v>
      </c>
      <c r="F374" s="9">
        <f>IF(Table5[[#This Row],[Recency]]&lt;=$L$19,5,IF(Table5[[#This Row],[Recency]]&lt;=$L$11,4,IF(Table5[[#This Row],[Recency]]&lt;=$L$12,3,IF(Table5[[#This Row],[Recency]]&lt;=$L$13,2,1))))</f>
        <v>3</v>
      </c>
      <c r="G374" s="9">
        <f>IF(Table5[[#This Row],[Frequency]]&lt;=$M$11,1,IF(Table5[[#This Row],[Frequency]]&lt;=$M$12,2,IF(Table5[[#This Row],[Frequency]]&lt;=$M$13,3,IF(Table5[[#This Row],[Frequency]]&lt;$M$17,4,5))))</f>
        <v>5</v>
      </c>
      <c r="H374" s="9">
        <f>IF(Table5[[#This Row],[Total_Spend]]&lt;=$N$11,1,IF(Table5[[#This Row],[Total_Spend]]&lt;=$N$12,2,IF(Table5[[#This Row],[Total_Spend]]&lt;=$N$13,3,IF(Table5[[#This Row],[Total_Spend]]&lt;$N$17,4,5))))</f>
        <v>4</v>
      </c>
    </row>
    <row r="375" spans="1:8" x14ac:dyDescent="0.3">
      <c r="A375" s="9">
        <v>1458</v>
      </c>
      <c r="B375">
        <v>40</v>
      </c>
      <c r="C375">
        <v>44</v>
      </c>
      <c r="D375">
        <v>9</v>
      </c>
      <c r="E375" s="9">
        <v>0</v>
      </c>
      <c r="F375" s="9">
        <f>IF(Table5[[#This Row],[Recency]]&lt;=$L$19,5,IF(Table5[[#This Row],[Recency]]&lt;=$L$11,4,IF(Table5[[#This Row],[Recency]]&lt;=$L$12,3,IF(Table5[[#This Row],[Recency]]&lt;=$L$13,2,1))))</f>
        <v>3</v>
      </c>
      <c r="G375" s="9">
        <f>IF(Table5[[#This Row],[Frequency]]&lt;=$M$11,1,IF(Table5[[#This Row],[Frequency]]&lt;=$M$12,2,IF(Table5[[#This Row],[Frequency]]&lt;=$M$13,3,IF(Table5[[#This Row],[Frequency]]&lt;$M$17,4,5))))</f>
        <v>2</v>
      </c>
      <c r="H375" s="9">
        <f>IF(Table5[[#This Row],[Total_Spend]]&lt;=$N$11,1,IF(Table5[[#This Row],[Total_Spend]]&lt;=$N$12,2,IF(Table5[[#This Row],[Total_Spend]]&lt;=$N$13,3,IF(Table5[[#This Row],[Total_Spend]]&lt;$N$17,4,5))))</f>
        <v>1</v>
      </c>
    </row>
    <row r="376" spans="1:8" x14ac:dyDescent="0.3">
      <c r="A376" s="9">
        <v>1459</v>
      </c>
      <c r="B376">
        <v>16</v>
      </c>
      <c r="C376">
        <v>928</v>
      </c>
      <c r="D376">
        <v>14</v>
      </c>
      <c r="E376" s="9">
        <v>0</v>
      </c>
      <c r="F376" s="9">
        <f>IF(Table5[[#This Row],[Recency]]&lt;=$L$19,5,IF(Table5[[#This Row],[Recency]]&lt;=$L$11,4,IF(Table5[[#This Row],[Recency]]&lt;=$L$12,3,IF(Table5[[#This Row],[Recency]]&lt;=$L$13,2,1))))</f>
        <v>4</v>
      </c>
      <c r="G376" s="9">
        <f>IF(Table5[[#This Row],[Frequency]]&lt;=$M$11,1,IF(Table5[[#This Row],[Frequency]]&lt;=$M$12,2,IF(Table5[[#This Row],[Frequency]]&lt;=$M$13,3,IF(Table5[[#This Row],[Frequency]]&lt;$M$17,4,5))))</f>
        <v>2</v>
      </c>
      <c r="H376" s="9">
        <f>IF(Table5[[#This Row],[Total_Spend]]&lt;=$N$11,1,IF(Table5[[#This Row],[Total_Spend]]&lt;=$N$12,2,IF(Table5[[#This Row],[Total_Spend]]&lt;=$N$13,3,IF(Table5[[#This Row],[Total_Spend]]&lt;$N$17,4,5))))</f>
        <v>3</v>
      </c>
    </row>
    <row r="377" spans="1:8" x14ac:dyDescent="0.3">
      <c r="A377" s="9">
        <v>146</v>
      </c>
      <c r="B377">
        <v>78</v>
      </c>
      <c r="C377">
        <v>1323</v>
      </c>
      <c r="D377">
        <v>21</v>
      </c>
      <c r="E377" s="9">
        <v>0</v>
      </c>
      <c r="F377" s="9">
        <f>IF(Table5[[#This Row],[Recency]]&lt;=$L$19,5,IF(Table5[[#This Row],[Recency]]&lt;=$L$11,4,IF(Table5[[#This Row],[Recency]]&lt;=$L$12,3,IF(Table5[[#This Row],[Recency]]&lt;=$L$13,2,1))))</f>
        <v>1</v>
      </c>
      <c r="G377" s="9">
        <f>IF(Table5[[#This Row],[Frequency]]&lt;=$M$11,1,IF(Table5[[#This Row],[Frequency]]&lt;=$M$12,2,IF(Table5[[#This Row],[Frequency]]&lt;=$M$13,3,IF(Table5[[#This Row],[Frequency]]&lt;$M$17,4,5))))</f>
        <v>3</v>
      </c>
      <c r="H377" s="9">
        <f>IF(Table5[[#This Row],[Total_Spend]]&lt;=$N$11,1,IF(Table5[[#This Row],[Total_Spend]]&lt;=$N$12,2,IF(Table5[[#This Row],[Total_Spend]]&lt;=$N$13,3,IF(Table5[[#This Row],[Total_Spend]]&lt;$N$17,4,5))))</f>
        <v>4</v>
      </c>
    </row>
    <row r="378" spans="1:8" x14ac:dyDescent="0.3">
      <c r="A378" s="9">
        <v>1461</v>
      </c>
      <c r="B378">
        <v>74</v>
      </c>
      <c r="C378">
        <v>38</v>
      </c>
      <c r="D378">
        <v>7</v>
      </c>
      <c r="E378" s="9">
        <v>0</v>
      </c>
      <c r="F378" s="9">
        <f>IF(Table5[[#This Row],[Recency]]&lt;=$L$19,5,IF(Table5[[#This Row],[Recency]]&lt;=$L$11,4,IF(Table5[[#This Row],[Recency]]&lt;=$L$12,3,IF(Table5[[#This Row],[Recency]]&lt;=$L$13,2,1))))</f>
        <v>2</v>
      </c>
      <c r="G378" s="9">
        <f>IF(Table5[[#This Row],[Frequency]]&lt;=$M$11,1,IF(Table5[[#This Row],[Frequency]]&lt;=$M$12,2,IF(Table5[[#This Row],[Frequency]]&lt;=$M$13,3,IF(Table5[[#This Row],[Frequency]]&lt;$M$17,4,5))))</f>
        <v>1</v>
      </c>
      <c r="H378" s="9">
        <f>IF(Table5[[#This Row],[Total_Spend]]&lt;=$N$11,1,IF(Table5[[#This Row],[Total_Spend]]&lt;=$N$12,2,IF(Table5[[#This Row],[Total_Spend]]&lt;=$N$13,3,IF(Table5[[#This Row],[Total_Spend]]&lt;$N$17,4,5))))</f>
        <v>1</v>
      </c>
    </row>
    <row r="379" spans="1:8" x14ac:dyDescent="0.3">
      <c r="A379" s="9">
        <v>1463</v>
      </c>
      <c r="B379">
        <v>9</v>
      </c>
      <c r="C379">
        <v>21</v>
      </c>
      <c r="D379">
        <v>4</v>
      </c>
      <c r="E379" s="9">
        <v>0</v>
      </c>
      <c r="F379" s="9">
        <f>IF(Table5[[#This Row],[Recency]]&lt;=$L$19,5,IF(Table5[[#This Row],[Recency]]&lt;=$L$11,4,IF(Table5[[#This Row],[Recency]]&lt;=$L$12,3,IF(Table5[[#This Row],[Recency]]&lt;=$L$13,2,1))))</f>
        <v>5</v>
      </c>
      <c r="G379" s="9">
        <f>IF(Table5[[#This Row],[Frequency]]&lt;=$M$11,1,IF(Table5[[#This Row],[Frequency]]&lt;=$M$12,2,IF(Table5[[#This Row],[Frequency]]&lt;=$M$13,3,IF(Table5[[#This Row],[Frequency]]&lt;$M$17,4,5))))</f>
        <v>1</v>
      </c>
      <c r="H379" s="9">
        <f>IF(Table5[[#This Row],[Total_Spend]]&lt;=$N$11,1,IF(Table5[[#This Row],[Total_Spend]]&lt;=$N$12,2,IF(Table5[[#This Row],[Total_Spend]]&lt;=$N$13,3,IF(Table5[[#This Row],[Total_Spend]]&lt;$N$17,4,5))))</f>
        <v>1</v>
      </c>
    </row>
    <row r="380" spans="1:8" x14ac:dyDescent="0.3">
      <c r="A380" s="9">
        <v>1473</v>
      </c>
      <c r="B380">
        <v>1</v>
      </c>
      <c r="C380">
        <v>72</v>
      </c>
      <c r="D380">
        <v>7</v>
      </c>
      <c r="E380" s="9">
        <v>0</v>
      </c>
      <c r="F380" s="9">
        <f>IF(Table5[[#This Row],[Recency]]&lt;=$L$19,5,IF(Table5[[#This Row],[Recency]]&lt;=$L$11,4,IF(Table5[[#This Row],[Recency]]&lt;=$L$12,3,IF(Table5[[#This Row],[Recency]]&lt;=$L$13,2,1))))</f>
        <v>5</v>
      </c>
      <c r="G380" s="9">
        <f>IF(Table5[[#This Row],[Frequency]]&lt;=$M$11,1,IF(Table5[[#This Row],[Frequency]]&lt;=$M$12,2,IF(Table5[[#This Row],[Frequency]]&lt;=$M$13,3,IF(Table5[[#This Row],[Frequency]]&lt;$M$17,4,5))))</f>
        <v>1</v>
      </c>
      <c r="H380" s="9">
        <f>IF(Table5[[#This Row],[Total_Spend]]&lt;=$N$11,1,IF(Table5[[#This Row],[Total_Spend]]&lt;=$N$12,2,IF(Table5[[#This Row],[Total_Spend]]&lt;=$N$13,3,IF(Table5[[#This Row],[Total_Spend]]&lt;$N$17,4,5))))</f>
        <v>2</v>
      </c>
    </row>
    <row r="381" spans="1:8" x14ac:dyDescent="0.3">
      <c r="A381" s="9">
        <v>1490</v>
      </c>
      <c r="B381">
        <v>84</v>
      </c>
      <c r="C381">
        <v>854</v>
      </c>
      <c r="D381">
        <v>26</v>
      </c>
      <c r="E381" s="9">
        <v>0</v>
      </c>
      <c r="F381" s="9">
        <f>IF(Table5[[#This Row],[Recency]]&lt;=$L$19,5,IF(Table5[[#This Row],[Recency]]&lt;=$L$11,4,IF(Table5[[#This Row],[Recency]]&lt;=$L$12,3,IF(Table5[[#This Row],[Recency]]&lt;=$L$13,2,1))))</f>
        <v>1</v>
      </c>
      <c r="G381" s="9">
        <f>IF(Table5[[#This Row],[Frequency]]&lt;=$M$11,1,IF(Table5[[#This Row],[Frequency]]&lt;=$M$12,2,IF(Table5[[#This Row],[Frequency]]&lt;=$M$13,3,IF(Table5[[#This Row],[Frequency]]&lt;$M$17,4,5))))</f>
        <v>5</v>
      </c>
      <c r="H381" s="9">
        <f>IF(Table5[[#This Row],[Total_Spend]]&lt;=$N$11,1,IF(Table5[[#This Row],[Total_Spend]]&lt;=$N$12,2,IF(Table5[[#This Row],[Total_Spend]]&lt;=$N$13,3,IF(Table5[[#This Row],[Total_Spend]]&lt;$N$17,4,5))))</f>
        <v>3</v>
      </c>
    </row>
    <row r="382" spans="1:8" x14ac:dyDescent="0.3">
      <c r="A382" s="9">
        <v>1491</v>
      </c>
      <c r="B382">
        <v>87</v>
      </c>
      <c r="C382">
        <v>559</v>
      </c>
      <c r="D382">
        <v>16</v>
      </c>
      <c r="E382" s="9">
        <v>0</v>
      </c>
      <c r="F382" s="9">
        <f>IF(Table5[[#This Row],[Recency]]&lt;=$L$19,5,IF(Table5[[#This Row],[Recency]]&lt;=$L$11,4,IF(Table5[[#This Row],[Recency]]&lt;=$L$12,3,IF(Table5[[#This Row],[Recency]]&lt;=$L$13,2,1))))</f>
        <v>1</v>
      </c>
      <c r="G382" s="9">
        <f>IF(Table5[[#This Row],[Frequency]]&lt;=$M$11,1,IF(Table5[[#This Row],[Frequency]]&lt;=$M$12,2,IF(Table5[[#This Row],[Frequency]]&lt;=$M$13,3,IF(Table5[[#This Row],[Frequency]]&lt;$M$17,4,5))))</f>
        <v>3</v>
      </c>
      <c r="H382" s="9">
        <f>IF(Table5[[#This Row],[Total_Spend]]&lt;=$N$11,1,IF(Table5[[#This Row],[Total_Spend]]&lt;=$N$12,2,IF(Table5[[#This Row],[Total_Spend]]&lt;=$N$13,3,IF(Table5[[#This Row],[Total_Spend]]&lt;$N$17,4,5))))</f>
        <v>3</v>
      </c>
    </row>
    <row r="383" spans="1:8" x14ac:dyDescent="0.3">
      <c r="A383" s="9">
        <v>1497</v>
      </c>
      <c r="B383">
        <v>8</v>
      </c>
      <c r="C383">
        <v>407</v>
      </c>
      <c r="D383">
        <v>16</v>
      </c>
      <c r="E383" s="9">
        <v>0</v>
      </c>
      <c r="F383" s="9">
        <f>IF(Table5[[#This Row],[Recency]]&lt;=$L$19,5,IF(Table5[[#This Row],[Recency]]&lt;=$L$11,4,IF(Table5[[#This Row],[Recency]]&lt;=$L$12,3,IF(Table5[[#This Row],[Recency]]&lt;=$L$13,2,1))))</f>
        <v>5</v>
      </c>
      <c r="G383" s="9">
        <f>IF(Table5[[#This Row],[Frequency]]&lt;=$M$11,1,IF(Table5[[#This Row],[Frequency]]&lt;=$M$12,2,IF(Table5[[#This Row],[Frequency]]&lt;=$M$13,3,IF(Table5[[#This Row],[Frequency]]&lt;$M$17,4,5))))</f>
        <v>3</v>
      </c>
      <c r="H383" s="9">
        <f>IF(Table5[[#This Row],[Total_Spend]]&lt;=$N$11,1,IF(Table5[[#This Row],[Total_Spend]]&lt;=$N$12,2,IF(Table5[[#This Row],[Total_Spend]]&lt;=$N$13,3,IF(Table5[[#This Row],[Total_Spend]]&lt;$N$17,4,5))))</f>
        <v>3</v>
      </c>
    </row>
    <row r="384" spans="1:8" x14ac:dyDescent="0.3">
      <c r="A384" s="9">
        <v>1501</v>
      </c>
      <c r="B384">
        <v>21</v>
      </c>
      <c r="C384">
        <v>1717</v>
      </c>
      <c r="D384">
        <v>44</v>
      </c>
      <c r="E384" s="9">
        <v>0</v>
      </c>
      <c r="F384" s="9">
        <f>IF(Table5[[#This Row],[Recency]]&lt;=$L$19,5,IF(Table5[[#This Row],[Recency]]&lt;=$L$11,4,IF(Table5[[#This Row],[Recency]]&lt;=$L$12,3,IF(Table5[[#This Row],[Recency]]&lt;=$L$13,2,1))))</f>
        <v>4</v>
      </c>
      <c r="G384" s="9">
        <f>IF(Table5[[#This Row],[Frequency]]&lt;=$M$11,1,IF(Table5[[#This Row],[Frequency]]&lt;=$M$12,2,IF(Table5[[#This Row],[Frequency]]&lt;=$M$13,3,IF(Table5[[#This Row],[Frequency]]&lt;$M$17,4,5))))</f>
        <v>5</v>
      </c>
      <c r="H384" s="9">
        <f>IF(Table5[[#This Row],[Total_Spend]]&lt;=$N$11,1,IF(Table5[[#This Row],[Total_Spend]]&lt;=$N$12,2,IF(Table5[[#This Row],[Total_Spend]]&lt;=$N$13,3,IF(Table5[[#This Row],[Total_Spend]]&lt;$N$17,4,5))))</f>
        <v>5</v>
      </c>
    </row>
    <row r="385" spans="1:8" x14ac:dyDescent="0.3">
      <c r="A385" s="9">
        <v>1502</v>
      </c>
      <c r="B385">
        <v>67</v>
      </c>
      <c r="C385">
        <v>52</v>
      </c>
      <c r="D385">
        <v>7</v>
      </c>
      <c r="E385" s="9">
        <v>0</v>
      </c>
      <c r="F385" s="9">
        <f>IF(Table5[[#This Row],[Recency]]&lt;=$L$19,5,IF(Table5[[#This Row],[Recency]]&lt;=$L$11,4,IF(Table5[[#This Row],[Recency]]&lt;=$L$12,3,IF(Table5[[#This Row],[Recency]]&lt;=$L$13,2,1))))</f>
        <v>2</v>
      </c>
      <c r="G385" s="9">
        <f>IF(Table5[[#This Row],[Frequency]]&lt;=$M$11,1,IF(Table5[[#This Row],[Frequency]]&lt;=$M$12,2,IF(Table5[[#This Row],[Frequency]]&lt;=$M$13,3,IF(Table5[[#This Row],[Frequency]]&lt;$M$17,4,5))))</f>
        <v>1</v>
      </c>
      <c r="H385" s="9">
        <f>IF(Table5[[#This Row],[Total_Spend]]&lt;=$N$11,1,IF(Table5[[#This Row],[Total_Spend]]&lt;=$N$12,2,IF(Table5[[#This Row],[Total_Spend]]&lt;=$N$13,3,IF(Table5[[#This Row],[Total_Spend]]&lt;$N$17,4,5))))</f>
        <v>1</v>
      </c>
    </row>
    <row r="386" spans="1:8" x14ac:dyDescent="0.3">
      <c r="A386" s="9">
        <v>1503</v>
      </c>
      <c r="B386">
        <v>31</v>
      </c>
      <c r="C386">
        <v>107</v>
      </c>
      <c r="D386">
        <v>1</v>
      </c>
      <c r="E386" s="9">
        <v>0</v>
      </c>
      <c r="F386" s="9">
        <f>IF(Table5[[#This Row],[Recency]]&lt;=$L$19,5,IF(Table5[[#This Row],[Recency]]&lt;=$L$11,4,IF(Table5[[#This Row],[Recency]]&lt;=$L$12,3,IF(Table5[[#This Row],[Recency]]&lt;=$L$13,2,1))))</f>
        <v>3</v>
      </c>
      <c r="G386" s="9">
        <f>IF(Table5[[#This Row],[Frequency]]&lt;=$M$11,1,IF(Table5[[#This Row],[Frequency]]&lt;=$M$12,2,IF(Table5[[#This Row],[Frequency]]&lt;=$M$13,3,IF(Table5[[#This Row],[Frequency]]&lt;$M$17,4,5))))</f>
        <v>1</v>
      </c>
      <c r="H386" s="9">
        <f>IF(Table5[[#This Row],[Total_Spend]]&lt;=$N$11,1,IF(Table5[[#This Row],[Total_Spend]]&lt;=$N$12,2,IF(Table5[[#This Row],[Total_Spend]]&lt;=$N$13,3,IF(Table5[[#This Row],[Total_Spend]]&lt;$N$17,4,5))))</f>
        <v>2</v>
      </c>
    </row>
    <row r="387" spans="1:8" x14ac:dyDescent="0.3">
      <c r="A387" s="9">
        <v>1506</v>
      </c>
      <c r="B387">
        <v>26</v>
      </c>
      <c r="C387">
        <v>140</v>
      </c>
      <c r="D387">
        <v>11</v>
      </c>
      <c r="E387" s="9">
        <v>1</v>
      </c>
      <c r="F387" s="9">
        <f>IF(Table5[[#This Row],[Recency]]&lt;=$L$19,5,IF(Table5[[#This Row],[Recency]]&lt;=$L$11,4,IF(Table5[[#This Row],[Recency]]&lt;=$L$12,3,IF(Table5[[#This Row],[Recency]]&lt;=$L$13,2,1))))</f>
        <v>3</v>
      </c>
      <c r="G387" s="9">
        <f>IF(Table5[[#This Row],[Frequency]]&lt;=$M$11,1,IF(Table5[[#This Row],[Frequency]]&lt;=$M$12,2,IF(Table5[[#This Row],[Frequency]]&lt;=$M$13,3,IF(Table5[[#This Row],[Frequency]]&lt;$M$17,4,5))))</f>
        <v>2</v>
      </c>
      <c r="H387" s="9">
        <f>IF(Table5[[#This Row],[Total_Spend]]&lt;=$N$11,1,IF(Table5[[#This Row],[Total_Spend]]&lt;=$N$12,2,IF(Table5[[#This Row],[Total_Spend]]&lt;=$N$13,3,IF(Table5[[#This Row],[Total_Spend]]&lt;$N$17,4,5))))</f>
        <v>2</v>
      </c>
    </row>
    <row r="388" spans="1:8" x14ac:dyDescent="0.3">
      <c r="A388" s="9">
        <v>1509</v>
      </c>
      <c r="B388">
        <v>80</v>
      </c>
      <c r="C388">
        <v>523</v>
      </c>
      <c r="D388">
        <v>22</v>
      </c>
      <c r="E388" s="9">
        <v>1</v>
      </c>
      <c r="F388" s="9">
        <f>IF(Table5[[#This Row],[Recency]]&lt;=$L$19,5,IF(Table5[[#This Row],[Recency]]&lt;=$L$11,4,IF(Table5[[#This Row],[Recency]]&lt;=$L$12,3,IF(Table5[[#This Row],[Recency]]&lt;=$L$13,2,1))))</f>
        <v>1</v>
      </c>
      <c r="G388" s="9">
        <f>IF(Table5[[#This Row],[Frequency]]&lt;=$M$11,1,IF(Table5[[#This Row],[Frequency]]&lt;=$M$12,2,IF(Table5[[#This Row],[Frequency]]&lt;=$M$13,3,IF(Table5[[#This Row],[Frequency]]&lt;$M$17,4,5))))</f>
        <v>4</v>
      </c>
      <c r="H388" s="9">
        <f>IF(Table5[[#This Row],[Total_Spend]]&lt;=$N$11,1,IF(Table5[[#This Row],[Total_Spend]]&lt;=$N$12,2,IF(Table5[[#This Row],[Total_Spend]]&lt;=$N$13,3,IF(Table5[[#This Row],[Total_Spend]]&lt;$N$17,4,5))))</f>
        <v>3</v>
      </c>
    </row>
    <row r="389" spans="1:8" x14ac:dyDescent="0.3">
      <c r="A389" s="9">
        <v>1513</v>
      </c>
      <c r="B389">
        <v>72</v>
      </c>
      <c r="C389">
        <v>1250</v>
      </c>
      <c r="D389">
        <v>29</v>
      </c>
      <c r="E389" s="9">
        <v>0</v>
      </c>
      <c r="F389" s="9">
        <f>IF(Table5[[#This Row],[Recency]]&lt;=$L$19,5,IF(Table5[[#This Row],[Recency]]&lt;=$L$11,4,IF(Table5[[#This Row],[Recency]]&lt;=$L$12,3,IF(Table5[[#This Row],[Recency]]&lt;=$L$13,2,1))))</f>
        <v>2</v>
      </c>
      <c r="G389" s="9">
        <f>IF(Table5[[#This Row],[Frequency]]&lt;=$M$11,1,IF(Table5[[#This Row],[Frequency]]&lt;=$M$12,2,IF(Table5[[#This Row],[Frequency]]&lt;=$M$13,3,IF(Table5[[#This Row],[Frequency]]&lt;$M$17,4,5))))</f>
        <v>5</v>
      </c>
      <c r="H389" s="9">
        <f>IF(Table5[[#This Row],[Total_Spend]]&lt;=$N$11,1,IF(Table5[[#This Row],[Total_Spend]]&lt;=$N$12,2,IF(Table5[[#This Row],[Total_Spend]]&lt;=$N$13,3,IF(Table5[[#This Row],[Total_Spend]]&lt;$N$17,4,5))))</f>
        <v>4</v>
      </c>
    </row>
    <row r="390" spans="1:8" x14ac:dyDescent="0.3">
      <c r="A390" s="9">
        <v>1515</v>
      </c>
      <c r="B390">
        <v>9</v>
      </c>
      <c r="C390">
        <v>28</v>
      </c>
      <c r="D390">
        <v>5</v>
      </c>
      <c r="E390" s="9">
        <v>0</v>
      </c>
      <c r="F390" s="9">
        <f>IF(Table5[[#This Row],[Recency]]&lt;=$L$19,5,IF(Table5[[#This Row],[Recency]]&lt;=$L$11,4,IF(Table5[[#This Row],[Recency]]&lt;=$L$12,3,IF(Table5[[#This Row],[Recency]]&lt;=$L$13,2,1))))</f>
        <v>5</v>
      </c>
      <c r="G390" s="9">
        <f>IF(Table5[[#This Row],[Frequency]]&lt;=$M$11,1,IF(Table5[[#This Row],[Frequency]]&lt;=$M$12,2,IF(Table5[[#This Row],[Frequency]]&lt;=$M$13,3,IF(Table5[[#This Row],[Frequency]]&lt;$M$17,4,5))))</f>
        <v>1</v>
      </c>
      <c r="H390" s="9">
        <f>IF(Table5[[#This Row],[Total_Spend]]&lt;=$N$11,1,IF(Table5[[#This Row],[Total_Spend]]&lt;=$N$12,2,IF(Table5[[#This Row],[Total_Spend]]&lt;=$N$13,3,IF(Table5[[#This Row],[Total_Spend]]&lt;$N$17,4,5))))</f>
        <v>1</v>
      </c>
    </row>
    <row r="391" spans="1:8" x14ac:dyDescent="0.3">
      <c r="A391" s="9">
        <v>1517</v>
      </c>
      <c r="B391">
        <v>92</v>
      </c>
      <c r="C391">
        <v>51</v>
      </c>
      <c r="D391">
        <v>5</v>
      </c>
      <c r="E391" s="9">
        <v>0</v>
      </c>
      <c r="F391" s="9">
        <f>IF(Table5[[#This Row],[Recency]]&lt;=$L$19,5,IF(Table5[[#This Row],[Recency]]&lt;=$L$11,4,IF(Table5[[#This Row],[Recency]]&lt;=$L$12,3,IF(Table5[[#This Row],[Recency]]&lt;=$L$13,2,1))))</f>
        <v>1</v>
      </c>
      <c r="G391" s="9">
        <f>IF(Table5[[#This Row],[Frequency]]&lt;=$M$11,1,IF(Table5[[#This Row],[Frequency]]&lt;=$M$12,2,IF(Table5[[#This Row],[Frequency]]&lt;=$M$13,3,IF(Table5[[#This Row],[Frequency]]&lt;$M$17,4,5))))</f>
        <v>1</v>
      </c>
      <c r="H391" s="9">
        <f>IF(Table5[[#This Row],[Total_Spend]]&lt;=$N$11,1,IF(Table5[[#This Row],[Total_Spend]]&lt;=$N$12,2,IF(Table5[[#This Row],[Total_Spend]]&lt;=$N$13,3,IF(Table5[[#This Row],[Total_Spend]]&lt;$N$17,4,5))))</f>
        <v>1</v>
      </c>
    </row>
    <row r="392" spans="1:8" x14ac:dyDescent="0.3">
      <c r="A392" s="9">
        <v>1518</v>
      </c>
      <c r="B392">
        <v>29</v>
      </c>
      <c r="C392">
        <v>749</v>
      </c>
      <c r="D392">
        <v>24</v>
      </c>
      <c r="E392" s="9">
        <v>0</v>
      </c>
      <c r="F392" s="9">
        <f>IF(Table5[[#This Row],[Recency]]&lt;=$L$19,5,IF(Table5[[#This Row],[Recency]]&lt;=$L$11,4,IF(Table5[[#This Row],[Recency]]&lt;=$L$12,3,IF(Table5[[#This Row],[Recency]]&lt;=$L$13,2,1))))</f>
        <v>3</v>
      </c>
      <c r="G392" s="9">
        <f>IF(Table5[[#This Row],[Frequency]]&lt;=$M$11,1,IF(Table5[[#This Row],[Frequency]]&lt;=$M$12,2,IF(Table5[[#This Row],[Frequency]]&lt;=$M$13,3,IF(Table5[[#This Row],[Frequency]]&lt;$M$17,4,5))))</f>
        <v>4</v>
      </c>
      <c r="H392" s="9">
        <f>IF(Table5[[#This Row],[Total_Spend]]&lt;=$N$11,1,IF(Table5[[#This Row],[Total_Spend]]&lt;=$N$12,2,IF(Table5[[#This Row],[Total_Spend]]&lt;=$N$13,3,IF(Table5[[#This Row],[Total_Spend]]&lt;$N$17,4,5))))</f>
        <v>3</v>
      </c>
    </row>
    <row r="393" spans="1:8" x14ac:dyDescent="0.3">
      <c r="A393" s="9">
        <v>1519</v>
      </c>
      <c r="B393">
        <v>2</v>
      </c>
      <c r="C393">
        <v>73</v>
      </c>
      <c r="D393">
        <v>9</v>
      </c>
      <c r="E393" s="9">
        <v>1</v>
      </c>
      <c r="F393" s="9">
        <f>IF(Table5[[#This Row],[Recency]]&lt;=$L$19,5,IF(Table5[[#This Row],[Recency]]&lt;=$L$11,4,IF(Table5[[#This Row],[Recency]]&lt;=$L$12,3,IF(Table5[[#This Row],[Recency]]&lt;=$L$13,2,1))))</f>
        <v>5</v>
      </c>
      <c r="G393" s="9">
        <f>IF(Table5[[#This Row],[Frequency]]&lt;=$M$11,1,IF(Table5[[#This Row],[Frequency]]&lt;=$M$12,2,IF(Table5[[#This Row],[Frequency]]&lt;=$M$13,3,IF(Table5[[#This Row],[Frequency]]&lt;$M$17,4,5))))</f>
        <v>2</v>
      </c>
      <c r="H393" s="9">
        <f>IF(Table5[[#This Row],[Total_Spend]]&lt;=$N$11,1,IF(Table5[[#This Row],[Total_Spend]]&lt;=$N$12,2,IF(Table5[[#This Row],[Total_Spend]]&lt;=$N$13,3,IF(Table5[[#This Row],[Total_Spend]]&lt;$N$17,4,5))))</f>
        <v>2</v>
      </c>
    </row>
    <row r="394" spans="1:8" x14ac:dyDescent="0.3">
      <c r="A394" s="9">
        <v>1523</v>
      </c>
      <c r="B394">
        <v>25</v>
      </c>
      <c r="C394">
        <v>96</v>
      </c>
      <c r="D394">
        <v>8</v>
      </c>
      <c r="E394" s="9">
        <v>0</v>
      </c>
      <c r="F394" s="9">
        <f>IF(Table5[[#This Row],[Recency]]&lt;=$L$19,5,IF(Table5[[#This Row],[Recency]]&lt;=$L$11,4,IF(Table5[[#This Row],[Recency]]&lt;=$L$12,3,IF(Table5[[#This Row],[Recency]]&lt;=$L$13,2,1))))</f>
        <v>3</v>
      </c>
      <c r="G394" s="9">
        <f>IF(Table5[[#This Row],[Frequency]]&lt;=$M$11,1,IF(Table5[[#This Row],[Frequency]]&lt;=$M$12,2,IF(Table5[[#This Row],[Frequency]]&lt;=$M$13,3,IF(Table5[[#This Row],[Frequency]]&lt;$M$17,4,5))))</f>
        <v>1</v>
      </c>
      <c r="H394" s="9">
        <f>IF(Table5[[#This Row],[Total_Spend]]&lt;=$N$11,1,IF(Table5[[#This Row],[Total_Spend]]&lt;=$N$12,2,IF(Table5[[#This Row],[Total_Spend]]&lt;=$N$13,3,IF(Table5[[#This Row],[Total_Spend]]&lt;$N$17,4,5))))</f>
        <v>2</v>
      </c>
    </row>
    <row r="395" spans="1:8" x14ac:dyDescent="0.3">
      <c r="A395" s="9">
        <v>1524</v>
      </c>
      <c r="B395">
        <v>1</v>
      </c>
      <c r="C395">
        <v>1104</v>
      </c>
      <c r="D395">
        <v>16</v>
      </c>
      <c r="E395" s="9">
        <v>1</v>
      </c>
      <c r="F395" s="9">
        <f>IF(Table5[[#This Row],[Recency]]&lt;=$L$19,5,IF(Table5[[#This Row],[Recency]]&lt;=$L$11,4,IF(Table5[[#This Row],[Recency]]&lt;=$L$12,3,IF(Table5[[#This Row],[Recency]]&lt;=$L$13,2,1))))</f>
        <v>5</v>
      </c>
      <c r="G395" s="9">
        <f>IF(Table5[[#This Row],[Frequency]]&lt;=$M$11,1,IF(Table5[[#This Row],[Frequency]]&lt;=$M$12,2,IF(Table5[[#This Row],[Frequency]]&lt;=$M$13,3,IF(Table5[[#This Row],[Frequency]]&lt;$M$17,4,5))))</f>
        <v>3</v>
      </c>
      <c r="H395" s="9">
        <f>IF(Table5[[#This Row],[Total_Spend]]&lt;=$N$11,1,IF(Table5[[#This Row],[Total_Spend]]&lt;=$N$12,2,IF(Table5[[#This Row],[Total_Spend]]&lt;=$N$13,3,IF(Table5[[#This Row],[Total_Spend]]&lt;$N$17,4,5))))</f>
        <v>4</v>
      </c>
    </row>
    <row r="396" spans="1:8" x14ac:dyDescent="0.3">
      <c r="A396" s="9">
        <v>153</v>
      </c>
      <c r="B396">
        <v>29</v>
      </c>
      <c r="C396">
        <v>46</v>
      </c>
      <c r="D396">
        <v>5</v>
      </c>
      <c r="E396" s="9">
        <v>0</v>
      </c>
      <c r="F396" s="9">
        <f>IF(Table5[[#This Row],[Recency]]&lt;=$L$19,5,IF(Table5[[#This Row],[Recency]]&lt;=$L$11,4,IF(Table5[[#This Row],[Recency]]&lt;=$L$12,3,IF(Table5[[#This Row],[Recency]]&lt;=$L$13,2,1))))</f>
        <v>3</v>
      </c>
      <c r="G396" s="9">
        <f>IF(Table5[[#This Row],[Frequency]]&lt;=$M$11,1,IF(Table5[[#This Row],[Frequency]]&lt;=$M$12,2,IF(Table5[[#This Row],[Frequency]]&lt;=$M$13,3,IF(Table5[[#This Row],[Frequency]]&lt;$M$17,4,5))))</f>
        <v>1</v>
      </c>
      <c r="H396" s="9">
        <f>IF(Table5[[#This Row],[Total_Spend]]&lt;=$N$11,1,IF(Table5[[#This Row],[Total_Spend]]&lt;=$N$12,2,IF(Table5[[#This Row],[Total_Spend]]&lt;=$N$13,3,IF(Table5[[#This Row],[Total_Spend]]&lt;$N$17,4,5))))</f>
        <v>1</v>
      </c>
    </row>
    <row r="397" spans="1:8" x14ac:dyDescent="0.3">
      <c r="A397" s="9">
        <v>1542</v>
      </c>
      <c r="B397">
        <v>26</v>
      </c>
      <c r="C397">
        <v>396</v>
      </c>
      <c r="D397">
        <v>20</v>
      </c>
      <c r="E397" s="9">
        <v>0</v>
      </c>
      <c r="F397" s="9">
        <f>IF(Table5[[#This Row],[Recency]]&lt;=$L$19,5,IF(Table5[[#This Row],[Recency]]&lt;=$L$11,4,IF(Table5[[#This Row],[Recency]]&lt;=$L$12,3,IF(Table5[[#This Row],[Recency]]&lt;=$L$13,2,1))))</f>
        <v>3</v>
      </c>
      <c r="G397" s="9">
        <f>IF(Table5[[#This Row],[Frequency]]&lt;=$M$11,1,IF(Table5[[#This Row],[Frequency]]&lt;=$M$12,2,IF(Table5[[#This Row],[Frequency]]&lt;=$M$13,3,IF(Table5[[#This Row],[Frequency]]&lt;$M$17,4,5))))</f>
        <v>3</v>
      </c>
      <c r="H397" s="9">
        <f>IF(Table5[[#This Row],[Total_Spend]]&lt;=$N$11,1,IF(Table5[[#This Row],[Total_Spend]]&lt;=$N$12,2,IF(Table5[[#This Row],[Total_Spend]]&lt;=$N$13,3,IF(Table5[[#This Row],[Total_Spend]]&lt;$N$17,4,5))))</f>
        <v>2</v>
      </c>
    </row>
    <row r="398" spans="1:8" x14ac:dyDescent="0.3">
      <c r="A398" s="9">
        <v>1544</v>
      </c>
      <c r="B398">
        <v>51</v>
      </c>
      <c r="C398">
        <v>1893</v>
      </c>
      <c r="D398">
        <v>17</v>
      </c>
      <c r="E398" s="9">
        <v>0</v>
      </c>
      <c r="F398" s="9">
        <f>IF(Table5[[#This Row],[Recency]]&lt;=$L$19,5,IF(Table5[[#This Row],[Recency]]&lt;=$L$11,4,IF(Table5[[#This Row],[Recency]]&lt;=$L$12,3,IF(Table5[[#This Row],[Recency]]&lt;=$L$13,2,1))))</f>
        <v>2</v>
      </c>
      <c r="G398" s="9">
        <f>IF(Table5[[#This Row],[Frequency]]&lt;=$M$11,1,IF(Table5[[#This Row],[Frequency]]&lt;=$M$12,2,IF(Table5[[#This Row],[Frequency]]&lt;=$M$13,3,IF(Table5[[#This Row],[Frequency]]&lt;$M$17,4,5))))</f>
        <v>3</v>
      </c>
      <c r="H398" s="9">
        <f>IF(Table5[[#This Row],[Total_Spend]]&lt;=$N$11,1,IF(Table5[[#This Row],[Total_Spend]]&lt;=$N$12,2,IF(Table5[[#This Row],[Total_Spend]]&lt;=$N$13,3,IF(Table5[[#This Row],[Total_Spend]]&lt;$N$17,4,5))))</f>
        <v>5</v>
      </c>
    </row>
    <row r="399" spans="1:8" x14ac:dyDescent="0.3">
      <c r="A399" s="9">
        <v>1545</v>
      </c>
      <c r="B399">
        <v>95</v>
      </c>
      <c r="C399">
        <v>443</v>
      </c>
      <c r="D399">
        <v>20</v>
      </c>
      <c r="E399" s="9">
        <v>0</v>
      </c>
      <c r="F399" s="9">
        <f>IF(Table5[[#This Row],[Recency]]&lt;=$L$19,5,IF(Table5[[#This Row],[Recency]]&lt;=$L$11,4,IF(Table5[[#This Row],[Recency]]&lt;=$L$12,3,IF(Table5[[#This Row],[Recency]]&lt;=$L$13,2,1))))</f>
        <v>1</v>
      </c>
      <c r="G399" s="9">
        <f>IF(Table5[[#This Row],[Frequency]]&lt;=$M$11,1,IF(Table5[[#This Row],[Frequency]]&lt;=$M$12,2,IF(Table5[[#This Row],[Frequency]]&lt;=$M$13,3,IF(Table5[[#This Row],[Frequency]]&lt;$M$17,4,5))))</f>
        <v>3</v>
      </c>
      <c r="H399" s="9">
        <f>IF(Table5[[#This Row],[Total_Spend]]&lt;=$N$11,1,IF(Table5[[#This Row],[Total_Spend]]&lt;=$N$12,2,IF(Table5[[#This Row],[Total_Spend]]&lt;=$N$13,3,IF(Table5[[#This Row],[Total_Spend]]&lt;$N$17,4,5))))</f>
        <v>3</v>
      </c>
    </row>
    <row r="400" spans="1:8" x14ac:dyDescent="0.3">
      <c r="A400" s="9">
        <v>1553</v>
      </c>
      <c r="B400">
        <v>71</v>
      </c>
      <c r="C400">
        <v>2283</v>
      </c>
      <c r="D400">
        <v>23</v>
      </c>
      <c r="E400" s="9">
        <v>0</v>
      </c>
      <c r="F400" s="9">
        <f>IF(Table5[[#This Row],[Recency]]&lt;=$L$19,5,IF(Table5[[#This Row],[Recency]]&lt;=$L$11,4,IF(Table5[[#This Row],[Recency]]&lt;=$L$12,3,IF(Table5[[#This Row],[Recency]]&lt;=$L$13,2,1))))</f>
        <v>2</v>
      </c>
      <c r="G400" s="9">
        <f>IF(Table5[[#This Row],[Frequency]]&lt;=$M$11,1,IF(Table5[[#This Row],[Frequency]]&lt;=$M$12,2,IF(Table5[[#This Row],[Frequency]]&lt;=$M$13,3,IF(Table5[[#This Row],[Frequency]]&lt;$M$17,4,5))))</f>
        <v>4</v>
      </c>
      <c r="H400" s="9">
        <f>IF(Table5[[#This Row],[Total_Spend]]&lt;=$N$11,1,IF(Table5[[#This Row],[Total_Spend]]&lt;=$N$12,2,IF(Table5[[#This Row],[Total_Spend]]&lt;=$N$13,3,IF(Table5[[#This Row],[Total_Spend]]&lt;$N$17,4,5))))</f>
        <v>5</v>
      </c>
    </row>
    <row r="401" spans="1:8" x14ac:dyDescent="0.3">
      <c r="A401" s="9">
        <v>1570</v>
      </c>
      <c r="B401">
        <v>8</v>
      </c>
      <c r="C401">
        <v>1039</v>
      </c>
      <c r="D401">
        <v>26</v>
      </c>
      <c r="E401" s="9">
        <v>0</v>
      </c>
      <c r="F401" s="9">
        <f>IF(Table5[[#This Row],[Recency]]&lt;=$L$19,5,IF(Table5[[#This Row],[Recency]]&lt;=$L$11,4,IF(Table5[[#This Row],[Recency]]&lt;=$L$12,3,IF(Table5[[#This Row],[Recency]]&lt;=$L$13,2,1))))</f>
        <v>5</v>
      </c>
      <c r="G401" s="9">
        <f>IF(Table5[[#This Row],[Frequency]]&lt;=$M$11,1,IF(Table5[[#This Row],[Frequency]]&lt;=$M$12,2,IF(Table5[[#This Row],[Frequency]]&lt;=$M$13,3,IF(Table5[[#This Row],[Frequency]]&lt;$M$17,4,5))))</f>
        <v>5</v>
      </c>
      <c r="H401" s="9">
        <f>IF(Table5[[#This Row],[Total_Spend]]&lt;=$N$11,1,IF(Table5[[#This Row],[Total_Spend]]&lt;=$N$12,2,IF(Table5[[#This Row],[Total_Spend]]&lt;=$N$13,3,IF(Table5[[#This Row],[Total_Spend]]&lt;$N$17,4,5))))</f>
        <v>3</v>
      </c>
    </row>
    <row r="402" spans="1:8" x14ac:dyDescent="0.3">
      <c r="A402" s="9">
        <v>1577</v>
      </c>
      <c r="B402">
        <v>14</v>
      </c>
      <c r="C402">
        <v>1736</v>
      </c>
      <c r="D402">
        <v>15</v>
      </c>
      <c r="E402" s="9">
        <v>1</v>
      </c>
      <c r="F402" s="9">
        <f>IF(Table5[[#This Row],[Recency]]&lt;=$L$19,5,IF(Table5[[#This Row],[Recency]]&lt;=$L$11,4,IF(Table5[[#This Row],[Recency]]&lt;=$L$12,3,IF(Table5[[#This Row],[Recency]]&lt;=$L$13,2,1))))</f>
        <v>4</v>
      </c>
      <c r="G402" s="9">
        <f>IF(Table5[[#This Row],[Frequency]]&lt;=$M$11,1,IF(Table5[[#This Row],[Frequency]]&lt;=$M$12,2,IF(Table5[[#This Row],[Frequency]]&lt;=$M$13,3,IF(Table5[[#This Row],[Frequency]]&lt;$M$17,4,5))))</f>
        <v>2</v>
      </c>
      <c r="H402" s="9">
        <f>IF(Table5[[#This Row],[Total_Spend]]&lt;=$N$11,1,IF(Table5[[#This Row],[Total_Spend]]&lt;=$N$12,2,IF(Table5[[#This Row],[Total_Spend]]&lt;=$N$13,3,IF(Table5[[#This Row],[Total_Spend]]&lt;$N$17,4,5))))</f>
        <v>5</v>
      </c>
    </row>
    <row r="403" spans="1:8" x14ac:dyDescent="0.3">
      <c r="A403" s="9">
        <v>158</v>
      </c>
      <c r="B403">
        <v>3</v>
      </c>
      <c r="C403">
        <v>1196</v>
      </c>
      <c r="D403">
        <v>17</v>
      </c>
      <c r="E403" s="9">
        <v>1</v>
      </c>
      <c r="F403" s="9">
        <f>IF(Table5[[#This Row],[Recency]]&lt;=$L$19,5,IF(Table5[[#This Row],[Recency]]&lt;=$L$11,4,IF(Table5[[#This Row],[Recency]]&lt;=$L$12,3,IF(Table5[[#This Row],[Recency]]&lt;=$L$13,2,1))))</f>
        <v>5</v>
      </c>
      <c r="G403" s="9">
        <f>IF(Table5[[#This Row],[Frequency]]&lt;=$M$11,1,IF(Table5[[#This Row],[Frequency]]&lt;=$M$12,2,IF(Table5[[#This Row],[Frequency]]&lt;=$M$13,3,IF(Table5[[#This Row],[Frequency]]&lt;$M$17,4,5))))</f>
        <v>3</v>
      </c>
      <c r="H403" s="9">
        <f>IF(Table5[[#This Row],[Total_Spend]]&lt;=$N$11,1,IF(Table5[[#This Row],[Total_Spend]]&lt;=$N$12,2,IF(Table5[[#This Row],[Total_Spend]]&lt;=$N$13,3,IF(Table5[[#This Row],[Total_Spend]]&lt;$N$17,4,5))))</f>
        <v>4</v>
      </c>
    </row>
    <row r="404" spans="1:8" x14ac:dyDescent="0.3">
      <c r="A404" s="9">
        <v>1581</v>
      </c>
      <c r="B404">
        <v>18</v>
      </c>
      <c r="C404">
        <v>17</v>
      </c>
      <c r="D404">
        <v>4</v>
      </c>
      <c r="E404" s="9">
        <v>1</v>
      </c>
      <c r="F404" s="9">
        <f>IF(Table5[[#This Row],[Recency]]&lt;=$L$19,5,IF(Table5[[#This Row],[Recency]]&lt;=$L$11,4,IF(Table5[[#This Row],[Recency]]&lt;=$L$12,3,IF(Table5[[#This Row],[Recency]]&lt;=$L$13,2,1))))</f>
        <v>4</v>
      </c>
      <c r="G404" s="9">
        <f>IF(Table5[[#This Row],[Frequency]]&lt;=$M$11,1,IF(Table5[[#This Row],[Frequency]]&lt;=$M$12,2,IF(Table5[[#This Row],[Frequency]]&lt;=$M$13,3,IF(Table5[[#This Row],[Frequency]]&lt;$M$17,4,5))))</f>
        <v>1</v>
      </c>
      <c r="H404" s="9">
        <f>IF(Table5[[#This Row],[Total_Spend]]&lt;=$N$11,1,IF(Table5[[#This Row],[Total_Spend]]&lt;=$N$12,2,IF(Table5[[#This Row],[Total_Spend]]&lt;=$N$13,3,IF(Table5[[#This Row],[Total_Spend]]&lt;$N$17,4,5))))</f>
        <v>1</v>
      </c>
    </row>
    <row r="405" spans="1:8" x14ac:dyDescent="0.3">
      <c r="A405" s="9">
        <v>1584</v>
      </c>
      <c r="B405">
        <v>79</v>
      </c>
      <c r="C405">
        <v>482</v>
      </c>
      <c r="D405">
        <v>20</v>
      </c>
      <c r="E405" s="9">
        <v>0</v>
      </c>
      <c r="F405" s="9">
        <f>IF(Table5[[#This Row],[Recency]]&lt;=$L$19,5,IF(Table5[[#This Row],[Recency]]&lt;=$L$11,4,IF(Table5[[#This Row],[Recency]]&lt;=$L$12,3,IF(Table5[[#This Row],[Recency]]&lt;=$L$13,2,1))))</f>
        <v>1</v>
      </c>
      <c r="G405" s="9">
        <f>IF(Table5[[#This Row],[Frequency]]&lt;=$M$11,1,IF(Table5[[#This Row],[Frequency]]&lt;=$M$12,2,IF(Table5[[#This Row],[Frequency]]&lt;=$M$13,3,IF(Table5[[#This Row],[Frequency]]&lt;$M$17,4,5))))</f>
        <v>3</v>
      </c>
      <c r="H405" s="9">
        <f>IF(Table5[[#This Row],[Total_Spend]]&lt;=$N$11,1,IF(Table5[[#This Row],[Total_Spend]]&lt;=$N$12,2,IF(Table5[[#This Row],[Total_Spend]]&lt;=$N$13,3,IF(Table5[[#This Row],[Total_Spend]]&lt;$N$17,4,5))))</f>
        <v>3</v>
      </c>
    </row>
    <row r="406" spans="1:8" x14ac:dyDescent="0.3">
      <c r="A406" s="9">
        <v>1592</v>
      </c>
      <c r="B406">
        <v>25</v>
      </c>
      <c r="C406">
        <v>1724</v>
      </c>
      <c r="D406">
        <v>15</v>
      </c>
      <c r="E406" s="9">
        <v>0</v>
      </c>
      <c r="F406" s="9">
        <f>IF(Table5[[#This Row],[Recency]]&lt;=$L$19,5,IF(Table5[[#This Row],[Recency]]&lt;=$L$11,4,IF(Table5[[#This Row],[Recency]]&lt;=$L$12,3,IF(Table5[[#This Row],[Recency]]&lt;=$L$13,2,1))))</f>
        <v>3</v>
      </c>
      <c r="G406" s="9">
        <f>IF(Table5[[#This Row],[Frequency]]&lt;=$M$11,1,IF(Table5[[#This Row],[Frequency]]&lt;=$M$12,2,IF(Table5[[#This Row],[Frequency]]&lt;=$M$13,3,IF(Table5[[#This Row],[Frequency]]&lt;$M$17,4,5))))</f>
        <v>2</v>
      </c>
      <c r="H406" s="9">
        <f>IF(Table5[[#This Row],[Total_Spend]]&lt;=$N$11,1,IF(Table5[[#This Row],[Total_Spend]]&lt;=$N$12,2,IF(Table5[[#This Row],[Total_Spend]]&lt;=$N$13,3,IF(Table5[[#This Row],[Total_Spend]]&lt;$N$17,4,5))))</f>
        <v>5</v>
      </c>
    </row>
    <row r="407" spans="1:8" x14ac:dyDescent="0.3">
      <c r="A407" s="9">
        <v>1600</v>
      </c>
      <c r="B407">
        <v>60</v>
      </c>
      <c r="C407">
        <v>411</v>
      </c>
      <c r="D407">
        <v>21</v>
      </c>
      <c r="E407" s="9">
        <v>0</v>
      </c>
      <c r="F407" s="9">
        <f>IF(Table5[[#This Row],[Recency]]&lt;=$L$19,5,IF(Table5[[#This Row],[Recency]]&lt;=$L$11,4,IF(Table5[[#This Row],[Recency]]&lt;=$L$12,3,IF(Table5[[#This Row],[Recency]]&lt;=$L$13,2,1))))</f>
        <v>2</v>
      </c>
      <c r="G407" s="9">
        <f>IF(Table5[[#This Row],[Frequency]]&lt;=$M$11,1,IF(Table5[[#This Row],[Frequency]]&lt;=$M$12,2,IF(Table5[[#This Row],[Frequency]]&lt;=$M$13,3,IF(Table5[[#This Row],[Frequency]]&lt;$M$17,4,5))))</f>
        <v>3</v>
      </c>
      <c r="H407" s="9">
        <f>IF(Table5[[#This Row],[Total_Spend]]&lt;=$N$11,1,IF(Table5[[#This Row],[Total_Spend]]&lt;=$N$12,2,IF(Table5[[#This Row],[Total_Spend]]&lt;=$N$13,3,IF(Table5[[#This Row],[Total_Spend]]&lt;$N$17,4,5))))</f>
        <v>3</v>
      </c>
    </row>
    <row r="408" spans="1:8" x14ac:dyDescent="0.3">
      <c r="A408" s="9">
        <v>1604</v>
      </c>
      <c r="B408">
        <v>93</v>
      </c>
      <c r="C408">
        <v>225</v>
      </c>
      <c r="D408">
        <v>13</v>
      </c>
      <c r="E408" s="9">
        <v>0</v>
      </c>
      <c r="F408" s="9">
        <f>IF(Table5[[#This Row],[Recency]]&lt;=$L$19,5,IF(Table5[[#This Row],[Recency]]&lt;=$L$11,4,IF(Table5[[#This Row],[Recency]]&lt;=$L$12,3,IF(Table5[[#This Row],[Recency]]&lt;=$L$13,2,1))))</f>
        <v>1</v>
      </c>
      <c r="G408" s="9">
        <f>IF(Table5[[#This Row],[Frequency]]&lt;=$M$11,1,IF(Table5[[#This Row],[Frequency]]&lt;=$M$12,2,IF(Table5[[#This Row],[Frequency]]&lt;=$M$13,3,IF(Table5[[#This Row],[Frequency]]&lt;$M$17,4,5))))</f>
        <v>2</v>
      </c>
      <c r="H408" s="9">
        <f>IF(Table5[[#This Row],[Total_Spend]]&lt;=$N$11,1,IF(Table5[[#This Row],[Total_Spend]]&lt;=$N$12,2,IF(Table5[[#This Row],[Total_Spend]]&lt;=$N$13,3,IF(Table5[[#This Row],[Total_Spend]]&lt;$N$17,4,5))))</f>
        <v>2</v>
      </c>
    </row>
    <row r="409" spans="1:8" x14ac:dyDescent="0.3">
      <c r="A409" s="9">
        <v>1606</v>
      </c>
      <c r="B409">
        <v>65</v>
      </c>
      <c r="C409">
        <v>22</v>
      </c>
      <c r="D409">
        <v>4</v>
      </c>
      <c r="E409" s="9">
        <v>0</v>
      </c>
      <c r="F409" s="9">
        <f>IF(Table5[[#This Row],[Recency]]&lt;=$L$19,5,IF(Table5[[#This Row],[Recency]]&lt;=$L$11,4,IF(Table5[[#This Row],[Recency]]&lt;=$L$12,3,IF(Table5[[#This Row],[Recency]]&lt;=$L$13,2,1))))</f>
        <v>2</v>
      </c>
      <c r="G409" s="9">
        <f>IF(Table5[[#This Row],[Frequency]]&lt;=$M$11,1,IF(Table5[[#This Row],[Frequency]]&lt;=$M$12,2,IF(Table5[[#This Row],[Frequency]]&lt;=$M$13,3,IF(Table5[[#This Row],[Frequency]]&lt;$M$17,4,5))))</f>
        <v>1</v>
      </c>
      <c r="H409" s="9">
        <f>IF(Table5[[#This Row],[Total_Spend]]&lt;=$N$11,1,IF(Table5[[#This Row],[Total_Spend]]&lt;=$N$12,2,IF(Table5[[#This Row],[Total_Spend]]&lt;=$N$13,3,IF(Table5[[#This Row],[Total_Spend]]&lt;$N$17,4,5))))</f>
        <v>1</v>
      </c>
    </row>
    <row r="410" spans="1:8" x14ac:dyDescent="0.3">
      <c r="A410" s="9">
        <v>1612</v>
      </c>
      <c r="B410">
        <v>82</v>
      </c>
      <c r="C410">
        <v>47</v>
      </c>
      <c r="D410">
        <v>8</v>
      </c>
      <c r="E410" s="9">
        <v>0</v>
      </c>
      <c r="F410" s="9">
        <f>IF(Table5[[#This Row],[Recency]]&lt;=$L$19,5,IF(Table5[[#This Row],[Recency]]&lt;=$L$11,4,IF(Table5[[#This Row],[Recency]]&lt;=$L$12,3,IF(Table5[[#This Row],[Recency]]&lt;=$L$13,2,1))))</f>
        <v>1</v>
      </c>
      <c r="G410" s="9">
        <f>IF(Table5[[#This Row],[Frequency]]&lt;=$M$11,1,IF(Table5[[#This Row],[Frequency]]&lt;=$M$12,2,IF(Table5[[#This Row],[Frequency]]&lt;=$M$13,3,IF(Table5[[#This Row],[Frequency]]&lt;$M$17,4,5))))</f>
        <v>1</v>
      </c>
      <c r="H410" s="9">
        <f>IF(Table5[[#This Row],[Total_Spend]]&lt;=$N$11,1,IF(Table5[[#This Row],[Total_Spend]]&lt;=$N$12,2,IF(Table5[[#This Row],[Total_Spend]]&lt;=$N$13,3,IF(Table5[[#This Row],[Total_Spend]]&lt;$N$17,4,5))))</f>
        <v>1</v>
      </c>
    </row>
    <row r="411" spans="1:8" x14ac:dyDescent="0.3">
      <c r="A411" s="9">
        <v>1618</v>
      </c>
      <c r="B411">
        <v>9</v>
      </c>
      <c r="C411">
        <v>692</v>
      </c>
      <c r="D411">
        <v>21</v>
      </c>
      <c r="E411" s="9">
        <v>1</v>
      </c>
      <c r="F411" s="9">
        <f>IF(Table5[[#This Row],[Recency]]&lt;=$L$19,5,IF(Table5[[#This Row],[Recency]]&lt;=$L$11,4,IF(Table5[[#This Row],[Recency]]&lt;=$L$12,3,IF(Table5[[#This Row],[Recency]]&lt;=$L$13,2,1))))</f>
        <v>5</v>
      </c>
      <c r="G411" s="9">
        <f>IF(Table5[[#This Row],[Frequency]]&lt;=$M$11,1,IF(Table5[[#This Row],[Frequency]]&lt;=$M$12,2,IF(Table5[[#This Row],[Frequency]]&lt;=$M$13,3,IF(Table5[[#This Row],[Frequency]]&lt;$M$17,4,5))))</f>
        <v>3</v>
      </c>
      <c r="H411" s="9">
        <f>IF(Table5[[#This Row],[Total_Spend]]&lt;=$N$11,1,IF(Table5[[#This Row],[Total_Spend]]&lt;=$N$12,2,IF(Table5[[#This Row],[Total_Spend]]&lt;=$N$13,3,IF(Table5[[#This Row],[Total_Spend]]&lt;$N$17,4,5))))</f>
        <v>3</v>
      </c>
    </row>
    <row r="412" spans="1:8" x14ac:dyDescent="0.3">
      <c r="A412" s="9">
        <v>1619</v>
      </c>
      <c r="B412">
        <v>2</v>
      </c>
      <c r="C412">
        <v>1588</v>
      </c>
      <c r="D412">
        <v>17</v>
      </c>
      <c r="E412" s="9">
        <v>1</v>
      </c>
      <c r="F412" s="9">
        <f>IF(Table5[[#This Row],[Recency]]&lt;=$L$19,5,IF(Table5[[#This Row],[Recency]]&lt;=$L$11,4,IF(Table5[[#This Row],[Recency]]&lt;=$L$12,3,IF(Table5[[#This Row],[Recency]]&lt;=$L$13,2,1))))</f>
        <v>5</v>
      </c>
      <c r="G412" s="9">
        <f>IF(Table5[[#This Row],[Frequency]]&lt;=$M$11,1,IF(Table5[[#This Row],[Frequency]]&lt;=$M$12,2,IF(Table5[[#This Row],[Frequency]]&lt;=$M$13,3,IF(Table5[[#This Row],[Frequency]]&lt;$M$17,4,5))))</f>
        <v>3</v>
      </c>
      <c r="H412" s="9">
        <f>IF(Table5[[#This Row],[Total_Spend]]&lt;=$N$11,1,IF(Table5[[#This Row],[Total_Spend]]&lt;=$N$12,2,IF(Table5[[#This Row],[Total_Spend]]&lt;=$N$13,3,IF(Table5[[#This Row],[Total_Spend]]&lt;$N$17,4,5))))</f>
        <v>5</v>
      </c>
    </row>
    <row r="413" spans="1:8" x14ac:dyDescent="0.3">
      <c r="A413" s="9">
        <v>1626</v>
      </c>
      <c r="B413">
        <v>37</v>
      </c>
      <c r="C413">
        <v>49</v>
      </c>
      <c r="D413">
        <v>6</v>
      </c>
      <c r="E413" s="9">
        <v>1</v>
      </c>
      <c r="F413" s="9">
        <f>IF(Table5[[#This Row],[Recency]]&lt;=$L$19,5,IF(Table5[[#This Row],[Recency]]&lt;=$L$11,4,IF(Table5[[#This Row],[Recency]]&lt;=$L$12,3,IF(Table5[[#This Row],[Recency]]&lt;=$L$13,2,1))))</f>
        <v>3</v>
      </c>
      <c r="G413" s="9">
        <f>IF(Table5[[#This Row],[Frequency]]&lt;=$M$11,1,IF(Table5[[#This Row],[Frequency]]&lt;=$M$12,2,IF(Table5[[#This Row],[Frequency]]&lt;=$M$13,3,IF(Table5[[#This Row],[Frequency]]&lt;$M$17,4,5))))</f>
        <v>1</v>
      </c>
      <c r="H413" s="9">
        <f>IF(Table5[[#This Row],[Total_Spend]]&lt;=$N$11,1,IF(Table5[[#This Row],[Total_Spend]]&lt;=$N$12,2,IF(Table5[[#This Row],[Total_Spend]]&lt;=$N$13,3,IF(Table5[[#This Row],[Total_Spend]]&lt;$N$17,4,5))))</f>
        <v>1</v>
      </c>
    </row>
    <row r="414" spans="1:8" x14ac:dyDescent="0.3">
      <c r="A414" s="9">
        <v>1627</v>
      </c>
      <c r="B414">
        <v>84</v>
      </c>
      <c r="C414">
        <v>789</v>
      </c>
      <c r="D414">
        <v>22</v>
      </c>
      <c r="E414" s="9">
        <v>0</v>
      </c>
      <c r="F414" s="9">
        <f>IF(Table5[[#This Row],[Recency]]&lt;=$L$19,5,IF(Table5[[#This Row],[Recency]]&lt;=$L$11,4,IF(Table5[[#This Row],[Recency]]&lt;=$L$12,3,IF(Table5[[#This Row],[Recency]]&lt;=$L$13,2,1))))</f>
        <v>1</v>
      </c>
      <c r="G414" s="9">
        <f>IF(Table5[[#This Row],[Frequency]]&lt;=$M$11,1,IF(Table5[[#This Row],[Frequency]]&lt;=$M$12,2,IF(Table5[[#This Row],[Frequency]]&lt;=$M$13,3,IF(Table5[[#This Row],[Frequency]]&lt;$M$17,4,5))))</f>
        <v>4</v>
      </c>
      <c r="H414" s="9">
        <f>IF(Table5[[#This Row],[Total_Spend]]&lt;=$N$11,1,IF(Table5[[#This Row],[Total_Spend]]&lt;=$N$12,2,IF(Table5[[#This Row],[Total_Spend]]&lt;=$N$13,3,IF(Table5[[#This Row],[Total_Spend]]&lt;$N$17,4,5))))</f>
        <v>3</v>
      </c>
    </row>
    <row r="415" spans="1:8" x14ac:dyDescent="0.3">
      <c r="A415" s="9">
        <v>1628</v>
      </c>
      <c r="B415">
        <v>54</v>
      </c>
      <c r="C415">
        <v>960</v>
      </c>
      <c r="D415">
        <v>17</v>
      </c>
      <c r="E415" s="9">
        <v>0</v>
      </c>
      <c r="F415" s="9">
        <f>IF(Table5[[#This Row],[Recency]]&lt;=$L$19,5,IF(Table5[[#This Row],[Recency]]&lt;=$L$11,4,IF(Table5[[#This Row],[Recency]]&lt;=$L$12,3,IF(Table5[[#This Row],[Recency]]&lt;=$L$13,2,1))))</f>
        <v>2</v>
      </c>
      <c r="G415" s="9">
        <f>IF(Table5[[#This Row],[Frequency]]&lt;=$M$11,1,IF(Table5[[#This Row],[Frequency]]&lt;=$M$12,2,IF(Table5[[#This Row],[Frequency]]&lt;=$M$13,3,IF(Table5[[#This Row],[Frequency]]&lt;$M$17,4,5))))</f>
        <v>3</v>
      </c>
      <c r="H415" s="9">
        <f>IF(Table5[[#This Row],[Total_Spend]]&lt;=$N$11,1,IF(Table5[[#This Row],[Total_Spend]]&lt;=$N$12,2,IF(Table5[[#This Row],[Total_Spend]]&lt;=$N$13,3,IF(Table5[[#This Row],[Total_Spend]]&lt;$N$17,4,5))))</f>
        <v>3</v>
      </c>
    </row>
    <row r="416" spans="1:8" x14ac:dyDescent="0.3">
      <c r="A416" s="9">
        <v>1630</v>
      </c>
      <c r="B416">
        <v>56</v>
      </c>
      <c r="C416">
        <v>424</v>
      </c>
      <c r="D416">
        <v>15</v>
      </c>
      <c r="E416" s="9">
        <v>0</v>
      </c>
      <c r="F416" s="9">
        <f>IF(Table5[[#This Row],[Recency]]&lt;=$L$19,5,IF(Table5[[#This Row],[Recency]]&lt;=$L$11,4,IF(Table5[[#This Row],[Recency]]&lt;=$L$12,3,IF(Table5[[#This Row],[Recency]]&lt;=$L$13,2,1))))</f>
        <v>2</v>
      </c>
      <c r="G416" s="9">
        <f>IF(Table5[[#This Row],[Frequency]]&lt;=$M$11,1,IF(Table5[[#This Row],[Frequency]]&lt;=$M$12,2,IF(Table5[[#This Row],[Frequency]]&lt;=$M$13,3,IF(Table5[[#This Row],[Frequency]]&lt;$M$17,4,5))))</f>
        <v>2</v>
      </c>
      <c r="H416" s="9">
        <f>IF(Table5[[#This Row],[Total_Spend]]&lt;=$N$11,1,IF(Table5[[#This Row],[Total_Spend]]&lt;=$N$12,2,IF(Table5[[#This Row],[Total_Spend]]&lt;=$N$13,3,IF(Table5[[#This Row],[Total_Spend]]&lt;$N$17,4,5))))</f>
        <v>3</v>
      </c>
    </row>
    <row r="417" spans="1:8" x14ac:dyDescent="0.3">
      <c r="A417" s="9">
        <v>1631</v>
      </c>
      <c r="B417">
        <v>3</v>
      </c>
      <c r="C417">
        <v>1282</v>
      </c>
      <c r="D417">
        <v>23</v>
      </c>
      <c r="E417" s="9">
        <v>1</v>
      </c>
      <c r="F417" s="9">
        <f>IF(Table5[[#This Row],[Recency]]&lt;=$L$19,5,IF(Table5[[#This Row],[Recency]]&lt;=$L$11,4,IF(Table5[[#This Row],[Recency]]&lt;=$L$12,3,IF(Table5[[#This Row],[Recency]]&lt;=$L$13,2,1))))</f>
        <v>5</v>
      </c>
      <c r="G417" s="9">
        <f>IF(Table5[[#This Row],[Frequency]]&lt;=$M$11,1,IF(Table5[[#This Row],[Frequency]]&lt;=$M$12,2,IF(Table5[[#This Row],[Frequency]]&lt;=$M$13,3,IF(Table5[[#This Row],[Frequency]]&lt;$M$17,4,5))))</f>
        <v>4</v>
      </c>
      <c r="H417" s="9">
        <f>IF(Table5[[#This Row],[Total_Spend]]&lt;=$N$11,1,IF(Table5[[#This Row],[Total_Spend]]&lt;=$N$12,2,IF(Table5[[#This Row],[Total_Spend]]&lt;=$N$13,3,IF(Table5[[#This Row],[Total_Spend]]&lt;$N$17,4,5))))</f>
        <v>4</v>
      </c>
    </row>
    <row r="418" spans="1:8" x14ac:dyDescent="0.3">
      <c r="A418" s="9">
        <v>164</v>
      </c>
      <c r="B418">
        <v>59</v>
      </c>
      <c r="C418">
        <v>269</v>
      </c>
      <c r="D418">
        <v>13</v>
      </c>
      <c r="E418" s="9">
        <v>0</v>
      </c>
      <c r="F418" s="9">
        <f>IF(Table5[[#This Row],[Recency]]&lt;=$L$19,5,IF(Table5[[#This Row],[Recency]]&lt;=$L$11,4,IF(Table5[[#This Row],[Recency]]&lt;=$L$12,3,IF(Table5[[#This Row],[Recency]]&lt;=$L$13,2,1))))</f>
        <v>2</v>
      </c>
      <c r="G418" s="9">
        <f>IF(Table5[[#This Row],[Frequency]]&lt;=$M$11,1,IF(Table5[[#This Row],[Frequency]]&lt;=$M$12,2,IF(Table5[[#This Row],[Frequency]]&lt;=$M$13,3,IF(Table5[[#This Row],[Frequency]]&lt;$M$17,4,5))))</f>
        <v>2</v>
      </c>
      <c r="H418" s="9">
        <f>IF(Table5[[#This Row],[Total_Spend]]&lt;=$N$11,1,IF(Table5[[#This Row],[Total_Spend]]&lt;=$N$12,2,IF(Table5[[#This Row],[Total_Spend]]&lt;=$N$13,3,IF(Table5[[#This Row],[Total_Spend]]&lt;$N$17,4,5))))</f>
        <v>2</v>
      </c>
    </row>
    <row r="419" spans="1:8" x14ac:dyDescent="0.3">
      <c r="A419" s="9">
        <v>1640</v>
      </c>
      <c r="B419">
        <v>49</v>
      </c>
      <c r="C419">
        <v>108</v>
      </c>
      <c r="D419">
        <v>8</v>
      </c>
      <c r="E419" s="9">
        <v>0</v>
      </c>
      <c r="F419" s="9">
        <f>IF(Table5[[#This Row],[Recency]]&lt;=$L$19,5,IF(Table5[[#This Row],[Recency]]&lt;=$L$11,4,IF(Table5[[#This Row],[Recency]]&lt;=$L$12,3,IF(Table5[[#This Row],[Recency]]&lt;=$L$13,2,1))))</f>
        <v>3</v>
      </c>
      <c r="G419" s="9">
        <f>IF(Table5[[#This Row],[Frequency]]&lt;=$M$11,1,IF(Table5[[#This Row],[Frequency]]&lt;=$M$12,2,IF(Table5[[#This Row],[Frequency]]&lt;=$M$13,3,IF(Table5[[#This Row],[Frequency]]&lt;$M$17,4,5))))</f>
        <v>1</v>
      </c>
      <c r="H419" s="9">
        <f>IF(Table5[[#This Row],[Total_Spend]]&lt;=$N$11,1,IF(Table5[[#This Row],[Total_Spend]]&lt;=$N$12,2,IF(Table5[[#This Row],[Total_Spend]]&lt;=$N$13,3,IF(Table5[[#This Row],[Total_Spend]]&lt;$N$17,4,5))))</f>
        <v>2</v>
      </c>
    </row>
    <row r="420" spans="1:8" x14ac:dyDescent="0.3">
      <c r="A420" s="9">
        <v>1646</v>
      </c>
      <c r="B420">
        <v>36</v>
      </c>
      <c r="C420">
        <v>46</v>
      </c>
      <c r="D420">
        <v>7</v>
      </c>
      <c r="E420" s="9">
        <v>0</v>
      </c>
      <c r="F420" s="9">
        <f>IF(Table5[[#This Row],[Recency]]&lt;=$L$19,5,IF(Table5[[#This Row],[Recency]]&lt;=$L$11,4,IF(Table5[[#This Row],[Recency]]&lt;=$L$12,3,IF(Table5[[#This Row],[Recency]]&lt;=$L$13,2,1))))</f>
        <v>3</v>
      </c>
      <c r="G420" s="9">
        <f>IF(Table5[[#This Row],[Frequency]]&lt;=$M$11,1,IF(Table5[[#This Row],[Frequency]]&lt;=$M$12,2,IF(Table5[[#This Row],[Frequency]]&lt;=$M$13,3,IF(Table5[[#This Row],[Frequency]]&lt;$M$17,4,5))))</f>
        <v>1</v>
      </c>
      <c r="H420" s="9">
        <f>IF(Table5[[#This Row],[Total_Spend]]&lt;=$N$11,1,IF(Table5[[#This Row],[Total_Spend]]&lt;=$N$12,2,IF(Table5[[#This Row],[Total_Spend]]&lt;=$N$13,3,IF(Table5[[#This Row],[Total_Spend]]&lt;$N$17,4,5))))</f>
        <v>1</v>
      </c>
    </row>
    <row r="421" spans="1:8" x14ac:dyDescent="0.3">
      <c r="A421" s="9">
        <v>1650</v>
      </c>
      <c r="B421">
        <v>13</v>
      </c>
      <c r="C421">
        <v>1643</v>
      </c>
      <c r="D421">
        <v>27</v>
      </c>
      <c r="E421" s="9">
        <v>0</v>
      </c>
      <c r="F421" s="9">
        <f>IF(Table5[[#This Row],[Recency]]&lt;=$L$19,5,IF(Table5[[#This Row],[Recency]]&lt;=$L$11,4,IF(Table5[[#This Row],[Recency]]&lt;=$L$12,3,IF(Table5[[#This Row],[Recency]]&lt;=$L$13,2,1))))</f>
        <v>4</v>
      </c>
      <c r="G421" s="9">
        <f>IF(Table5[[#This Row],[Frequency]]&lt;=$M$11,1,IF(Table5[[#This Row],[Frequency]]&lt;=$M$12,2,IF(Table5[[#This Row],[Frequency]]&lt;=$M$13,3,IF(Table5[[#This Row],[Frequency]]&lt;$M$17,4,5))))</f>
        <v>5</v>
      </c>
      <c r="H421" s="9">
        <f>IF(Table5[[#This Row],[Total_Spend]]&lt;=$N$11,1,IF(Table5[[#This Row],[Total_Spend]]&lt;=$N$12,2,IF(Table5[[#This Row],[Total_Spend]]&lt;=$N$13,3,IF(Table5[[#This Row],[Total_Spend]]&lt;$N$17,4,5))))</f>
        <v>5</v>
      </c>
    </row>
    <row r="422" spans="1:8" x14ac:dyDescent="0.3">
      <c r="A422" s="9">
        <v>1655</v>
      </c>
      <c r="B422">
        <v>81</v>
      </c>
      <c r="C422">
        <v>48</v>
      </c>
      <c r="D422">
        <v>5</v>
      </c>
      <c r="E422" s="9">
        <v>0</v>
      </c>
      <c r="F422" s="9">
        <f>IF(Table5[[#This Row],[Recency]]&lt;=$L$19,5,IF(Table5[[#This Row],[Recency]]&lt;=$L$11,4,IF(Table5[[#This Row],[Recency]]&lt;=$L$12,3,IF(Table5[[#This Row],[Recency]]&lt;=$L$13,2,1))))</f>
        <v>1</v>
      </c>
      <c r="G422" s="9">
        <f>IF(Table5[[#This Row],[Frequency]]&lt;=$M$11,1,IF(Table5[[#This Row],[Frequency]]&lt;=$M$12,2,IF(Table5[[#This Row],[Frequency]]&lt;=$M$13,3,IF(Table5[[#This Row],[Frequency]]&lt;$M$17,4,5))))</f>
        <v>1</v>
      </c>
      <c r="H422" s="9">
        <f>IF(Table5[[#This Row],[Total_Spend]]&lt;=$N$11,1,IF(Table5[[#This Row],[Total_Spend]]&lt;=$N$12,2,IF(Table5[[#This Row],[Total_Spend]]&lt;=$N$13,3,IF(Table5[[#This Row],[Total_Spend]]&lt;$N$17,4,5))))</f>
        <v>1</v>
      </c>
    </row>
    <row r="423" spans="1:8" x14ac:dyDescent="0.3">
      <c r="A423" s="9">
        <v>1663</v>
      </c>
      <c r="B423">
        <v>97</v>
      </c>
      <c r="C423">
        <v>49</v>
      </c>
      <c r="D423">
        <v>5</v>
      </c>
      <c r="E423" s="9">
        <v>0</v>
      </c>
      <c r="F423" s="9">
        <f>IF(Table5[[#This Row],[Recency]]&lt;=$L$19,5,IF(Table5[[#This Row],[Recency]]&lt;=$L$11,4,IF(Table5[[#This Row],[Recency]]&lt;=$L$12,3,IF(Table5[[#This Row],[Recency]]&lt;=$L$13,2,1))))</f>
        <v>1</v>
      </c>
      <c r="G423" s="9">
        <f>IF(Table5[[#This Row],[Frequency]]&lt;=$M$11,1,IF(Table5[[#This Row],[Frequency]]&lt;=$M$12,2,IF(Table5[[#This Row],[Frequency]]&lt;=$M$13,3,IF(Table5[[#This Row],[Frequency]]&lt;$M$17,4,5))))</f>
        <v>1</v>
      </c>
      <c r="H423" s="9">
        <f>IF(Table5[[#This Row],[Total_Spend]]&lt;=$N$11,1,IF(Table5[[#This Row],[Total_Spend]]&lt;=$N$12,2,IF(Table5[[#This Row],[Total_Spend]]&lt;=$N$13,3,IF(Table5[[#This Row],[Total_Spend]]&lt;$N$17,4,5))))</f>
        <v>1</v>
      </c>
    </row>
    <row r="424" spans="1:8" x14ac:dyDescent="0.3">
      <c r="A424" s="9">
        <v>1665</v>
      </c>
      <c r="B424">
        <v>71</v>
      </c>
      <c r="C424">
        <v>1750</v>
      </c>
      <c r="D424">
        <v>18</v>
      </c>
      <c r="E424" s="9">
        <v>1</v>
      </c>
      <c r="F424" s="9">
        <f>IF(Table5[[#This Row],[Recency]]&lt;=$L$19,5,IF(Table5[[#This Row],[Recency]]&lt;=$L$11,4,IF(Table5[[#This Row],[Recency]]&lt;=$L$12,3,IF(Table5[[#This Row],[Recency]]&lt;=$L$13,2,1))))</f>
        <v>2</v>
      </c>
      <c r="G424" s="9">
        <f>IF(Table5[[#This Row],[Frequency]]&lt;=$M$11,1,IF(Table5[[#This Row],[Frequency]]&lt;=$M$12,2,IF(Table5[[#This Row],[Frequency]]&lt;=$M$13,3,IF(Table5[[#This Row],[Frequency]]&lt;$M$17,4,5))))</f>
        <v>3</v>
      </c>
      <c r="H424" s="9">
        <f>IF(Table5[[#This Row],[Total_Spend]]&lt;=$N$11,1,IF(Table5[[#This Row],[Total_Spend]]&lt;=$N$12,2,IF(Table5[[#This Row],[Total_Spend]]&lt;=$N$13,3,IF(Table5[[#This Row],[Total_Spend]]&lt;$N$17,4,5))))</f>
        <v>5</v>
      </c>
    </row>
    <row r="425" spans="1:8" x14ac:dyDescent="0.3">
      <c r="A425" s="9">
        <v>1672</v>
      </c>
      <c r="B425">
        <v>74</v>
      </c>
      <c r="C425">
        <v>461</v>
      </c>
      <c r="D425">
        <v>15</v>
      </c>
      <c r="E425" s="9">
        <v>0</v>
      </c>
      <c r="F425" s="9">
        <f>IF(Table5[[#This Row],[Recency]]&lt;=$L$19,5,IF(Table5[[#This Row],[Recency]]&lt;=$L$11,4,IF(Table5[[#This Row],[Recency]]&lt;=$L$12,3,IF(Table5[[#This Row],[Recency]]&lt;=$L$13,2,1))))</f>
        <v>2</v>
      </c>
      <c r="G425" s="9">
        <f>IF(Table5[[#This Row],[Frequency]]&lt;=$M$11,1,IF(Table5[[#This Row],[Frequency]]&lt;=$M$12,2,IF(Table5[[#This Row],[Frequency]]&lt;=$M$13,3,IF(Table5[[#This Row],[Frequency]]&lt;$M$17,4,5))))</f>
        <v>2</v>
      </c>
      <c r="H425" s="9">
        <f>IF(Table5[[#This Row],[Total_Spend]]&lt;=$N$11,1,IF(Table5[[#This Row],[Total_Spend]]&lt;=$N$12,2,IF(Table5[[#This Row],[Total_Spend]]&lt;=$N$13,3,IF(Table5[[#This Row],[Total_Spend]]&lt;$N$17,4,5))))</f>
        <v>3</v>
      </c>
    </row>
    <row r="426" spans="1:8" x14ac:dyDescent="0.3">
      <c r="A426" s="9">
        <v>1676</v>
      </c>
      <c r="B426">
        <v>30</v>
      </c>
      <c r="C426">
        <v>266</v>
      </c>
      <c r="D426">
        <v>15</v>
      </c>
      <c r="E426" s="9">
        <v>0</v>
      </c>
      <c r="F426" s="9">
        <f>IF(Table5[[#This Row],[Recency]]&lt;=$L$19,5,IF(Table5[[#This Row],[Recency]]&lt;=$L$11,4,IF(Table5[[#This Row],[Recency]]&lt;=$L$12,3,IF(Table5[[#This Row],[Recency]]&lt;=$L$13,2,1))))</f>
        <v>3</v>
      </c>
      <c r="G426" s="9">
        <f>IF(Table5[[#This Row],[Frequency]]&lt;=$M$11,1,IF(Table5[[#This Row],[Frequency]]&lt;=$M$12,2,IF(Table5[[#This Row],[Frequency]]&lt;=$M$13,3,IF(Table5[[#This Row],[Frequency]]&lt;$M$17,4,5))))</f>
        <v>2</v>
      </c>
      <c r="H426" s="9">
        <f>IF(Table5[[#This Row],[Total_Spend]]&lt;=$N$11,1,IF(Table5[[#This Row],[Total_Spend]]&lt;=$N$12,2,IF(Table5[[#This Row],[Total_Spend]]&lt;=$N$13,3,IF(Table5[[#This Row],[Total_Spend]]&lt;$N$17,4,5))))</f>
        <v>2</v>
      </c>
    </row>
    <row r="427" spans="1:8" x14ac:dyDescent="0.3">
      <c r="A427" s="9">
        <v>1685</v>
      </c>
      <c r="B427">
        <v>21</v>
      </c>
      <c r="C427">
        <v>1482</v>
      </c>
      <c r="D427">
        <v>23</v>
      </c>
      <c r="E427" s="9">
        <v>0</v>
      </c>
      <c r="F427" s="9">
        <f>IF(Table5[[#This Row],[Recency]]&lt;=$L$19,5,IF(Table5[[#This Row],[Recency]]&lt;=$L$11,4,IF(Table5[[#This Row],[Recency]]&lt;=$L$12,3,IF(Table5[[#This Row],[Recency]]&lt;=$L$13,2,1))))</f>
        <v>4</v>
      </c>
      <c r="G427" s="9">
        <f>IF(Table5[[#This Row],[Frequency]]&lt;=$M$11,1,IF(Table5[[#This Row],[Frequency]]&lt;=$M$12,2,IF(Table5[[#This Row],[Frequency]]&lt;=$M$13,3,IF(Table5[[#This Row],[Frequency]]&lt;$M$17,4,5))))</f>
        <v>4</v>
      </c>
      <c r="H427" s="9">
        <f>IF(Table5[[#This Row],[Total_Spend]]&lt;=$N$11,1,IF(Table5[[#This Row],[Total_Spend]]&lt;=$N$12,2,IF(Table5[[#This Row],[Total_Spend]]&lt;=$N$13,3,IF(Table5[[#This Row],[Total_Spend]]&lt;$N$17,4,5))))</f>
        <v>4</v>
      </c>
    </row>
    <row r="428" spans="1:8" x14ac:dyDescent="0.3">
      <c r="A428" s="9">
        <v>17</v>
      </c>
      <c r="B428">
        <v>81</v>
      </c>
      <c r="C428">
        <v>1028</v>
      </c>
      <c r="D428">
        <v>28</v>
      </c>
      <c r="E428" s="9">
        <v>0</v>
      </c>
      <c r="F428" s="9">
        <f>IF(Table5[[#This Row],[Recency]]&lt;=$L$19,5,IF(Table5[[#This Row],[Recency]]&lt;=$L$11,4,IF(Table5[[#This Row],[Recency]]&lt;=$L$12,3,IF(Table5[[#This Row],[Recency]]&lt;=$L$13,2,1))))</f>
        <v>1</v>
      </c>
      <c r="G428" s="9">
        <f>IF(Table5[[#This Row],[Frequency]]&lt;=$M$11,1,IF(Table5[[#This Row],[Frequency]]&lt;=$M$12,2,IF(Table5[[#This Row],[Frequency]]&lt;=$M$13,3,IF(Table5[[#This Row],[Frequency]]&lt;$M$17,4,5))))</f>
        <v>5</v>
      </c>
      <c r="H428" s="9">
        <f>IF(Table5[[#This Row],[Total_Spend]]&lt;=$N$11,1,IF(Table5[[#This Row],[Total_Spend]]&lt;=$N$12,2,IF(Table5[[#This Row],[Total_Spend]]&lt;=$N$13,3,IF(Table5[[#This Row],[Total_Spend]]&lt;$N$17,4,5))))</f>
        <v>3</v>
      </c>
    </row>
    <row r="429" spans="1:8" x14ac:dyDescent="0.3">
      <c r="A429" s="9">
        <v>1710</v>
      </c>
      <c r="B429">
        <v>51</v>
      </c>
      <c r="C429">
        <v>279</v>
      </c>
      <c r="D429">
        <v>18</v>
      </c>
      <c r="E429" s="9">
        <v>0</v>
      </c>
      <c r="F429" s="9">
        <f>IF(Table5[[#This Row],[Recency]]&lt;=$L$19,5,IF(Table5[[#This Row],[Recency]]&lt;=$L$11,4,IF(Table5[[#This Row],[Recency]]&lt;=$L$12,3,IF(Table5[[#This Row],[Recency]]&lt;=$L$13,2,1))))</f>
        <v>2</v>
      </c>
      <c r="G429" s="9">
        <f>IF(Table5[[#This Row],[Frequency]]&lt;=$M$11,1,IF(Table5[[#This Row],[Frequency]]&lt;=$M$12,2,IF(Table5[[#This Row],[Frequency]]&lt;=$M$13,3,IF(Table5[[#This Row],[Frequency]]&lt;$M$17,4,5))))</f>
        <v>3</v>
      </c>
      <c r="H429" s="9">
        <f>IF(Table5[[#This Row],[Total_Spend]]&lt;=$N$11,1,IF(Table5[[#This Row],[Total_Spend]]&lt;=$N$12,2,IF(Table5[[#This Row],[Total_Spend]]&lt;=$N$13,3,IF(Table5[[#This Row],[Total_Spend]]&lt;$N$17,4,5))))</f>
        <v>2</v>
      </c>
    </row>
    <row r="430" spans="1:8" x14ac:dyDescent="0.3">
      <c r="A430" s="9">
        <v>1715</v>
      </c>
      <c r="B430">
        <v>45</v>
      </c>
      <c r="C430">
        <v>48</v>
      </c>
      <c r="D430">
        <v>7</v>
      </c>
      <c r="E430" s="9">
        <v>0</v>
      </c>
      <c r="F430" s="9">
        <f>IF(Table5[[#This Row],[Recency]]&lt;=$L$19,5,IF(Table5[[#This Row],[Recency]]&lt;=$L$11,4,IF(Table5[[#This Row],[Recency]]&lt;=$L$12,3,IF(Table5[[#This Row],[Recency]]&lt;=$L$13,2,1))))</f>
        <v>3</v>
      </c>
      <c r="G430" s="9">
        <f>IF(Table5[[#This Row],[Frequency]]&lt;=$M$11,1,IF(Table5[[#This Row],[Frequency]]&lt;=$M$12,2,IF(Table5[[#This Row],[Frequency]]&lt;=$M$13,3,IF(Table5[[#This Row],[Frequency]]&lt;$M$17,4,5))))</f>
        <v>1</v>
      </c>
      <c r="H430" s="9">
        <f>IF(Table5[[#This Row],[Total_Spend]]&lt;=$N$11,1,IF(Table5[[#This Row],[Total_Spend]]&lt;=$N$12,2,IF(Table5[[#This Row],[Total_Spend]]&lt;=$N$13,3,IF(Table5[[#This Row],[Total_Spend]]&lt;$N$17,4,5))))</f>
        <v>1</v>
      </c>
    </row>
    <row r="431" spans="1:8" x14ac:dyDescent="0.3">
      <c r="A431" s="9">
        <v>1717</v>
      </c>
      <c r="B431">
        <v>43</v>
      </c>
      <c r="C431">
        <v>273</v>
      </c>
      <c r="D431">
        <v>13</v>
      </c>
      <c r="E431" s="9">
        <v>0</v>
      </c>
      <c r="F431" s="9">
        <f>IF(Table5[[#This Row],[Recency]]&lt;=$L$19,5,IF(Table5[[#This Row],[Recency]]&lt;=$L$11,4,IF(Table5[[#This Row],[Recency]]&lt;=$L$12,3,IF(Table5[[#This Row],[Recency]]&lt;=$L$13,2,1))))</f>
        <v>3</v>
      </c>
      <c r="G431" s="9">
        <f>IF(Table5[[#This Row],[Frequency]]&lt;=$M$11,1,IF(Table5[[#This Row],[Frequency]]&lt;=$M$12,2,IF(Table5[[#This Row],[Frequency]]&lt;=$M$13,3,IF(Table5[[#This Row],[Frequency]]&lt;$M$17,4,5))))</f>
        <v>2</v>
      </c>
      <c r="H431" s="9">
        <f>IF(Table5[[#This Row],[Total_Spend]]&lt;=$N$11,1,IF(Table5[[#This Row],[Total_Spend]]&lt;=$N$12,2,IF(Table5[[#This Row],[Total_Spend]]&lt;=$N$13,3,IF(Table5[[#This Row],[Total_Spend]]&lt;$N$17,4,5))))</f>
        <v>2</v>
      </c>
    </row>
    <row r="432" spans="1:8" x14ac:dyDescent="0.3">
      <c r="A432" s="9">
        <v>1726</v>
      </c>
      <c r="B432">
        <v>23</v>
      </c>
      <c r="C432">
        <v>81</v>
      </c>
      <c r="D432">
        <v>5</v>
      </c>
      <c r="E432" s="9">
        <v>1</v>
      </c>
      <c r="F432" s="9">
        <f>IF(Table5[[#This Row],[Recency]]&lt;=$L$19,5,IF(Table5[[#This Row],[Recency]]&lt;=$L$11,4,IF(Table5[[#This Row],[Recency]]&lt;=$L$12,3,IF(Table5[[#This Row],[Recency]]&lt;=$L$13,2,1))))</f>
        <v>4</v>
      </c>
      <c r="G432" s="9">
        <f>IF(Table5[[#This Row],[Frequency]]&lt;=$M$11,1,IF(Table5[[#This Row],[Frequency]]&lt;=$M$12,2,IF(Table5[[#This Row],[Frequency]]&lt;=$M$13,3,IF(Table5[[#This Row],[Frequency]]&lt;$M$17,4,5))))</f>
        <v>1</v>
      </c>
      <c r="H432" s="9">
        <f>IF(Table5[[#This Row],[Total_Spend]]&lt;=$N$11,1,IF(Table5[[#This Row],[Total_Spend]]&lt;=$N$12,2,IF(Table5[[#This Row],[Total_Spend]]&lt;=$N$13,3,IF(Table5[[#This Row],[Total_Spend]]&lt;$N$17,4,5))))</f>
        <v>2</v>
      </c>
    </row>
    <row r="433" spans="1:8" x14ac:dyDescent="0.3">
      <c r="A433" s="9">
        <v>1729</v>
      </c>
      <c r="B433">
        <v>14</v>
      </c>
      <c r="C433">
        <v>1377</v>
      </c>
      <c r="D433">
        <v>20</v>
      </c>
      <c r="E433" s="9">
        <v>0</v>
      </c>
      <c r="F433" s="9">
        <f>IF(Table5[[#This Row],[Recency]]&lt;=$L$19,5,IF(Table5[[#This Row],[Recency]]&lt;=$L$11,4,IF(Table5[[#This Row],[Recency]]&lt;=$L$12,3,IF(Table5[[#This Row],[Recency]]&lt;=$L$13,2,1))))</f>
        <v>4</v>
      </c>
      <c r="G433" s="9">
        <f>IF(Table5[[#This Row],[Frequency]]&lt;=$M$11,1,IF(Table5[[#This Row],[Frequency]]&lt;=$M$12,2,IF(Table5[[#This Row],[Frequency]]&lt;=$M$13,3,IF(Table5[[#This Row],[Frequency]]&lt;$M$17,4,5))))</f>
        <v>3</v>
      </c>
      <c r="H433" s="9">
        <f>IF(Table5[[#This Row],[Total_Spend]]&lt;=$N$11,1,IF(Table5[[#This Row],[Total_Spend]]&lt;=$N$12,2,IF(Table5[[#This Row],[Total_Spend]]&lt;=$N$13,3,IF(Table5[[#This Row],[Total_Spend]]&lt;$N$17,4,5))))</f>
        <v>4</v>
      </c>
    </row>
    <row r="434" spans="1:8" x14ac:dyDescent="0.3">
      <c r="A434" s="9">
        <v>1734</v>
      </c>
      <c r="B434">
        <v>37</v>
      </c>
      <c r="C434">
        <v>81</v>
      </c>
      <c r="D434">
        <v>11</v>
      </c>
      <c r="E434" s="9">
        <v>0</v>
      </c>
      <c r="F434" s="9">
        <f>IF(Table5[[#This Row],[Recency]]&lt;=$L$19,5,IF(Table5[[#This Row],[Recency]]&lt;=$L$11,4,IF(Table5[[#This Row],[Recency]]&lt;=$L$12,3,IF(Table5[[#This Row],[Recency]]&lt;=$L$13,2,1))))</f>
        <v>3</v>
      </c>
      <c r="G434" s="9">
        <f>IF(Table5[[#This Row],[Frequency]]&lt;=$M$11,1,IF(Table5[[#This Row],[Frequency]]&lt;=$M$12,2,IF(Table5[[#This Row],[Frequency]]&lt;=$M$13,3,IF(Table5[[#This Row],[Frequency]]&lt;$M$17,4,5))))</f>
        <v>2</v>
      </c>
      <c r="H434" s="9">
        <f>IF(Table5[[#This Row],[Total_Spend]]&lt;=$N$11,1,IF(Table5[[#This Row],[Total_Spend]]&lt;=$N$12,2,IF(Table5[[#This Row],[Total_Spend]]&lt;=$N$13,3,IF(Table5[[#This Row],[Total_Spend]]&lt;$N$17,4,5))))</f>
        <v>2</v>
      </c>
    </row>
    <row r="435" spans="1:8" x14ac:dyDescent="0.3">
      <c r="A435" s="9">
        <v>1740</v>
      </c>
      <c r="B435">
        <v>22</v>
      </c>
      <c r="C435">
        <v>999</v>
      </c>
      <c r="D435">
        <v>16</v>
      </c>
      <c r="E435" s="9">
        <v>0</v>
      </c>
      <c r="F435" s="9">
        <f>IF(Table5[[#This Row],[Recency]]&lt;=$L$19,5,IF(Table5[[#This Row],[Recency]]&lt;=$L$11,4,IF(Table5[[#This Row],[Recency]]&lt;=$L$12,3,IF(Table5[[#This Row],[Recency]]&lt;=$L$13,2,1))))</f>
        <v>4</v>
      </c>
      <c r="G435" s="9">
        <f>IF(Table5[[#This Row],[Frequency]]&lt;=$M$11,1,IF(Table5[[#This Row],[Frequency]]&lt;=$M$12,2,IF(Table5[[#This Row],[Frequency]]&lt;=$M$13,3,IF(Table5[[#This Row],[Frequency]]&lt;$M$17,4,5))))</f>
        <v>3</v>
      </c>
      <c r="H435" s="9">
        <f>IF(Table5[[#This Row],[Total_Spend]]&lt;=$N$11,1,IF(Table5[[#This Row],[Total_Spend]]&lt;=$N$12,2,IF(Table5[[#This Row],[Total_Spend]]&lt;=$N$13,3,IF(Table5[[#This Row],[Total_Spend]]&lt;$N$17,4,5))))</f>
        <v>3</v>
      </c>
    </row>
    <row r="436" spans="1:8" x14ac:dyDescent="0.3">
      <c r="A436" s="9">
        <v>1743</v>
      </c>
      <c r="B436">
        <v>99</v>
      </c>
      <c r="C436">
        <v>801</v>
      </c>
      <c r="D436">
        <v>11</v>
      </c>
      <c r="E436" s="9">
        <v>0</v>
      </c>
      <c r="F436" s="9">
        <f>IF(Table5[[#This Row],[Recency]]&lt;=$L$19,5,IF(Table5[[#This Row],[Recency]]&lt;=$L$11,4,IF(Table5[[#This Row],[Recency]]&lt;=$L$12,3,IF(Table5[[#This Row],[Recency]]&lt;=$L$13,2,1))))</f>
        <v>1</v>
      </c>
      <c r="G436" s="9">
        <f>IF(Table5[[#This Row],[Frequency]]&lt;=$M$11,1,IF(Table5[[#This Row],[Frequency]]&lt;=$M$12,2,IF(Table5[[#This Row],[Frequency]]&lt;=$M$13,3,IF(Table5[[#This Row],[Frequency]]&lt;$M$17,4,5))))</f>
        <v>2</v>
      </c>
      <c r="H436" s="9">
        <f>IF(Table5[[#This Row],[Total_Spend]]&lt;=$N$11,1,IF(Table5[[#This Row],[Total_Spend]]&lt;=$N$12,2,IF(Table5[[#This Row],[Total_Spend]]&lt;=$N$13,3,IF(Table5[[#This Row],[Total_Spend]]&lt;$N$17,4,5))))</f>
        <v>3</v>
      </c>
    </row>
    <row r="437" spans="1:8" x14ac:dyDescent="0.3">
      <c r="A437" s="9">
        <v>1744</v>
      </c>
      <c r="B437">
        <v>67</v>
      </c>
      <c r="C437">
        <v>54</v>
      </c>
      <c r="D437">
        <v>5</v>
      </c>
      <c r="E437" s="9">
        <v>0</v>
      </c>
      <c r="F437" s="9">
        <f>IF(Table5[[#This Row],[Recency]]&lt;=$L$19,5,IF(Table5[[#This Row],[Recency]]&lt;=$L$11,4,IF(Table5[[#This Row],[Recency]]&lt;=$L$12,3,IF(Table5[[#This Row],[Recency]]&lt;=$L$13,2,1))))</f>
        <v>2</v>
      </c>
      <c r="G437" s="9">
        <f>IF(Table5[[#This Row],[Frequency]]&lt;=$M$11,1,IF(Table5[[#This Row],[Frequency]]&lt;=$M$12,2,IF(Table5[[#This Row],[Frequency]]&lt;=$M$13,3,IF(Table5[[#This Row],[Frequency]]&lt;$M$17,4,5))))</f>
        <v>1</v>
      </c>
      <c r="H437" s="9">
        <f>IF(Table5[[#This Row],[Total_Spend]]&lt;=$N$11,1,IF(Table5[[#This Row],[Total_Spend]]&lt;=$N$12,2,IF(Table5[[#This Row],[Total_Spend]]&lt;=$N$13,3,IF(Table5[[#This Row],[Total_Spend]]&lt;$N$17,4,5))))</f>
        <v>1</v>
      </c>
    </row>
    <row r="438" spans="1:8" x14ac:dyDescent="0.3">
      <c r="A438" s="9">
        <v>1745</v>
      </c>
      <c r="B438">
        <v>88</v>
      </c>
      <c r="C438">
        <v>1313</v>
      </c>
      <c r="D438">
        <v>20</v>
      </c>
      <c r="E438" s="9">
        <v>1</v>
      </c>
      <c r="F438" s="9">
        <f>IF(Table5[[#This Row],[Recency]]&lt;=$L$19,5,IF(Table5[[#This Row],[Recency]]&lt;=$L$11,4,IF(Table5[[#This Row],[Recency]]&lt;=$L$12,3,IF(Table5[[#This Row],[Recency]]&lt;=$L$13,2,1))))</f>
        <v>1</v>
      </c>
      <c r="G438" s="9">
        <f>IF(Table5[[#This Row],[Frequency]]&lt;=$M$11,1,IF(Table5[[#This Row],[Frequency]]&lt;=$M$12,2,IF(Table5[[#This Row],[Frequency]]&lt;=$M$13,3,IF(Table5[[#This Row],[Frequency]]&lt;$M$17,4,5))))</f>
        <v>3</v>
      </c>
      <c r="H438" s="9">
        <f>IF(Table5[[#This Row],[Total_Spend]]&lt;=$N$11,1,IF(Table5[[#This Row],[Total_Spend]]&lt;=$N$12,2,IF(Table5[[#This Row],[Total_Spend]]&lt;=$N$13,3,IF(Table5[[#This Row],[Total_Spend]]&lt;$N$17,4,5))))</f>
        <v>4</v>
      </c>
    </row>
    <row r="439" spans="1:8" x14ac:dyDescent="0.3">
      <c r="A439" s="9">
        <v>175</v>
      </c>
      <c r="B439">
        <v>93</v>
      </c>
      <c r="C439">
        <v>1443</v>
      </c>
      <c r="D439">
        <v>22</v>
      </c>
      <c r="E439" s="9">
        <v>0</v>
      </c>
      <c r="F439" s="9">
        <f>IF(Table5[[#This Row],[Recency]]&lt;=$L$19,5,IF(Table5[[#This Row],[Recency]]&lt;=$L$11,4,IF(Table5[[#This Row],[Recency]]&lt;=$L$12,3,IF(Table5[[#This Row],[Recency]]&lt;=$L$13,2,1))))</f>
        <v>1</v>
      </c>
      <c r="G439" s="9">
        <f>IF(Table5[[#This Row],[Frequency]]&lt;=$M$11,1,IF(Table5[[#This Row],[Frequency]]&lt;=$M$12,2,IF(Table5[[#This Row],[Frequency]]&lt;=$M$13,3,IF(Table5[[#This Row],[Frequency]]&lt;$M$17,4,5))))</f>
        <v>4</v>
      </c>
      <c r="H439" s="9">
        <f>IF(Table5[[#This Row],[Total_Spend]]&lt;=$N$11,1,IF(Table5[[#This Row],[Total_Spend]]&lt;=$N$12,2,IF(Table5[[#This Row],[Total_Spend]]&lt;=$N$13,3,IF(Table5[[#This Row],[Total_Spend]]&lt;$N$17,4,5))))</f>
        <v>4</v>
      </c>
    </row>
    <row r="440" spans="1:8" x14ac:dyDescent="0.3">
      <c r="A440" s="9">
        <v>1755</v>
      </c>
      <c r="B440">
        <v>93</v>
      </c>
      <c r="C440">
        <v>114</v>
      </c>
      <c r="D440">
        <v>7</v>
      </c>
      <c r="E440" s="9">
        <v>0</v>
      </c>
      <c r="F440" s="9">
        <f>IF(Table5[[#This Row],[Recency]]&lt;=$L$19,5,IF(Table5[[#This Row],[Recency]]&lt;=$L$11,4,IF(Table5[[#This Row],[Recency]]&lt;=$L$12,3,IF(Table5[[#This Row],[Recency]]&lt;=$L$13,2,1))))</f>
        <v>1</v>
      </c>
      <c r="G440" s="9">
        <f>IF(Table5[[#This Row],[Frequency]]&lt;=$M$11,1,IF(Table5[[#This Row],[Frequency]]&lt;=$M$12,2,IF(Table5[[#This Row],[Frequency]]&lt;=$M$13,3,IF(Table5[[#This Row],[Frequency]]&lt;$M$17,4,5))))</f>
        <v>1</v>
      </c>
      <c r="H440" s="9">
        <f>IF(Table5[[#This Row],[Total_Spend]]&lt;=$N$11,1,IF(Table5[[#This Row],[Total_Spend]]&lt;=$N$12,2,IF(Table5[[#This Row],[Total_Spend]]&lt;=$N$13,3,IF(Table5[[#This Row],[Total_Spend]]&lt;$N$17,4,5))))</f>
        <v>2</v>
      </c>
    </row>
    <row r="441" spans="1:8" x14ac:dyDescent="0.3">
      <c r="A441" s="9">
        <v>176</v>
      </c>
      <c r="B441">
        <v>73</v>
      </c>
      <c r="C441">
        <v>331</v>
      </c>
      <c r="D441">
        <v>12</v>
      </c>
      <c r="E441" s="9">
        <v>0</v>
      </c>
      <c r="F441" s="9">
        <f>IF(Table5[[#This Row],[Recency]]&lt;=$L$19,5,IF(Table5[[#This Row],[Recency]]&lt;=$L$11,4,IF(Table5[[#This Row],[Recency]]&lt;=$L$12,3,IF(Table5[[#This Row],[Recency]]&lt;=$L$13,2,1))))</f>
        <v>2</v>
      </c>
      <c r="G441" s="9">
        <f>IF(Table5[[#This Row],[Frequency]]&lt;=$M$11,1,IF(Table5[[#This Row],[Frequency]]&lt;=$M$12,2,IF(Table5[[#This Row],[Frequency]]&lt;=$M$13,3,IF(Table5[[#This Row],[Frequency]]&lt;$M$17,4,5))))</f>
        <v>2</v>
      </c>
      <c r="H441" s="9">
        <f>IF(Table5[[#This Row],[Total_Spend]]&lt;=$N$11,1,IF(Table5[[#This Row],[Total_Spend]]&lt;=$N$12,2,IF(Table5[[#This Row],[Total_Spend]]&lt;=$N$13,3,IF(Table5[[#This Row],[Total_Spend]]&lt;$N$17,4,5))))</f>
        <v>2</v>
      </c>
    </row>
    <row r="442" spans="1:8" x14ac:dyDescent="0.3">
      <c r="A442" s="9">
        <v>1763</v>
      </c>
      <c r="B442">
        <v>62</v>
      </c>
      <c r="C442">
        <v>2524</v>
      </c>
      <c r="D442">
        <v>29</v>
      </c>
      <c r="E442" s="9">
        <v>1</v>
      </c>
      <c r="F442" s="9">
        <f>IF(Table5[[#This Row],[Recency]]&lt;=$L$19,5,IF(Table5[[#This Row],[Recency]]&lt;=$L$11,4,IF(Table5[[#This Row],[Recency]]&lt;=$L$12,3,IF(Table5[[#This Row],[Recency]]&lt;=$L$13,2,1))))</f>
        <v>2</v>
      </c>
      <c r="G442" s="9">
        <f>IF(Table5[[#This Row],[Frequency]]&lt;=$M$11,1,IF(Table5[[#This Row],[Frequency]]&lt;=$M$12,2,IF(Table5[[#This Row],[Frequency]]&lt;=$M$13,3,IF(Table5[[#This Row],[Frequency]]&lt;$M$17,4,5))))</f>
        <v>5</v>
      </c>
      <c r="H442" s="9">
        <f>IF(Table5[[#This Row],[Total_Spend]]&lt;=$N$11,1,IF(Table5[[#This Row],[Total_Spend]]&lt;=$N$12,2,IF(Table5[[#This Row],[Total_Spend]]&lt;=$N$13,3,IF(Table5[[#This Row],[Total_Spend]]&lt;$N$17,4,5))))</f>
        <v>5</v>
      </c>
    </row>
    <row r="443" spans="1:8" x14ac:dyDescent="0.3">
      <c r="A443" s="9">
        <v>1764</v>
      </c>
      <c r="B443">
        <v>92</v>
      </c>
      <c r="C443">
        <v>270</v>
      </c>
      <c r="D443">
        <v>15</v>
      </c>
      <c r="E443" s="9">
        <v>0</v>
      </c>
      <c r="F443" s="9">
        <f>IF(Table5[[#This Row],[Recency]]&lt;=$L$19,5,IF(Table5[[#This Row],[Recency]]&lt;=$L$11,4,IF(Table5[[#This Row],[Recency]]&lt;=$L$12,3,IF(Table5[[#This Row],[Recency]]&lt;=$L$13,2,1))))</f>
        <v>1</v>
      </c>
      <c r="G443" s="9">
        <f>IF(Table5[[#This Row],[Frequency]]&lt;=$M$11,1,IF(Table5[[#This Row],[Frequency]]&lt;=$M$12,2,IF(Table5[[#This Row],[Frequency]]&lt;=$M$13,3,IF(Table5[[#This Row],[Frequency]]&lt;$M$17,4,5))))</f>
        <v>2</v>
      </c>
      <c r="H443" s="9">
        <f>IF(Table5[[#This Row],[Total_Spend]]&lt;=$N$11,1,IF(Table5[[#This Row],[Total_Spend]]&lt;=$N$12,2,IF(Table5[[#This Row],[Total_Spend]]&lt;=$N$13,3,IF(Table5[[#This Row],[Total_Spend]]&lt;$N$17,4,5))))</f>
        <v>2</v>
      </c>
    </row>
    <row r="444" spans="1:8" x14ac:dyDescent="0.3">
      <c r="A444" s="9">
        <v>1772</v>
      </c>
      <c r="B444">
        <v>2</v>
      </c>
      <c r="C444">
        <v>2043</v>
      </c>
      <c r="D444">
        <v>19</v>
      </c>
      <c r="E444" s="9">
        <v>1</v>
      </c>
      <c r="F444" s="9">
        <f>IF(Table5[[#This Row],[Recency]]&lt;=$L$19,5,IF(Table5[[#This Row],[Recency]]&lt;=$L$11,4,IF(Table5[[#This Row],[Recency]]&lt;=$L$12,3,IF(Table5[[#This Row],[Recency]]&lt;=$L$13,2,1))))</f>
        <v>5</v>
      </c>
      <c r="G444" s="9">
        <f>IF(Table5[[#This Row],[Frequency]]&lt;=$M$11,1,IF(Table5[[#This Row],[Frequency]]&lt;=$M$12,2,IF(Table5[[#This Row],[Frequency]]&lt;=$M$13,3,IF(Table5[[#This Row],[Frequency]]&lt;$M$17,4,5))))</f>
        <v>3</v>
      </c>
      <c r="H444" s="9">
        <f>IF(Table5[[#This Row],[Total_Spend]]&lt;=$N$11,1,IF(Table5[[#This Row],[Total_Spend]]&lt;=$N$12,2,IF(Table5[[#This Row],[Total_Spend]]&lt;=$N$13,3,IF(Table5[[#This Row],[Total_Spend]]&lt;$N$17,4,5))))</f>
        <v>5</v>
      </c>
    </row>
    <row r="445" spans="1:8" x14ac:dyDescent="0.3">
      <c r="A445" s="9">
        <v>1773</v>
      </c>
      <c r="B445">
        <v>38</v>
      </c>
      <c r="C445">
        <v>57</v>
      </c>
      <c r="D445">
        <v>6</v>
      </c>
      <c r="E445" s="9">
        <v>0</v>
      </c>
      <c r="F445" s="9">
        <f>IF(Table5[[#This Row],[Recency]]&lt;=$L$19,5,IF(Table5[[#This Row],[Recency]]&lt;=$L$11,4,IF(Table5[[#This Row],[Recency]]&lt;=$L$12,3,IF(Table5[[#This Row],[Recency]]&lt;=$L$13,2,1))))</f>
        <v>3</v>
      </c>
      <c r="G445" s="9">
        <f>IF(Table5[[#This Row],[Frequency]]&lt;=$M$11,1,IF(Table5[[#This Row],[Frequency]]&lt;=$M$12,2,IF(Table5[[#This Row],[Frequency]]&lt;=$M$13,3,IF(Table5[[#This Row],[Frequency]]&lt;$M$17,4,5))))</f>
        <v>1</v>
      </c>
      <c r="H445" s="9">
        <f>IF(Table5[[#This Row],[Total_Spend]]&lt;=$N$11,1,IF(Table5[[#This Row],[Total_Spend]]&lt;=$N$12,2,IF(Table5[[#This Row],[Total_Spend]]&lt;=$N$13,3,IF(Table5[[#This Row],[Total_Spend]]&lt;$N$17,4,5))))</f>
        <v>1</v>
      </c>
    </row>
    <row r="446" spans="1:8" x14ac:dyDescent="0.3">
      <c r="A446" s="9">
        <v>1777</v>
      </c>
      <c r="B446">
        <v>29</v>
      </c>
      <c r="C446">
        <v>74</v>
      </c>
      <c r="D446">
        <v>6</v>
      </c>
      <c r="E446" s="9">
        <v>0</v>
      </c>
      <c r="F446" s="9">
        <f>IF(Table5[[#This Row],[Recency]]&lt;=$L$19,5,IF(Table5[[#This Row],[Recency]]&lt;=$L$11,4,IF(Table5[[#This Row],[Recency]]&lt;=$L$12,3,IF(Table5[[#This Row],[Recency]]&lt;=$L$13,2,1))))</f>
        <v>3</v>
      </c>
      <c r="G446" s="9">
        <f>IF(Table5[[#This Row],[Frequency]]&lt;=$M$11,1,IF(Table5[[#This Row],[Frequency]]&lt;=$M$12,2,IF(Table5[[#This Row],[Frequency]]&lt;=$M$13,3,IF(Table5[[#This Row],[Frequency]]&lt;$M$17,4,5))))</f>
        <v>1</v>
      </c>
      <c r="H446" s="9">
        <f>IF(Table5[[#This Row],[Total_Spend]]&lt;=$N$11,1,IF(Table5[[#This Row],[Total_Spend]]&lt;=$N$12,2,IF(Table5[[#This Row],[Total_Spend]]&lt;=$N$13,3,IF(Table5[[#This Row],[Total_Spend]]&lt;$N$17,4,5))))</f>
        <v>2</v>
      </c>
    </row>
    <row r="447" spans="1:8" x14ac:dyDescent="0.3">
      <c r="A447" s="9">
        <v>178</v>
      </c>
      <c r="B447">
        <v>40</v>
      </c>
      <c r="C447">
        <v>973</v>
      </c>
      <c r="D447">
        <v>26</v>
      </c>
      <c r="E447" s="9">
        <v>0</v>
      </c>
      <c r="F447" s="9">
        <f>IF(Table5[[#This Row],[Recency]]&lt;=$L$19,5,IF(Table5[[#This Row],[Recency]]&lt;=$L$11,4,IF(Table5[[#This Row],[Recency]]&lt;=$L$12,3,IF(Table5[[#This Row],[Recency]]&lt;=$L$13,2,1))))</f>
        <v>3</v>
      </c>
      <c r="G447" s="9">
        <f>IF(Table5[[#This Row],[Frequency]]&lt;=$M$11,1,IF(Table5[[#This Row],[Frequency]]&lt;=$M$12,2,IF(Table5[[#This Row],[Frequency]]&lt;=$M$13,3,IF(Table5[[#This Row],[Frequency]]&lt;$M$17,4,5))))</f>
        <v>5</v>
      </c>
      <c r="H447" s="9">
        <f>IF(Table5[[#This Row],[Total_Spend]]&lt;=$N$11,1,IF(Table5[[#This Row],[Total_Spend]]&lt;=$N$12,2,IF(Table5[[#This Row],[Total_Spend]]&lt;=$N$13,3,IF(Table5[[#This Row],[Total_Spend]]&lt;$N$17,4,5))))</f>
        <v>3</v>
      </c>
    </row>
    <row r="448" spans="1:8" x14ac:dyDescent="0.3">
      <c r="A448" s="9">
        <v>1802</v>
      </c>
      <c r="B448">
        <v>23</v>
      </c>
      <c r="C448">
        <v>680</v>
      </c>
      <c r="D448">
        <v>21</v>
      </c>
      <c r="E448" s="9">
        <v>0</v>
      </c>
      <c r="F448" s="9">
        <f>IF(Table5[[#This Row],[Recency]]&lt;=$L$19,5,IF(Table5[[#This Row],[Recency]]&lt;=$L$11,4,IF(Table5[[#This Row],[Recency]]&lt;=$L$12,3,IF(Table5[[#This Row],[Recency]]&lt;=$L$13,2,1))))</f>
        <v>4</v>
      </c>
      <c r="G448" s="9">
        <f>IF(Table5[[#This Row],[Frequency]]&lt;=$M$11,1,IF(Table5[[#This Row],[Frequency]]&lt;=$M$12,2,IF(Table5[[#This Row],[Frequency]]&lt;=$M$13,3,IF(Table5[[#This Row],[Frequency]]&lt;$M$17,4,5))))</f>
        <v>3</v>
      </c>
      <c r="H448" s="9">
        <f>IF(Table5[[#This Row],[Total_Spend]]&lt;=$N$11,1,IF(Table5[[#This Row],[Total_Spend]]&lt;=$N$12,2,IF(Table5[[#This Row],[Total_Spend]]&lt;=$N$13,3,IF(Table5[[#This Row],[Total_Spend]]&lt;$N$17,4,5))))</f>
        <v>3</v>
      </c>
    </row>
    <row r="449" spans="1:8" x14ac:dyDescent="0.3">
      <c r="A449" s="9">
        <v>1818</v>
      </c>
      <c r="B449">
        <v>23</v>
      </c>
      <c r="C449">
        <v>38</v>
      </c>
      <c r="D449">
        <v>5</v>
      </c>
      <c r="E449" s="9">
        <v>0</v>
      </c>
      <c r="F449" s="9">
        <f>IF(Table5[[#This Row],[Recency]]&lt;=$L$19,5,IF(Table5[[#This Row],[Recency]]&lt;=$L$11,4,IF(Table5[[#This Row],[Recency]]&lt;=$L$12,3,IF(Table5[[#This Row],[Recency]]&lt;=$L$13,2,1))))</f>
        <v>4</v>
      </c>
      <c r="G449" s="9">
        <f>IF(Table5[[#This Row],[Frequency]]&lt;=$M$11,1,IF(Table5[[#This Row],[Frequency]]&lt;=$M$12,2,IF(Table5[[#This Row],[Frequency]]&lt;=$M$13,3,IF(Table5[[#This Row],[Frequency]]&lt;$M$17,4,5))))</f>
        <v>1</v>
      </c>
      <c r="H449" s="9">
        <f>IF(Table5[[#This Row],[Total_Spend]]&lt;=$N$11,1,IF(Table5[[#This Row],[Total_Spend]]&lt;=$N$12,2,IF(Table5[[#This Row],[Total_Spend]]&lt;=$N$13,3,IF(Table5[[#This Row],[Total_Spend]]&lt;$N$17,4,5))))</f>
        <v>1</v>
      </c>
    </row>
    <row r="450" spans="1:8" x14ac:dyDescent="0.3">
      <c r="A450" s="9">
        <v>182</v>
      </c>
      <c r="B450">
        <v>62</v>
      </c>
      <c r="C450">
        <v>397</v>
      </c>
      <c r="D450">
        <v>17</v>
      </c>
      <c r="E450" s="9">
        <v>0</v>
      </c>
      <c r="F450" s="9">
        <f>IF(Table5[[#This Row],[Recency]]&lt;=$L$19,5,IF(Table5[[#This Row],[Recency]]&lt;=$L$11,4,IF(Table5[[#This Row],[Recency]]&lt;=$L$12,3,IF(Table5[[#This Row],[Recency]]&lt;=$L$13,2,1))))</f>
        <v>2</v>
      </c>
      <c r="G450" s="9">
        <f>IF(Table5[[#This Row],[Frequency]]&lt;=$M$11,1,IF(Table5[[#This Row],[Frequency]]&lt;=$M$12,2,IF(Table5[[#This Row],[Frequency]]&lt;=$M$13,3,IF(Table5[[#This Row],[Frequency]]&lt;$M$17,4,5))))</f>
        <v>3</v>
      </c>
      <c r="H450" s="9">
        <f>IF(Table5[[#This Row],[Total_Spend]]&lt;=$N$11,1,IF(Table5[[#This Row],[Total_Spend]]&lt;=$N$12,2,IF(Table5[[#This Row],[Total_Spend]]&lt;=$N$13,3,IF(Table5[[#This Row],[Total_Spend]]&lt;$N$17,4,5))))</f>
        <v>3</v>
      </c>
    </row>
    <row r="451" spans="1:8" x14ac:dyDescent="0.3">
      <c r="A451" s="9">
        <v>1826</v>
      </c>
      <c r="B451">
        <v>1</v>
      </c>
      <c r="C451">
        <v>1190</v>
      </c>
      <c r="D451">
        <v>15</v>
      </c>
      <c r="E451" s="9">
        <v>1</v>
      </c>
      <c r="F451" s="9">
        <f>IF(Table5[[#This Row],[Recency]]&lt;=$L$19,5,IF(Table5[[#This Row],[Recency]]&lt;=$L$11,4,IF(Table5[[#This Row],[Recency]]&lt;=$L$12,3,IF(Table5[[#This Row],[Recency]]&lt;=$L$13,2,1))))</f>
        <v>5</v>
      </c>
      <c r="G451" s="9">
        <f>IF(Table5[[#This Row],[Frequency]]&lt;=$M$11,1,IF(Table5[[#This Row],[Frequency]]&lt;=$M$12,2,IF(Table5[[#This Row],[Frequency]]&lt;=$M$13,3,IF(Table5[[#This Row],[Frequency]]&lt;$M$17,4,5))))</f>
        <v>2</v>
      </c>
      <c r="H451" s="9">
        <f>IF(Table5[[#This Row],[Total_Spend]]&lt;=$N$11,1,IF(Table5[[#This Row],[Total_Spend]]&lt;=$N$12,2,IF(Table5[[#This Row],[Total_Spend]]&lt;=$N$13,3,IF(Table5[[#This Row],[Total_Spend]]&lt;$N$17,4,5))))</f>
        <v>4</v>
      </c>
    </row>
    <row r="452" spans="1:8" x14ac:dyDescent="0.3">
      <c r="A452" s="9">
        <v>1829</v>
      </c>
      <c r="B452">
        <v>55</v>
      </c>
      <c r="C452">
        <v>1232</v>
      </c>
      <c r="D452">
        <v>21</v>
      </c>
      <c r="E452" s="9">
        <v>1</v>
      </c>
      <c r="F452" s="9">
        <f>IF(Table5[[#This Row],[Recency]]&lt;=$L$19,5,IF(Table5[[#This Row],[Recency]]&lt;=$L$11,4,IF(Table5[[#This Row],[Recency]]&lt;=$L$12,3,IF(Table5[[#This Row],[Recency]]&lt;=$L$13,2,1))))</f>
        <v>2</v>
      </c>
      <c r="G452" s="9">
        <f>IF(Table5[[#This Row],[Frequency]]&lt;=$M$11,1,IF(Table5[[#This Row],[Frequency]]&lt;=$M$12,2,IF(Table5[[#This Row],[Frequency]]&lt;=$M$13,3,IF(Table5[[#This Row],[Frequency]]&lt;$M$17,4,5))))</f>
        <v>3</v>
      </c>
      <c r="H452" s="9">
        <f>IF(Table5[[#This Row],[Total_Spend]]&lt;=$N$11,1,IF(Table5[[#This Row],[Total_Spend]]&lt;=$N$12,2,IF(Table5[[#This Row],[Total_Spend]]&lt;=$N$13,3,IF(Table5[[#This Row],[Total_Spend]]&lt;$N$17,4,5))))</f>
        <v>4</v>
      </c>
    </row>
    <row r="453" spans="1:8" x14ac:dyDescent="0.3">
      <c r="A453" s="9">
        <v>1833</v>
      </c>
      <c r="B453">
        <v>91</v>
      </c>
      <c r="C453">
        <v>133</v>
      </c>
      <c r="D453">
        <v>9</v>
      </c>
      <c r="E453" s="9">
        <v>0</v>
      </c>
      <c r="F453" s="9">
        <f>IF(Table5[[#This Row],[Recency]]&lt;=$L$19,5,IF(Table5[[#This Row],[Recency]]&lt;=$L$11,4,IF(Table5[[#This Row],[Recency]]&lt;=$L$12,3,IF(Table5[[#This Row],[Recency]]&lt;=$L$13,2,1))))</f>
        <v>1</v>
      </c>
      <c r="G453" s="9">
        <f>IF(Table5[[#This Row],[Frequency]]&lt;=$M$11,1,IF(Table5[[#This Row],[Frequency]]&lt;=$M$12,2,IF(Table5[[#This Row],[Frequency]]&lt;=$M$13,3,IF(Table5[[#This Row],[Frequency]]&lt;$M$17,4,5))))</f>
        <v>2</v>
      </c>
      <c r="H453" s="9">
        <f>IF(Table5[[#This Row],[Total_Spend]]&lt;=$N$11,1,IF(Table5[[#This Row],[Total_Spend]]&lt;=$N$12,2,IF(Table5[[#This Row],[Total_Spend]]&lt;=$N$13,3,IF(Table5[[#This Row],[Total_Spend]]&lt;$N$17,4,5))))</f>
        <v>2</v>
      </c>
    </row>
    <row r="454" spans="1:8" x14ac:dyDescent="0.3">
      <c r="A454" s="9">
        <v>1834</v>
      </c>
      <c r="B454">
        <v>77</v>
      </c>
      <c r="C454">
        <v>67</v>
      </c>
      <c r="D454">
        <v>6</v>
      </c>
      <c r="E454" s="9">
        <v>0</v>
      </c>
      <c r="F454" s="9">
        <f>IF(Table5[[#This Row],[Recency]]&lt;=$L$19,5,IF(Table5[[#This Row],[Recency]]&lt;=$L$11,4,IF(Table5[[#This Row],[Recency]]&lt;=$L$12,3,IF(Table5[[#This Row],[Recency]]&lt;=$L$13,2,1))))</f>
        <v>1</v>
      </c>
      <c r="G454" s="9">
        <f>IF(Table5[[#This Row],[Frequency]]&lt;=$M$11,1,IF(Table5[[#This Row],[Frequency]]&lt;=$M$12,2,IF(Table5[[#This Row],[Frequency]]&lt;=$M$13,3,IF(Table5[[#This Row],[Frequency]]&lt;$M$17,4,5))))</f>
        <v>1</v>
      </c>
      <c r="H454" s="9">
        <f>IF(Table5[[#This Row],[Total_Spend]]&lt;=$N$11,1,IF(Table5[[#This Row],[Total_Spend]]&lt;=$N$12,2,IF(Table5[[#This Row],[Total_Spend]]&lt;=$N$13,3,IF(Table5[[#This Row],[Total_Spend]]&lt;$N$17,4,5))))</f>
        <v>1</v>
      </c>
    </row>
    <row r="455" spans="1:8" x14ac:dyDescent="0.3">
      <c r="A455" s="9">
        <v>1839</v>
      </c>
      <c r="B455">
        <v>25</v>
      </c>
      <c r="C455">
        <v>141</v>
      </c>
      <c r="D455">
        <v>8</v>
      </c>
      <c r="E455" s="9">
        <v>0</v>
      </c>
      <c r="F455" s="9">
        <f>IF(Table5[[#This Row],[Recency]]&lt;=$L$19,5,IF(Table5[[#This Row],[Recency]]&lt;=$L$11,4,IF(Table5[[#This Row],[Recency]]&lt;=$L$12,3,IF(Table5[[#This Row],[Recency]]&lt;=$L$13,2,1))))</f>
        <v>3</v>
      </c>
      <c r="G455" s="9">
        <f>IF(Table5[[#This Row],[Frequency]]&lt;=$M$11,1,IF(Table5[[#This Row],[Frequency]]&lt;=$M$12,2,IF(Table5[[#This Row],[Frequency]]&lt;=$M$13,3,IF(Table5[[#This Row],[Frequency]]&lt;$M$17,4,5))))</f>
        <v>1</v>
      </c>
      <c r="H455" s="9">
        <f>IF(Table5[[#This Row],[Total_Spend]]&lt;=$N$11,1,IF(Table5[[#This Row],[Total_Spend]]&lt;=$N$12,2,IF(Table5[[#This Row],[Total_Spend]]&lt;=$N$13,3,IF(Table5[[#This Row],[Total_Spend]]&lt;$N$17,4,5))))</f>
        <v>2</v>
      </c>
    </row>
    <row r="456" spans="1:8" x14ac:dyDescent="0.3">
      <c r="A456" s="9">
        <v>1857</v>
      </c>
      <c r="B456">
        <v>2</v>
      </c>
      <c r="C456">
        <v>83</v>
      </c>
      <c r="D456">
        <v>7</v>
      </c>
      <c r="E456" s="9">
        <v>1</v>
      </c>
      <c r="F456" s="9">
        <f>IF(Table5[[#This Row],[Recency]]&lt;=$L$19,5,IF(Table5[[#This Row],[Recency]]&lt;=$L$11,4,IF(Table5[[#This Row],[Recency]]&lt;=$L$12,3,IF(Table5[[#This Row],[Recency]]&lt;=$L$13,2,1))))</f>
        <v>5</v>
      </c>
      <c r="G456" s="9">
        <f>IF(Table5[[#This Row],[Frequency]]&lt;=$M$11,1,IF(Table5[[#This Row],[Frequency]]&lt;=$M$12,2,IF(Table5[[#This Row],[Frequency]]&lt;=$M$13,3,IF(Table5[[#This Row],[Frequency]]&lt;$M$17,4,5))))</f>
        <v>1</v>
      </c>
      <c r="H456" s="9">
        <f>IF(Table5[[#This Row],[Total_Spend]]&lt;=$N$11,1,IF(Table5[[#This Row],[Total_Spend]]&lt;=$N$12,2,IF(Table5[[#This Row],[Total_Spend]]&lt;=$N$13,3,IF(Table5[[#This Row],[Total_Spend]]&lt;$N$17,4,5))))</f>
        <v>2</v>
      </c>
    </row>
    <row r="457" spans="1:8" x14ac:dyDescent="0.3">
      <c r="A457" s="9">
        <v>1859</v>
      </c>
      <c r="B457">
        <v>34</v>
      </c>
      <c r="C457">
        <v>1890</v>
      </c>
      <c r="D457">
        <v>19</v>
      </c>
      <c r="E457" s="9">
        <v>1</v>
      </c>
      <c r="F457" s="9">
        <f>IF(Table5[[#This Row],[Recency]]&lt;=$L$19,5,IF(Table5[[#This Row],[Recency]]&lt;=$L$11,4,IF(Table5[[#This Row],[Recency]]&lt;=$L$12,3,IF(Table5[[#This Row],[Recency]]&lt;=$L$13,2,1))))</f>
        <v>3</v>
      </c>
      <c r="G457" s="9">
        <f>IF(Table5[[#This Row],[Frequency]]&lt;=$M$11,1,IF(Table5[[#This Row],[Frequency]]&lt;=$M$12,2,IF(Table5[[#This Row],[Frequency]]&lt;=$M$13,3,IF(Table5[[#This Row],[Frequency]]&lt;$M$17,4,5))))</f>
        <v>3</v>
      </c>
      <c r="H457" s="9">
        <f>IF(Table5[[#This Row],[Total_Spend]]&lt;=$N$11,1,IF(Table5[[#This Row],[Total_Spend]]&lt;=$N$12,2,IF(Table5[[#This Row],[Total_Spend]]&lt;=$N$13,3,IF(Table5[[#This Row],[Total_Spend]]&lt;$N$17,4,5))))</f>
        <v>5</v>
      </c>
    </row>
    <row r="458" spans="1:8" x14ac:dyDescent="0.3">
      <c r="A458" s="9">
        <v>1867</v>
      </c>
      <c r="B458">
        <v>42</v>
      </c>
      <c r="C458">
        <v>1336</v>
      </c>
      <c r="D458">
        <v>19</v>
      </c>
      <c r="E458" s="9">
        <v>1</v>
      </c>
      <c r="F458" s="9">
        <f>IF(Table5[[#This Row],[Recency]]&lt;=$L$19,5,IF(Table5[[#This Row],[Recency]]&lt;=$L$11,4,IF(Table5[[#This Row],[Recency]]&lt;=$L$12,3,IF(Table5[[#This Row],[Recency]]&lt;=$L$13,2,1))))</f>
        <v>3</v>
      </c>
      <c r="G458" s="9">
        <f>IF(Table5[[#This Row],[Frequency]]&lt;=$M$11,1,IF(Table5[[#This Row],[Frequency]]&lt;=$M$12,2,IF(Table5[[#This Row],[Frequency]]&lt;=$M$13,3,IF(Table5[[#This Row],[Frequency]]&lt;$M$17,4,5))))</f>
        <v>3</v>
      </c>
      <c r="H458" s="9">
        <f>IF(Table5[[#This Row],[Total_Spend]]&lt;=$N$11,1,IF(Table5[[#This Row],[Total_Spend]]&lt;=$N$12,2,IF(Table5[[#This Row],[Total_Spend]]&lt;=$N$13,3,IF(Table5[[#This Row],[Total_Spend]]&lt;$N$17,4,5))))</f>
        <v>4</v>
      </c>
    </row>
    <row r="459" spans="1:8" x14ac:dyDescent="0.3">
      <c r="A459" s="9">
        <v>1876</v>
      </c>
      <c r="B459">
        <v>15</v>
      </c>
      <c r="C459">
        <v>85</v>
      </c>
      <c r="D459">
        <v>6</v>
      </c>
      <c r="E459" s="9">
        <v>0</v>
      </c>
      <c r="F459" s="9">
        <f>IF(Table5[[#This Row],[Recency]]&lt;=$L$19,5,IF(Table5[[#This Row],[Recency]]&lt;=$L$11,4,IF(Table5[[#This Row],[Recency]]&lt;=$L$12,3,IF(Table5[[#This Row],[Recency]]&lt;=$L$13,2,1))))</f>
        <v>4</v>
      </c>
      <c r="G459" s="9">
        <f>IF(Table5[[#This Row],[Frequency]]&lt;=$M$11,1,IF(Table5[[#This Row],[Frequency]]&lt;=$M$12,2,IF(Table5[[#This Row],[Frequency]]&lt;=$M$13,3,IF(Table5[[#This Row],[Frequency]]&lt;$M$17,4,5))))</f>
        <v>1</v>
      </c>
      <c r="H459" s="9">
        <f>IF(Table5[[#This Row],[Total_Spend]]&lt;=$N$11,1,IF(Table5[[#This Row],[Total_Spend]]&lt;=$N$12,2,IF(Table5[[#This Row],[Total_Spend]]&lt;=$N$13,3,IF(Table5[[#This Row],[Total_Spend]]&lt;$N$17,4,5))))</f>
        <v>2</v>
      </c>
    </row>
    <row r="460" spans="1:8" x14ac:dyDescent="0.3">
      <c r="A460" s="9">
        <v>1878</v>
      </c>
      <c r="B460">
        <v>83</v>
      </c>
      <c r="C460">
        <v>37</v>
      </c>
      <c r="D460">
        <v>6</v>
      </c>
      <c r="E460" s="9">
        <v>0</v>
      </c>
      <c r="F460" s="9">
        <f>IF(Table5[[#This Row],[Recency]]&lt;=$L$19,5,IF(Table5[[#This Row],[Recency]]&lt;=$L$11,4,IF(Table5[[#This Row],[Recency]]&lt;=$L$12,3,IF(Table5[[#This Row],[Recency]]&lt;=$L$13,2,1))))</f>
        <v>1</v>
      </c>
      <c r="G460" s="9">
        <f>IF(Table5[[#This Row],[Frequency]]&lt;=$M$11,1,IF(Table5[[#This Row],[Frequency]]&lt;=$M$12,2,IF(Table5[[#This Row],[Frequency]]&lt;=$M$13,3,IF(Table5[[#This Row],[Frequency]]&lt;$M$17,4,5))))</f>
        <v>1</v>
      </c>
      <c r="H460" s="9">
        <f>IF(Table5[[#This Row],[Total_Spend]]&lt;=$N$11,1,IF(Table5[[#This Row],[Total_Spend]]&lt;=$N$12,2,IF(Table5[[#This Row],[Total_Spend]]&lt;=$N$13,3,IF(Table5[[#This Row],[Total_Spend]]&lt;$N$17,4,5))))</f>
        <v>1</v>
      </c>
    </row>
    <row r="461" spans="1:8" x14ac:dyDescent="0.3">
      <c r="A461" s="9">
        <v>1880</v>
      </c>
      <c r="B461">
        <v>17</v>
      </c>
      <c r="C461">
        <v>93</v>
      </c>
      <c r="D461">
        <v>8</v>
      </c>
      <c r="E461" s="9">
        <v>0</v>
      </c>
      <c r="F461" s="9">
        <f>IF(Table5[[#This Row],[Recency]]&lt;=$L$19,5,IF(Table5[[#This Row],[Recency]]&lt;=$L$11,4,IF(Table5[[#This Row],[Recency]]&lt;=$L$12,3,IF(Table5[[#This Row],[Recency]]&lt;=$L$13,2,1))))</f>
        <v>4</v>
      </c>
      <c r="G461" s="9">
        <f>IF(Table5[[#This Row],[Frequency]]&lt;=$M$11,1,IF(Table5[[#This Row],[Frequency]]&lt;=$M$12,2,IF(Table5[[#This Row],[Frequency]]&lt;=$M$13,3,IF(Table5[[#This Row],[Frequency]]&lt;$M$17,4,5))))</f>
        <v>1</v>
      </c>
      <c r="H461" s="9">
        <f>IF(Table5[[#This Row],[Total_Spend]]&lt;=$N$11,1,IF(Table5[[#This Row],[Total_Spend]]&lt;=$N$12,2,IF(Table5[[#This Row],[Total_Spend]]&lt;=$N$13,3,IF(Table5[[#This Row],[Total_Spend]]&lt;$N$17,4,5))))</f>
        <v>2</v>
      </c>
    </row>
    <row r="462" spans="1:8" x14ac:dyDescent="0.3">
      <c r="A462" s="9">
        <v>1890</v>
      </c>
      <c r="B462">
        <v>95</v>
      </c>
      <c r="C462">
        <v>25</v>
      </c>
      <c r="D462">
        <v>4</v>
      </c>
      <c r="E462" s="9">
        <v>0</v>
      </c>
      <c r="F462" s="9">
        <f>IF(Table5[[#This Row],[Recency]]&lt;=$L$19,5,IF(Table5[[#This Row],[Recency]]&lt;=$L$11,4,IF(Table5[[#This Row],[Recency]]&lt;=$L$12,3,IF(Table5[[#This Row],[Recency]]&lt;=$L$13,2,1))))</f>
        <v>1</v>
      </c>
      <c r="G462" s="9">
        <f>IF(Table5[[#This Row],[Frequency]]&lt;=$M$11,1,IF(Table5[[#This Row],[Frequency]]&lt;=$M$12,2,IF(Table5[[#This Row],[Frequency]]&lt;=$M$13,3,IF(Table5[[#This Row],[Frequency]]&lt;$M$17,4,5))))</f>
        <v>1</v>
      </c>
      <c r="H462" s="9">
        <f>IF(Table5[[#This Row],[Total_Spend]]&lt;=$N$11,1,IF(Table5[[#This Row],[Total_Spend]]&lt;=$N$12,2,IF(Table5[[#This Row],[Total_Spend]]&lt;=$N$13,3,IF(Table5[[#This Row],[Total_Spend]]&lt;$N$17,4,5))))</f>
        <v>1</v>
      </c>
    </row>
    <row r="463" spans="1:8" x14ac:dyDescent="0.3">
      <c r="A463" s="9">
        <v>1891</v>
      </c>
      <c r="B463">
        <v>12</v>
      </c>
      <c r="C463">
        <v>1754</v>
      </c>
      <c r="D463">
        <v>16</v>
      </c>
      <c r="E463" s="9">
        <v>1</v>
      </c>
      <c r="F463" s="9">
        <f>IF(Table5[[#This Row],[Recency]]&lt;=$L$19,5,IF(Table5[[#This Row],[Recency]]&lt;=$L$11,4,IF(Table5[[#This Row],[Recency]]&lt;=$L$12,3,IF(Table5[[#This Row],[Recency]]&lt;=$L$13,2,1))))</f>
        <v>4</v>
      </c>
      <c r="G463" s="9">
        <f>IF(Table5[[#This Row],[Frequency]]&lt;=$M$11,1,IF(Table5[[#This Row],[Frequency]]&lt;=$M$12,2,IF(Table5[[#This Row],[Frequency]]&lt;=$M$13,3,IF(Table5[[#This Row],[Frequency]]&lt;$M$17,4,5))))</f>
        <v>3</v>
      </c>
      <c r="H463" s="9">
        <f>IF(Table5[[#This Row],[Total_Spend]]&lt;=$N$11,1,IF(Table5[[#This Row],[Total_Spend]]&lt;=$N$12,2,IF(Table5[[#This Row],[Total_Spend]]&lt;=$N$13,3,IF(Table5[[#This Row],[Total_Spend]]&lt;$N$17,4,5))))</f>
        <v>5</v>
      </c>
    </row>
    <row r="464" spans="1:8" x14ac:dyDescent="0.3">
      <c r="A464" s="9">
        <v>1907</v>
      </c>
      <c r="B464">
        <v>53</v>
      </c>
      <c r="C464">
        <v>1477</v>
      </c>
      <c r="D464">
        <v>26</v>
      </c>
      <c r="E464" s="9">
        <v>1</v>
      </c>
      <c r="F464" s="9">
        <f>IF(Table5[[#This Row],[Recency]]&lt;=$L$19,5,IF(Table5[[#This Row],[Recency]]&lt;=$L$11,4,IF(Table5[[#This Row],[Recency]]&lt;=$L$12,3,IF(Table5[[#This Row],[Recency]]&lt;=$L$13,2,1))))</f>
        <v>2</v>
      </c>
      <c r="G464" s="9">
        <f>IF(Table5[[#This Row],[Frequency]]&lt;=$M$11,1,IF(Table5[[#This Row],[Frequency]]&lt;=$M$12,2,IF(Table5[[#This Row],[Frequency]]&lt;=$M$13,3,IF(Table5[[#This Row],[Frequency]]&lt;$M$17,4,5))))</f>
        <v>5</v>
      </c>
      <c r="H464" s="9">
        <f>IF(Table5[[#This Row],[Total_Spend]]&lt;=$N$11,1,IF(Table5[[#This Row],[Total_Spend]]&lt;=$N$12,2,IF(Table5[[#This Row],[Total_Spend]]&lt;=$N$13,3,IF(Table5[[#This Row],[Total_Spend]]&lt;$N$17,4,5))))</f>
        <v>4</v>
      </c>
    </row>
    <row r="465" spans="1:8" x14ac:dyDescent="0.3">
      <c r="A465" s="9">
        <v>1911</v>
      </c>
      <c r="B465">
        <v>6</v>
      </c>
      <c r="C465">
        <v>1364</v>
      </c>
      <c r="D465">
        <v>29</v>
      </c>
      <c r="E465" s="9">
        <v>0</v>
      </c>
      <c r="F465" s="9">
        <f>IF(Table5[[#This Row],[Recency]]&lt;=$L$19,5,IF(Table5[[#This Row],[Recency]]&lt;=$L$11,4,IF(Table5[[#This Row],[Recency]]&lt;=$L$12,3,IF(Table5[[#This Row],[Recency]]&lt;=$L$13,2,1))))</f>
        <v>5</v>
      </c>
      <c r="G465" s="9">
        <f>IF(Table5[[#This Row],[Frequency]]&lt;=$M$11,1,IF(Table5[[#This Row],[Frequency]]&lt;=$M$12,2,IF(Table5[[#This Row],[Frequency]]&lt;=$M$13,3,IF(Table5[[#This Row],[Frequency]]&lt;$M$17,4,5))))</f>
        <v>5</v>
      </c>
      <c r="H465" s="9">
        <f>IF(Table5[[#This Row],[Total_Spend]]&lt;=$N$11,1,IF(Table5[[#This Row],[Total_Spend]]&lt;=$N$12,2,IF(Table5[[#This Row],[Total_Spend]]&lt;=$N$13,3,IF(Table5[[#This Row],[Total_Spend]]&lt;$N$17,4,5))))</f>
        <v>4</v>
      </c>
    </row>
    <row r="466" spans="1:8" x14ac:dyDescent="0.3">
      <c r="A466" s="9">
        <v>1915</v>
      </c>
      <c r="B466">
        <v>57</v>
      </c>
      <c r="C466">
        <v>1507</v>
      </c>
      <c r="D466">
        <v>20</v>
      </c>
      <c r="E466" s="9">
        <v>0</v>
      </c>
      <c r="F466" s="9">
        <f>IF(Table5[[#This Row],[Recency]]&lt;=$L$19,5,IF(Table5[[#This Row],[Recency]]&lt;=$L$11,4,IF(Table5[[#This Row],[Recency]]&lt;=$L$12,3,IF(Table5[[#This Row],[Recency]]&lt;=$L$13,2,1))))</f>
        <v>2</v>
      </c>
      <c r="G466" s="9">
        <f>IF(Table5[[#This Row],[Frequency]]&lt;=$M$11,1,IF(Table5[[#This Row],[Frequency]]&lt;=$M$12,2,IF(Table5[[#This Row],[Frequency]]&lt;=$M$13,3,IF(Table5[[#This Row],[Frequency]]&lt;$M$17,4,5))))</f>
        <v>3</v>
      </c>
      <c r="H466" s="9">
        <f>IF(Table5[[#This Row],[Total_Spend]]&lt;=$N$11,1,IF(Table5[[#This Row],[Total_Spend]]&lt;=$N$12,2,IF(Table5[[#This Row],[Total_Spend]]&lt;=$N$13,3,IF(Table5[[#This Row],[Total_Spend]]&lt;$N$17,4,5))))</f>
        <v>4</v>
      </c>
    </row>
    <row r="467" spans="1:8" x14ac:dyDescent="0.3">
      <c r="A467" s="9">
        <v>1916</v>
      </c>
      <c r="B467">
        <v>92</v>
      </c>
      <c r="C467">
        <v>437</v>
      </c>
      <c r="D467">
        <v>19</v>
      </c>
      <c r="E467" s="9">
        <v>0</v>
      </c>
      <c r="F467" s="9">
        <f>IF(Table5[[#This Row],[Recency]]&lt;=$L$19,5,IF(Table5[[#This Row],[Recency]]&lt;=$L$11,4,IF(Table5[[#This Row],[Recency]]&lt;=$L$12,3,IF(Table5[[#This Row],[Recency]]&lt;=$L$13,2,1))))</f>
        <v>1</v>
      </c>
      <c r="G467" s="9">
        <f>IF(Table5[[#This Row],[Frequency]]&lt;=$M$11,1,IF(Table5[[#This Row],[Frequency]]&lt;=$M$12,2,IF(Table5[[#This Row],[Frequency]]&lt;=$M$13,3,IF(Table5[[#This Row],[Frequency]]&lt;$M$17,4,5))))</f>
        <v>3</v>
      </c>
      <c r="H467" s="9">
        <f>IF(Table5[[#This Row],[Total_Spend]]&lt;=$N$11,1,IF(Table5[[#This Row],[Total_Spend]]&lt;=$N$12,2,IF(Table5[[#This Row],[Total_Spend]]&lt;=$N$13,3,IF(Table5[[#This Row],[Total_Spend]]&lt;$N$17,4,5))))</f>
        <v>3</v>
      </c>
    </row>
    <row r="468" spans="1:8" x14ac:dyDescent="0.3">
      <c r="A468" s="9">
        <v>1920</v>
      </c>
      <c r="B468">
        <v>59</v>
      </c>
      <c r="C468">
        <v>102</v>
      </c>
      <c r="D468">
        <v>8</v>
      </c>
      <c r="E468" s="9">
        <v>0</v>
      </c>
      <c r="F468" s="9">
        <f>IF(Table5[[#This Row],[Recency]]&lt;=$L$19,5,IF(Table5[[#This Row],[Recency]]&lt;=$L$11,4,IF(Table5[[#This Row],[Recency]]&lt;=$L$12,3,IF(Table5[[#This Row],[Recency]]&lt;=$L$13,2,1))))</f>
        <v>2</v>
      </c>
      <c r="G468" s="9">
        <f>IF(Table5[[#This Row],[Frequency]]&lt;=$M$11,1,IF(Table5[[#This Row],[Frequency]]&lt;=$M$12,2,IF(Table5[[#This Row],[Frequency]]&lt;=$M$13,3,IF(Table5[[#This Row],[Frequency]]&lt;$M$17,4,5))))</f>
        <v>1</v>
      </c>
      <c r="H468" s="9">
        <f>IF(Table5[[#This Row],[Total_Spend]]&lt;=$N$11,1,IF(Table5[[#This Row],[Total_Spend]]&lt;=$N$12,2,IF(Table5[[#This Row],[Total_Spend]]&lt;=$N$13,3,IF(Table5[[#This Row],[Total_Spend]]&lt;$N$17,4,5))))</f>
        <v>2</v>
      </c>
    </row>
    <row r="469" spans="1:8" x14ac:dyDescent="0.3">
      <c r="A469" s="9">
        <v>1921</v>
      </c>
      <c r="B469">
        <v>74</v>
      </c>
      <c r="C469">
        <v>71</v>
      </c>
      <c r="D469">
        <v>7</v>
      </c>
      <c r="E469" s="9">
        <v>0</v>
      </c>
      <c r="F469" s="9">
        <f>IF(Table5[[#This Row],[Recency]]&lt;=$L$19,5,IF(Table5[[#This Row],[Recency]]&lt;=$L$11,4,IF(Table5[[#This Row],[Recency]]&lt;=$L$12,3,IF(Table5[[#This Row],[Recency]]&lt;=$L$13,2,1))))</f>
        <v>2</v>
      </c>
      <c r="G469" s="9">
        <f>IF(Table5[[#This Row],[Frequency]]&lt;=$M$11,1,IF(Table5[[#This Row],[Frequency]]&lt;=$M$12,2,IF(Table5[[#This Row],[Frequency]]&lt;=$M$13,3,IF(Table5[[#This Row],[Frequency]]&lt;$M$17,4,5))))</f>
        <v>1</v>
      </c>
      <c r="H469" s="9">
        <f>IF(Table5[[#This Row],[Total_Spend]]&lt;=$N$11,1,IF(Table5[[#This Row],[Total_Spend]]&lt;=$N$12,2,IF(Table5[[#This Row],[Total_Spend]]&lt;=$N$13,3,IF(Table5[[#This Row],[Total_Spend]]&lt;$N$17,4,5))))</f>
        <v>2</v>
      </c>
    </row>
    <row r="470" spans="1:8" x14ac:dyDescent="0.3">
      <c r="A470" s="9">
        <v>1927</v>
      </c>
      <c r="B470">
        <v>41</v>
      </c>
      <c r="C470">
        <v>690</v>
      </c>
      <c r="D470">
        <v>17</v>
      </c>
      <c r="E470" s="9">
        <v>0</v>
      </c>
      <c r="F470" s="9">
        <f>IF(Table5[[#This Row],[Recency]]&lt;=$L$19,5,IF(Table5[[#This Row],[Recency]]&lt;=$L$11,4,IF(Table5[[#This Row],[Recency]]&lt;=$L$12,3,IF(Table5[[#This Row],[Recency]]&lt;=$L$13,2,1))))</f>
        <v>3</v>
      </c>
      <c r="G470" s="9">
        <f>IF(Table5[[#This Row],[Frequency]]&lt;=$M$11,1,IF(Table5[[#This Row],[Frequency]]&lt;=$M$12,2,IF(Table5[[#This Row],[Frequency]]&lt;=$M$13,3,IF(Table5[[#This Row],[Frequency]]&lt;$M$17,4,5))))</f>
        <v>3</v>
      </c>
      <c r="H470" s="9">
        <f>IF(Table5[[#This Row],[Total_Spend]]&lt;=$N$11,1,IF(Table5[[#This Row],[Total_Spend]]&lt;=$N$12,2,IF(Table5[[#This Row],[Total_Spend]]&lt;=$N$13,3,IF(Table5[[#This Row],[Total_Spend]]&lt;$N$17,4,5))))</f>
        <v>3</v>
      </c>
    </row>
    <row r="471" spans="1:8" x14ac:dyDescent="0.3">
      <c r="A471" s="9">
        <v>1928</v>
      </c>
      <c r="B471">
        <v>73</v>
      </c>
      <c r="C471">
        <v>83</v>
      </c>
      <c r="D471">
        <v>7</v>
      </c>
      <c r="E471" s="9">
        <v>0</v>
      </c>
      <c r="F471" s="9">
        <f>IF(Table5[[#This Row],[Recency]]&lt;=$L$19,5,IF(Table5[[#This Row],[Recency]]&lt;=$L$11,4,IF(Table5[[#This Row],[Recency]]&lt;=$L$12,3,IF(Table5[[#This Row],[Recency]]&lt;=$L$13,2,1))))</f>
        <v>2</v>
      </c>
      <c r="G471" s="9">
        <f>IF(Table5[[#This Row],[Frequency]]&lt;=$M$11,1,IF(Table5[[#This Row],[Frequency]]&lt;=$M$12,2,IF(Table5[[#This Row],[Frequency]]&lt;=$M$13,3,IF(Table5[[#This Row],[Frequency]]&lt;$M$17,4,5))))</f>
        <v>1</v>
      </c>
      <c r="H471" s="9">
        <f>IF(Table5[[#This Row],[Total_Spend]]&lt;=$N$11,1,IF(Table5[[#This Row],[Total_Spend]]&lt;=$N$12,2,IF(Table5[[#This Row],[Total_Spend]]&lt;=$N$13,3,IF(Table5[[#This Row],[Total_Spend]]&lt;$N$17,4,5))))</f>
        <v>2</v>
      </c>
    </row>
    <row r="472" spans="1:8" x14ac:dyDescent="0.3">
      <c r="A472" s="9">
        <v>193</v>
      </c>
      <c r="B472">
        <v>81</v>
      </c>
      <c r="C472">
        <v>16</v>
      </c>
      <c r="D472">
        <v>4</v>
      </c>
      <c r="E472" s="9">
        <v>0</v>
      </c>
      <c r="F472" s="9">
        <f>IF(Table5[[#This Row],[Recency]]&lt;=$L$19,5,IF(Table5[[#This Row],[Recency]]&lt;=$L$11,4,IF(Table5[[#This Row],[Recency]]&lt;=$L$12,3,IF(Table5[[#This Row],[Recency]]&lt;=$L$13,2,1))))</f>
        <v>1</v>
      </c>
      <c r="G472" s="9">
        <f>IF(Table5[[#This Row],[Frequency]]&lt;=$M$11,1,IF(Table5[[#This Row],[Frequency]]&lt;=$M$12,2,IF(Table5[[#This Row],[Frequency]]&lt;=$M$13,3,IF(Table5[[#This Row],[Frequency]]&lt;$M$17,4,5))))</f>
        <v>1</v>
      </c>
      <c r="H472" s="9">
        <f>IF(Table5[[#This Row],[Total_Spend]]&lt;=$N$11,1,IF(Table5[[#This Row],[Total_Spend]]&lt;=$N$12,2,IF(Table5[[#This Row],[Total_Spend]]&lt;=$N$13,3,IF(Table5[[#This Row],[Total_Spend]]&lt;$N$17,4,5))))</f>
        <v>1</v>
      </c>
    </row>
    <row r="473" spans="1:8" x14ac:dyDescent="0.3">
      <c r="A473" s="9">
        <v>194</v>
      </c>
      <c r="B473">
        <v>55</v>
      </c>
      <c r="C473">
        <v>41</v>
      </c>
      <c r="D473">
        <v>5</v>
      </c>
      <c r="E473" s="9">
        <v>0</v>
      </c>
      <c r="F473" s="9">
        <f>IF(Table5[[#This Row],[Recency]]&lt;=$L$19,5,IF(Table5[[#This Row],[Recency]]&lt;=$L$11,4,IF(Table5[[#This Row],[Recency]]&lt;=$L$12,3,IF(Table5[[#This Row],[Recency]]&lt;=$L$13,2,1))))</f>
        <v>2</v>
      </c>
      <c r="G473" s="9">
        <f>IF(Table5[[#This Row],[Frequency]]&lt;=$M$11,1,IF(Table5[[#This Row],[Frequency]]&lt;=$M$12,2,IF(Table5[[#This Row],[Frequency]]&lt;=$M$13,3,IF(Table5[[#This Row],[Frequency]]&lt;$M$17,4,5))))</f>
        <v>1</v>
      </c>
      <c r="H473" s="9">
        <f>IF(Table5[[#This Row],[Total_Spend]]&lt;=$N$11,1,IF(Table5[[#This Row],[Total_Spend]]&lt;=$N$12,2,IF(Table5[[#This Row],[Total_Spend]]&lt;=$N$13,3,IF(Table5[[#This Row],[Total_Spend]]&lt;$N$17,4,5))))</f>
        <v>1</v>
      </c>
    </row>
    <row r="474" spans="1:8" x14ac:dyDescent="0.3">
      <c r="A474" s="9">
        <v>1940</v>
      </c>
      <c r="B474">
        <v>26</v>
      </c>
      <c r="C474">
        <v>18</v>
      </c>
      <c r="D474">
        <v>4</v>
      </c>
      <c r="E474" s="9">
        <v>0</v>
      </c>
      <c r="F474" s="9">
        <f>IF(Table5[[#This Row],[Recency]]&lt;=$L$19,5,IF(Table5[[#This Row],[Recency]]&lt;=$L$11,4,IF(Table5[[#This Row],[Recency]]&lt;=$L$12,3,IF(Table5[[#This Row],[Recency]]&lt;=$L$13,2,1))))</f>
        <v>3</v>
      </c>
      <c r="G474" s="9">
        <f>IF(Table5[[#This Row],[Frequency]]&lt;=$M$11,1,IF(Table5[[#This Row],[Frequency]]&lt;=$M$12,2,IF(Table5[[#This Row],[Frequency]]&lt;=$M$13,3,IF(Table5[[#This Row],[Frequency]]&lt;$M$17,4,5))))</f>
        <v>1</v>
      </c>
      <c r="H474" s="9">
        <f>IF(Table5[[#This Row],[Total_Spend]]&lt;=$N$11,1,IF(Table5[[#This Row],[Total_Spend]]&lt;=$N$12,2,IF(Table5[[#This Row],[Total_Spend]]&lt;=$N$13,3,IF(Table5[[#This Row],[Total_Spend]]&lt;$N$17,4,5))))</f>
        <v>1</v>
      </c>
    </row>
    <row r="475" spans="1:8" x14ac:dyDescent="0.3">
      <c r="A475" s="9">
        <v>1945</v>
      </c>
      <c r="B475">
        <v>4</v>
      </c>
      <c r="C475">
        <v>1400</v>
      </c>
      <c r="D475">
        <v>21</v>
      </c>
      <c r="E475" s="9">
        <v>0</v>
      </c>
      <c r="F475" s="9">
        <f>IF(Table5[[#This Row],[Recency]]&lt;=$L$19,5,IF(Table5[[#This Row],[Recency]]&lt;=$L$11,4,IF(Table5[[#This Row],[Recency]]&lt;=$L$12,3,IF(Table5[[#This Row],[Recency]]&lt;=$L$13,2,1))))</f>
        <v>5</v>
      </c>
      <c r="G475" s="9">
        <f>IF(Table5[[#This Row],[Frequency]]&lt;=$M$11,1,IF(Table5[[#This Row],[Frequency]]&lt;=$M$12,2,IF(Table5[[#This Row],[Frequency]]&lt;=$M$13,3,IF(Table5[[#This Row],[Frequency]]&lt;$M$17,4,5))))</f>
        <v>3</v>
      </c>
      <c r="H475" s="9">
        <f>IF(Table5[[#This Row],[Total_Spend]]&lt;=$N$11,1,IF(Table5[[#This Row],[Total_Spend]]&lt;=$N$12,2,IF(Table5[[#This Row],[Total_Spend]]&lt;=$N$13,3,IF(Table5[[#This Row],[Total_Spend]]&lt;$N$17,4,5))))</f>
        <v>4</v>
      </c>
    </row>
    <row r="476" spans="1:8" x14ac:dyDescent="0.3">
      <c r="A476" s="9">
        <v>195</v>
      </c>
      <c r="B476">
        <v>21</v>
      </c>
      <c r="C476">
        <v>246</v>
      </c>
      <c r="D476">
        <v>14</v>
      </c>
      <c r="E476" s="9">
        <v>1</v>
      </c>
      <c r="F476" s="9">
        <f>IF(Table5[[#This Row],[Recency]]&lt;=$L$19,5,IF(Table5[[#This Row],[Recency]]&lt;=$L$11,4,IF(Table5[[#This Row],[Recency]]&lt;=$L$12,3,IF(Table5[[#This Row],[Recency]]&lt;=$L$13,2,1))))</f>
        <v>4</v>
      </c>
      <c r="G476" s="9">
        <f>IF(Table5[[#This Row],[Frequency]]&lt;=$M$11,1,IF(Table5[[#This Row],[Frequency]]&lt;=$M$12,2,IF(Table5[[#This Row],[Frequency]]&lt;=$M$13,3,IF(Table5[[#This Row],[Frequency]]&lt;$M$17,4,5))))</f>
        <v>2</v>
      </c>
      <c r="H476" s="9">
        <f>IF(Table5[[#This Row],[Total_Spend]]&lt;=$N$11,1,IF(Table5[[#This Row],[Total_Spend]]&lt;=$N$12,2,IF(Table5[[#This Row],[Total_Spend]]&lt;=$N$13,3,IF(Table5[[#This Row],[Total_Spend]]&lt;$N$17,4,5))))</f>
        <v>2</v>
      </c>
    </row>
    <row r="477" spans="1:8" x14ac:dyDescent="0.3">
      <c r="A477" s="9">
        <v>1951</v>
      </c>
      <c r="B477">
        <v>92</v>
      </c>
      <c r="C477">
        <v>839</v>
      </c>
      <c r="D477">
        <v>27</v>
      </c>
      <c r="E477" s="9">
        <v>0</v>
      </c>
      <c r="F477" s="9">
        <f>IF(Table5[[#This Row],[Recency]]&lt;=$L$19,5,IF(Table5[[#This Row],[Recency]]&lt;=$L$11,4,IF(Table5[[#This Row],[Recency]]&lt;=$L$12,3,IF(Table5[[#This Row],[Recency]]&lt;=$L$13,2,1))))</f>
        <v>1</v>
      </c>
      <c r="G477" s="9">
        <f>IF(Table5[[#This Row],[Frequency]]&lt;=$M$11,1,IF(Table5[[#This Row],[Frequency]]&lt;=$M$12,2,IF(Table5[[#This Row],[Frequency]]&lt;=$M$13,3,IF(Table5[[#This Row],[Frequency]]&lt;$M$17,4,5))))</f>
        <v>5</v>
      </c>
      <c r="H477" s="9">
        <f>IF(Table5[[#This Row],[Total_Spend]]&lt;=$N$11,1,IF(Table5[[#This Row],[Total_Spend]]&lt;=$N$12,2,IF(Table5[[#This Row],[Total_Spend]]&lt;=$N$13,3,IF(Table5[[#This Row],[Total_Spend]]&lt;$N$17,4,5))))</f>
        <v>3</v>
      </c>
    </row>
    <row r="478" spans="1:8" x14ac:dyDescent="0.3">
      <c r="A478" s="9">
        <v>1958</v>
      </c>
      <c r="B478">
        <v>85</v>
      </c>
      <c r="C478">
        <v>660</v>
      </c>
      <c r="D478">
        <v>25</v>
      </c>
      <c r="E478" s="9">
        <v>0</v>
      </c>
      <c r="F478" s="9">
        <f>IF(Table5[[#This Row],[Recency]]&lt;=$L$19,5,IF(Table5[[#This Row],[Recency]]&lt;=$L$11,4,IF(Table5[[#This Row],[Recency]]&lt;=$L$12,3,IF(Table5[[#This Row],[Recency]]&lt;=$L$13,2,1))))</f>
        <v>1</v>
      </c>
      <c r="G478" s="9">
        <f>IF(Table5[[#This Row],[Frequency]]&lt;=$M$11,1,IF(Table5[[#This Row],[Frequency]]&lt;=$M$12,2,IF(Table5[[#This Row],[Frequency]]&lt;=$M$13,3,IF(Table5[[#This Row],[Frequency]]&lt;$M$17,4,5))))</f>
        <v>5</v>
      </c>
      <c r="H478" s="9">
        <f>IF(Table5[[#This Row],[Total_Spend]]&lt;=$N$11,1,IF(Table5[[#This Row],[Total_Spend]]&lt;=$N$12,2,IF(Table5[[#This Row],[Total_Spend]]&lt;=$N$13,3,IF(Table5[[#This Row],[Total_Spend]]&lt;$N$17,4,5))))</f>
        <v>3</v>
      </c>
    </row>
    <row r="479" spans="1:8" x14ac:dyDescent="0.3">
      <c r="A479" s="9">
        <v>1964</v>
      </c>
      <c r="B479">
        <v>66</v>
      </c>
      <c r="C479">
        <v>1603</v>
      </c>
      <c r="D479">
        <v>18</v>
      </c>
      <c r="E479" s="9">
        <v>0</v>
      </c>
      <c r="F479" s="9">
        <f>IF(Table5[[#This Row],[Recency]]&lt;=$L$19,5,IF(Table5[[#This Row],[Recency]]&lt;=$L$11,4,IF(Table5[[#This Row],[Recency]]&lt;=$L$12,3,IF(Table5[[#This Row],[Recency]]&lt;=$L$13,2,1))))</f>
        <v>2</v>
      </c>
      <c r="G479" s="9">
        <f>IF(Table5[[#This Row],[Frequency]]&lt;=$M$11,1,IF(Table5[[#This Row],[Frequency]]&lt;=$M$12,2,IF(Table5[[#This Row],[Frequency]]&lt;=$M$13,3,IF(Table5[[#This Row],[Frequency]]&lt;$M$17,4,5))))</f>
        <v>3</v>
      </c>
      <c r="H479" s="9">
        <f>IF(Table5[[#This Row],[Total_Spend]]&lt;=$N$11,1,IF(Table5[[#This Row],[Total_Spend]]&lt;=$N$12,2,IF(Table5[[#This Row],[Total_Spend]]&lt;=$N$13,3,IF(Table5[[#This Row],[Total_Spend]]&lt;$N$17,4,5))))</f>
        <v>5</v>
      </c>
    </row>
    <row r="480" spans="1:8" x14ac:dyDescent="0.3">
      <c r="A480" s="9">
        <v>1966</v>
      </c>
      <c r="B480">
        <v>96</v>
      </c>
      <c r="C480">
        <v>1672</v>
      </c>
      <c r="D480">
        <v>26</v>
      </c>
      <c r="E480" s="9">
        <v>0</v>
      </c>
      <c r="F480" s="9">
        <f>IF(Table5[[#This Row],[Recency]]&lt;=$L$19,5,IF(Table5[[#This Row],[Recency]]&lt;=$L$11,4,IF(Table5[[#This Row],[Recency]]&lt;=$L$12,3,IF(Table5[[#This Row],[Recency]]&lt;=$L$13,2,1))))</f>
        <v>1</v>
      </c>
      <c r="G480" s="9">
        <f>IF(Table5[[#This Row],[Frequency]]&lt;=$M$11,1,IF(Table5[[#This Row],[Frequency]]&lt;=$M$12,2,IF(Table5[[#This Row],[Frequency]]&lt;=$M$13,3,IF(Table5[[#This Row],[Frequency]]&lt;$M$17,4,5))))</f>
        <v>5</v>
      </c>
      <c r="H480" s="9">
        <f>IF(Table5[[#This Row],[Total_Spend]]&lt;=$N$11,1,IF(Table5[[#This Row],[Total_Spend]]&lt;=$N$12,2,IF(Table5[[#This Row],[Total_Spend]]&lt;=$N$13,3,IF(Table5[[#This Row],[Total_Spend]]&lt;$N$17,4,5))))</f>
        <v>5</v>
      </c>
    </row>
    <row r="481" spans="1:8" x14ac:dyDescent="0.3">
      <c r="A481" s="9">
        <v>1968</v>
      </c>
      <c r="B481">
        <v>37</v>
      </c>
      <c r="C481">
        <v>28</v>
      </c>
      <c r="D481">
        <v>4</v>
      </c>
      <c r="E481" s="9">
        <v>0</v>
      </c>
      <c r="F481" s="9">
        <f>IF(Table5[[#This Row],[Recency]]&lt;=$L$19,5,IF(Table5[[#This Row],[Recency]]&lt;=$L$11,4,IF(Table5[[#This Row],[Recency]]&lt;=$L$12,3,IF(Table5[[#This Row],[Recency]]&lt;=$L$13,2,1))))</f>
        <v>3</v>
      </c>
      <c r="G481" s="9">
        <f>IF(Table5[[#This Row],[Frequency]]&lt;=$M$11,1,IF(Table5[[#This Row],[Frequency]]&lt;=$M$12,2,IF(Table5[[#This Row],[Frequency]]&lt;=$M$13,3,IF(Table5[[#This Row],[Frequency]]&lt;$M$17,4,5))))</f>
        <v>1</v>
      </c>
      <c r="H481" s="9">
        <f>IF(Table5[[#This Row],[Total_Spend]]&lt;=$N$11,1,IF(Table5[[#This Row],[Total_Spend]]&lt;=$N$12,2,IF(Table5[[#This Row],[Total_Spend]]&lt;=$N$13,3,IF(Table5[[#This Row],[Total_Spend]]&lt;$N$17,4,5))))</f>
        <v>1</v>
      </c>
    </row>
    <row r="482" spans="1:8" x14ac:dyDescent="0.3">
      <c r="A482" s="9">
        <v>1970</v>
      </c>
      <c r="B482">
        <v>14</v>
      </c>
      <c r="C482">
        <v>103</v>
      </c>
      <c r="D482">
        <v>7</v>
      </c>
      <c r="E482" s="9">
        <v>0</v>
      </c>
      <c r="F482" s="9">
        <f>IF(Table5[[#This Row],[Recency]]&lt;=$L$19,5,IF(Table5[[#This Row],[Recency]]&lt;=$L$11,4,IF(Table5[[#This Row],[Recency]]&lt;=$L$12,3,IF(Table5[[#This Row],[Recency]]&lt;=$L$13,2,1))))</f>
        <v>4</v>
      </c>
      <c r="G482" s="9">
        <f>IF(Table5[[#This Row],[Frequency]]&lt;=$M$11,1,IF(Table5[[#This Row],[Frequency]]&lt;=$M$12,2,IF(Table5[[#This Row],[Frequency]]&lt;=$M$13,3,IF(Table5[[#This Row],[Frequency]]&lt;$M$17,4,5))))</f>
        <v>1</v>
      </c>
      <c r="H482" s="9">
        <f>IF(Table5[[#This Row],[Total_Spend]]&lt;=$N$11,1,IF(Table5[[#This Row],[Total_Spend]]&lt;=$N$12,2,IF(Table5[[#This Row],[Total_Spend]]&lt;=$N$13,3,IF(Table5[[#This Row],[Total_Spend]]&lt;$N$17,4,5))))</f>
        <v>2</v>
      </c>
    </row>
    <row r="483" spans="1:8" x14ac:dyDescent="0.3">
      <c r="A483" s="9">
        <v>1987</v>
      </c>
      <c r="B483">
        <v>34</v>
      </c>
      <c r="C483">
        <v>59</v>
      </c>
      <c r="D483">
        <v>7</v>
      </c>
      <c r="E483" s="9">
        <v>0</v>
      </c>
      <c r="F483" s="9">
        <f>IF(Table5[[#This Row],[Recency]]&lt;=$L$19,5,IF(Table5[[#This Row],[Recency]]&lt;=$L$11,4,IF(Table5[[#This Row],[Recency]]&lt;=$L$12,3,IF(Table5[[#This Row],[Recency]]&lt;=$L$13,2,1))))</f>
        <v>3</v>
      </c>
      <c r="G483" s="9">
        <f>IF(Table5[[#This Row],[Frequency]]&lt;=$M$11,1,IF(Table5[[#This Row],[Frequency]]&lt;=$M$12,2,IF(Table5[[#This Row],[Frequency]]&lt;=$M$13,3,IF(Table5[[#This Row],[Frequency]]&lt;$M$17,4,5))))</f>
        <v>1</v>
      </c>
      <c r="H483" s="9">
        <f>IF(Table5[[#This Row],[Total_Spend]]&lt;=$N$11,1,IF(Table5[[#This Row],[Total_Spend]]&lt;=$N$12,2,IF(Table5[[#This Row],[Total_Spend]]&lt;=$N$13,3,IF(Table5[[#This Row],[Total_Spend]]&lt;$N$17,4,5))))</f>
        <v>1</v>
      </c>
    </row>
    <row r="484" spans="1:8" x14ac:dyDescent="0.3">
      <c r="A484" s="9">
        <v>199</v>
      </c>
      <c r="B484">
        <v>33</v>
      </c>
      <c r="C484">
        <v>315</v>
      </c>
      <c r="D484">
        <v>13</v>
      </c>
      <c r="E484" s="9">
        <v>0</v>
      </c>
      <c r="F484" s="9">
        <f>IF(Table5[[#This Row],[Recency]]&lt;=$L$19,5,IF(Table5[[#This Row],[Recency]]&lt;=$L$11,4,IF(Table5[[#This Row],[Recency]]&lt;=$L$12,3,IF(Table5[[#This Row],[Recency]]&lt;=$L$13,2,1))))</f>
        <v>3</v>
      </c>
      <c r="G484" s="9">
        <f>IF(Table5[[#This Row],[Frequency]]&lt;=$M$11,1,IF(Table5[[#This Row],[Frequency]]&lt;=$M$12,2,IF(Table5[[#This Row],[Frequency]]&lt;=$M$13,3,IF(Table5[[#This Row],[Frequency]]&lt;$M$17,4,5))))</f>
        <v>2</v>
      </c>
      <c r="H484" s="9">
        <f>IF(Table5[[#This Row],[Total_Spend]]&lt;=$N$11,1,IF(Table5[[#This Row],[Total_Spend]]&lt;=$N$12,2,IF(Table5[[#This Row],[Total_Spend]]&lt;=$N$13,3,IF(Table5[[#This Row],[Total_Spend]]&lt;$N$17,4,5))))</f>
        <v>2</v>
      </c>
    </row>
    <row r="485" spans="1:8" x14ac:dyDescent="0.3">
      <c r="A485" s="9">
        <v>1990</v>
      </c>
      <c r="B485">
        <v>74</v>
      </c>
      <c r="C485">
        <v>1797</v>
      </c>
      <c r="D485">
        <v>17</v>
      </c>
      <c r="E485" s="9">
        <v>0</v>
      </c>
      <c r="F485" s="9">
        <f>IF(Table5[[#This Row],[Recency]]&lt;=$L$19,5,IF(Table5[[#This Row],[Recency]]&lt;=$L$11,4,IF(Table5[[#This Row],[Recency]]&lt;=$L$12,3,IF(Table5[[#This Row],[Recency]]&lt;=$L$13,2,1))))</f>
        <v>2</v>
      </c>
      <c r="G485" s="9">
        <f>IF(Table5[[#This Row],[Frequency]]&lt;=$M$11,1,IF(Table5[[#This Row],[Frequency]]&lt;=$M$12,2,IF(Table5[[#This Row],[Frequency]]&lt;=$M$13,3,IF(Table5[[#This Row],[Frequency]]&lt;$M$17,4,5))))</f>
        <v>3</v>
      </c>
      <c r="H485" s="9">
        <f>IF(Table5[[#This Row],[Total_Spend]]&lt;=$N$11,1,IF(Table5[[#This Row],[Total_Spend]]&lt;=$N$12,2,IF(Table5[[#This Row],[Total_Spend]]&lt;=$N$13,3,IF(Table5[[#This Row],[Total_Spend]]&lt;$N$17,4,5))))</f>
        <v>5</v>
      </c>
    </row>
    <row r="486" spans="1:8" x14ac:dyDescent="0.3">
      <c r="A486" s="9">
        <v>1991</v>
      </c>
      <c r="B486">
        <v>1</v>
      </c>
      <c r="C486">
        <v>96</v>
      </c>
      <c r="D486">
        <v>7</v>
      </c>
      <c r="E486" s="9">
        <v>0</v>
      </c>
      <c r="F486" s="9">
        <f>IF(Table5[[#This Row],[Recency]]&lt;=$L$19,5,IF(Table5[[#This Row],[Recency]]&lt;=$L$11,4,IF(Table5[[#This Row],[Recency]]&lt;=$L$12,3,IF(Table5[[#This Row],[Recency]]&lt;=$L$13,2,1))))</f>
        <v>5</v>
      </c>
      <c r="G486" s="9">
        <f>IF(Table5[[#This Row],[Frequency]]&lt;=$M$11,1,IF(Table5[[#This Row],[Frequency]]&lt;=$M$12,2,IF(Table5[[#This Row],[Frequency]]&lt;=$M$13,3,IF(Table5[[#This Row],[Frequency]]&lt;$M$17,4,5))))</f>
        <v>1</v>
      </c>
      <c r="H486" s="9">
        <f>IF(Table5[[#This Row],[Total_Spend]]&lt;=$N$11,1,IF(Table5[[#This Row],[Total_Spend]]&lt;=$N$12,2,IF(Table5[[#This Row],[Total_Spend]]&lt;=$N$13,3,IF(Table5[[#This Row],[Total_Spend]]&lt;$N$17,4,5))))</f>
        <v>2</v>
      </c>
    </row>
    <row r="487" spans="1:8" x14ac:dyDescent="0.3">
      <c r="A487" s="9">
        <v>1992</v>
      </c>
      <c r="B487">
        <v>2</v>
      </c>
      <c r="C487">
        <v>893</v>
      </c>
      <c r="D487">
        <v>16</v>
      </c>
      <c r="E487" s="9">
        <v>1</v>
      </c>
      <c r="F487" s="9">
        <f>IF(Table5[[#This Row],[Recency]]&lt;=$L$19,5,IF(Table5[[#This Row],[Recency]]&lt;=$L$11,4,IF(Table5[[#This Row],[Recency]]&lt;=$L$12,3,IF(Table5[[#This Row],[Recency]]&lt;=$L$13,2,1))))</f>
        <v>5</v>
      </c>
      <c r="G487" s="9">
        <f>IF(Table5[[#This Row],[Frequency]]&lt;=$M$11,1,IF(Table5[[#This Row],[Frequency]]&lt;=$M$12,2,IF(Table5[[#This Row],[Frequency]]&lt;=$M$13,3,IF(Table5[[#This Row],[Frequency]]&lt;$M$17,4,5))))</f>
        <v>3</v>
      </c>
      <c r="H487" s="9">
        <f>IF(Table5[[#This Row],[Total_Spend]]&lt;=$N$11,1,IF(Table5[[#This Row],[Total_Spend]]&lt;=$N$12,2,IF(Table5[[#This Row],[Total_Spend]]&lt;=$N$13,3,IF(Table5[[#This Row],[Total_Spend]]&lt;$N$17,4,5))))</f>
        <v>3</v>
      </c>
    </row>
    <row r="488" spans="1:8" x14ac:dyDescent="0.3">
      <c r="A488" s="9">
        <v>1993</v>
      </c>
      <c r="B488">
        <v>63</v>
      </c>
      <c r="C488">
        <v>972</v>
      </c>
      <c r="D488">
        <v>17</v>
      </c>
      <c r="E488" s="9">
        <v>0</v>
      </c>
      <c r="F488" s="9">
        <f>IF(Table5[[#This Row],[Recency]]&lt;=$L$19,5,IF(Table5[[#This Row],[Recency]]&lt;=$L$11,4,IF(Table5[[#This Row],[Recency]]&lt;=$L$12,3,IF(Table5[[#This Row],[Recency]]&lt;=$L$13,2,1))))</f>
        <v>2</v>
      </c>
      <c r="G488" s="9">
        <f>IF(Table5[[#This Row],[Frequency]]&lt;=$M$11,1,IF(Table5[[#This Row],[Frequency]]&lt;=$M$12,2,IF(Table5[[#This Row],[Frequency]]&lt;=$M$13,3,IF(Table5[[#This Row],[Frequency]]&lt;$M$17,4,5))))</f>
        <v>3</v>
      </c>
      <c r="H488" s="9">
        <f>IF(Table5[[#This Row],[Total_Spend]]&lt;=$N$11,1,IF(Table5[[#This Row],[Total_Spend]]&lt;=$N$12,2,IF(Table5[[#This Row],[Total_Spend]]&lt;=$N$13,3,IF(Table5[[#This Row],[Total_Spend]]&lt;$N$17,4,5))))</f>
        <v>3</v>
      </c>
    </row>
    <row r="489" spans="1:8" x14ac:dyDescent="0.3">
      <c r="A489" s="9">
        <v>1994</v>
      </c>
      <c r="B489">
        <v>11</v>
      </c>
      <c r="C489">
        <v>19</v>
      </c>
      <c r="D489">
        <v>4</v>
      </c>
      <c r="E489" s="9">
        <v>0</v>
      </c>
      <c r="F489" s="9">
        <f>IF(Table5[[#This Row],[Recency]]&lt;=$L$19,5,IF(Table5[[#This Row],[Recency]]&lt;=$L$11,4,IF(Table5[[#This Row],[Recency]]&lt;=$L$12,3,IF(Table5[[#This Row],[Recency]]&lt;=$L$13,2,1))))</f>
        <v>4</v>
      </c>
      <c r="G489" s="9">
        <f>IF(Table5[[#This Row],[Frequency]]&lt;=$M$11,1,IF(Table5[[#This Row],[Frequency]]&lt;=$M$12,2,IF(Table5[[#This Row],[Frequency]]&lt;=$M$13,3,IF(Table5[[#This Row],[Frequency]]&lt;$M$17,4,5))))</f>
        <v>1</v>
      </c>
      <c r="H489" s="9">
        <f>IF(Table5[[#This Row],[Total_Spend]]&lt;=$N$11,1,IF(Table5[[#This Row],[Total_Spend]]&lt;=$N$12,2,IF(Table5[[#This Row],[Total_Spend]]&lt;=$N$13,3,IF(Table5[[#This Row],[Total_Spend]]&lt;$N$17,4,5))))</f>
        <v>1</v>
      </c>
    </row>
    <row r="490" spans="1:8" x14ac:dyDescent="0.3">
      <c r="A490" s="9">
        <v>1998</v>
      </c>
      <c r="B490">
        <v>82</v>
      </c>
      <c r="C490">
        <v>84</v>
      </c>
      <c r="D490">
        <v>7</v>
      </c>
      <c r="E490" s="9">
        <v>0</v>
      </c>
      <c r="F490" s="9">
        <f>IF(Table5[[#This Row],[Recency]]&lt;=$L$19,5,IF(Table5[[#This Row],[Recency]]&lt;=$L$11,4,IF(Table5[[#This Row],[Recency]]&lt;=$L$12,3,IF(Table5[[#This Row],[Recency]]&lt;=$L$13,2,1))))</f>
        <v>1</v>
      </c>
      <c r="G490" s="9">
        <f>IF(Table5[[#This Row],[Frequency]]&lt;=$M$11,1,IF(Table5[[#This Row],[Frequency]]&lt;=$M$12,2,IF(Table5[[#This Row],[Frequency]]&lt;=$M$13,3,IF(Table5[[#This Row],[Frequency]]&lt;$M$17,4,5))))</f>
        <v>1</v>
      </c>
      <c r="H490" s="9">
        <f>IF(Table5[[#This Row],[Total_Spend]]&lt;=$N$11,1,IF(Table5[[#This Row],[Total_Spend]]&lt;=$N$12,2,IF(Table5[[#This Row],[Total_Spend]]&lt;=$N$13,3,IF(Table5[[#This Row],[Total_Spend]]&lt;$N$17,4,5))))</f>
        <v>2</v>
      </c>
    </row>
    <row r="491" spans="1:8" x14ac:dyDescent="0.3">
      <c r="A491" s="9">
        <v>20</v>
      </c>
      <c r="B491">
        <v>91</v>
      </c>
      <c r="C491">
        <v>183</v>
      </c>
      <c r="D491">
        <v>8</v>
      </c>
      <c r="E491" s="9">
        <v>0</v>
      </c>
      <c r="F491" s="9">
        <f>IF(Table5[[#This Row],[Recency]]&lt;=$L$19,5,IF(Table5[[#This Row],[Recency]]&lt;=$L$11,4,IF(Table5[[#This Row],[Recency]]&lt;=$L$12,3,IF(Table5[[#This Row],[Recency]]&lt;=$L$13,2,1))))</f>
        <v>1</v>
      </c>
      <c r="G491" s="9">
        <f>IF(Table5[[#This Row],[Frequency]]&lt;=$M$11,1,IF(Table5[[#This Row],[Frequency]]&lt;=$M$12,2,IF(Table5[[#This Row],[Frequency]]&lt;=$M$13,3,IF(Table5[[#This Row],[Frequency]]&lt;$M$17,4,5))))</f>
        <v>1</v>
      </c>
      <c r="H491" s="9">
        <f>IF(Table5[[#This Row],[Total_Spend]]&lt;=$N$11,1,IF(Table5[[#This Row],[Total_Spend]]&lt;=$N$12,2,IF(Table5[[#This Row],[Total_Spend]]&lt;=$N$13,3,IF(Table5[[#This Row],[Total_Spend]]&lt;$N$17,4,5))))</f>
        <v>2</v>
      </c>
    </row>
    <row r="492" spans="1:8" x14ac:dyDescent="0.3">
      <c r="A492" s="9">
        <v>2002</v>
      </c>
      <c r="B492">
        <v>81</v>
      </c>
      <c r="C492">
        <v>1870</v>
      </c>
      <c r="D492">
        <v>17</v>
      </c>
      <c r="E492" s="9">
        <v>0</v>
      </c>
      <c r="F492" s="9">
        <f>IF(Table5[[#This Row],[Recency]]&lt;=$L$19,5,IF(Table5[[#This Row],[Recency]]&lt;=$L$11,4,IF(Table5[[#This Row],[Recency]]&lt;=$L$12,3,IF(Table5[[#This Row],[Recency]]&lt;=$L$13,2,1))))</f>
        <v>1</v>
      </c>
      <c r="G492" s="9">
        <f>IF(Table5[[#This Row],[Frequency]]&lt;=$M$11,1,IF(Table5[[#This Row],[Frequency]]&lt;=$M$12,2,IF(Table5[[#This Row],[Frequency]]&lt;=$M$13,3,IF(Table5[[#This Row],[Frequency]]&lt;$M$17,4,5))))</f>
        <v>3</v>
      </c>
      <c r="H492" s="9">
        <f>IF(Table5[[#This Row],[Total_Spend]]&lt;=$N$11,1,IF(Table5[[#This Row],[Total_Spend]]&lt;=$N$12,2,IF(Table5[[#This Row],[Total_Spend]]&lt;=$N$13,3,IF(Table5[[#This Row],[Total_Spend]]&lt;$N$17,4,5))))</f>
        <v>5</v>
      </c>
    </row>
    <row r="493" spans="1:8" x14ac:dyDescent="0.3">
      <c r="A493" s="9">
        <v>2004</v>
      </c>
      <c r="B493">
        <v>65</v>
      </c>
      <c r="C493">
        <v>1168</v>
      </c>
      <c r="D493">
        <v>17</v>
      </c>
      <c r="E493" s="9">
        <v>0</v>
      </c>
      <c r="F493" s="9">
        <f>IF(Table5[[#This Row],[Recency]]&lt;=$L$19,5,IF(Table5[[#This Row],[Recency]]&lt;=$L$11,4,IF(Table5[[#This Row],[Recency]]&lt;=$L$12,3,IF(Table5[[#This Row],[Recency]]&lt;=$L$13,2,1))))</f>
        <v>2</v>
      </c>
      <c r="G493" s="9">
        <f>IF(Table5[[#This Row],[Frequency]]&lt;=$M$11,1,IF(Table5[[#This Row],[Frequency]]&lt;=$M$12,2,IF(Table5[[#This Row],[Frequency]]&lt;=$M$13,3,IF(Table5[[#This Row],[Frequency]]&lt;$M$17,4,5))))</f>
        <v>3</v>
      </c>
      <c r="H493" s="9">
        <f>IF(Table5[[#This Row],[Total_Spend]]&lt;=$N$11,1,IF(Table5[[#This Row],[Total_Spend]]&lt;=$N$12,2,IF(Table5[[#This Row],[Total_Spend]]&lt;=$N$13,3,IF(Table5[[#This Row],[Total_Spend]]&lt;$N$17,4,5))))</f>
        <v>4</v>
      </c>
    </row>
    <row r="494" spans="1:8" x14ac:dyDescent="0.3">
      <c r="A494" s="9">
        <v>2005</v>
      </c>
      <c r="B494">
        <v>86</v>
      </c>
      <c r="C494">
        <v>75</v>
      </c>
      <c r="D494">
        <v>8</v>
      </c>
      <c r="E494" s="9">
        <v>0</v>
      </c>
      <c r="F494" s="9">
        <f>IF(Table5[[#This Row],[Recency]]&lt;=$L$19,5,IF(Table5[[#This Row],[Recency]]&lt;=$L$11,4,IF(Table5[[#This Row],[Recency]]&lt;=$L$12,3,IF(Table5[[#This Row],[Recency]]&lt;=$L$13,2,1))))</f>
        <v>1</v>
      </c>
      <c r="G494" s="9">
        <f>IF(Table5[[#This Row],[Frequency]]&lt;=$M$11,1,IF(Table5[[#This Row],[Frequency]]&lt;=$M$12,2,IF(Table5[[#This Row],[Frequency]]&lt;=$M$13,3,IF(Table5[[#This Row],[Frequency]]&lt;$M$17,4,5))))</f>
        <v>1</v>
      </c>
      <c r="H494" s="9">
        <f>IF(Table5[[#This Row],[Total_Spend]]&lt;=$N$11,1,IF(Table5[[#This Row],[Total_Spend]]&lt;=$N$12,2,IF(Table5[[#This Row],[Total_Spend]]&lt;=$N$13,3,IF(Table5[[#This Row],[Total_Spend]]&lt;$N$17,4,5))))</f>
        <v>2</v>
      </c>
    </row>
    <row r="495" spans="1:8" x14ac:dyDescent="0.3">
      <c r="A495" s="9">
        <v>2008</v>
      </c>
      <c r="B495">
        <v>93</v>
      </c>
      <c r="C495">
        <v>1149</v>
      </c>
      <c r="D495">
        <v>19</v>
      </c>
      <c r="E495" s="9">
        <v>0</v>
      </c>
      <c r="F495" s="9">
        <f>IF(Table5[[#This Row],[Recency]]&lt;=$L$19,5,IF(Table5[[#This Row],[Recency]]&lt;=$L$11,4,IF(Table5[[#This Row],[Recency]]&lt;=$L$12,3,IF(Table5[[#This Row],[Recency]]&lt;=$L$13,2,1))))</f>
        <v>1</v>
      </c>
      <c r="G495" s="9">
        <f>IF(Table5[[#This Row],[Frequency]]&lt;=$M$11,1,IF(Table5[[#This Row],[Frequency]]&lt;=$M$12,2,IF(Table5[[#This Row],[Frequency]]&lt;=$M$13,3,IF(Table5[[#This Row],[Frequency]]&lt;$M$17,4,5))))</f>
        <v>3</v>
      </c>
      <c r="H495" s="9">
        <f>IF(Table5[[#This Row],[Total_Spend]]&lt;=$N$11,1,IF(Table5[[#This Row],[Total_Spend]]&lt;=$N$12,2,IF(Table5[[#This Row],[Total_Spend]]&lt;=$N$13,3,IF(Table5[[#This Row],[Total_Spend]]&lt;$N$17,4,5))))</f>
        <v>4</v>
      </c>
    </row>
    <row r="496" spans="1:8" x14ac:dyDescent="0.3">
      <c r="A496" s="9">
        <v>202</v>
      </c>
      <c r="B496">
        <v>54</v>
      </c>
      <c r="C496">
        <v>1234</v>
      </c>
      <c r="D496">
        <v>17</v>
      </c>
      <c r="E496" s="9">
        <v>0</v>
      </c>
      <c r="F496" s="9">
        <f>IF(Table5[[#This Row],[Recency]]&lt;=$L$19,5,IF(Table5[[#This Row],[Recency]]&lt;=$L$11,4,IF(Table5[[#This Row],[Recency]]&lt;=$L$12,3,IF(Table5[[#This Row],[Recency]]&lt;=$L$13,2,1))))</f>
        <v>2</v>
      </c>
      <c r="G496" s="9">
        <f>IF(Table5[[#This Row],[Frequency]]&lt;=$M$11,1,IF(Table5[[#This Row],[Frequency]]&lt;=$M$12,2,IF(Table5[[#This Row],[Frequency]]&lt;=$M$13,3,IF(Table5[[#This Row],[Frequency]]&lt;$M$17,4,5))))</f>
        <v>3</v>
      </c>
      <c r="H496" s="9">
        <f>IF(Table5[[#This Row],[Total_Spend]]&lt;=$N$11,1,IF(Table5[[#This Row],[Total_Spend]]&lt;=$N$12,2,IF(Table5[[#This Row],[Total_Spend]]&lt;=$N$13,3,IF(Table5[[#This Row],[Total_Spend]]&lt;$N$17,4,5))))</f>
        <v>4</v>
      </c>
    </row>
    <row r="497" spans="1:8" x14ac:dyDescent="0.3">
      <c r="A497" s="9">
        <v>2021</v>
      </c>
      <c r="B497">
        <v>47</v>
      </c>
      <c r="C497">
        <v>1388</v>
      </c>
      <c r="D497">
        <v>33</v>
      </c>
      <c r="E497" s="9">
        <v>0</v>
      </c>
      <c r="F497" s="9">
        <f>IF(Table5[[#This Row],[Recency]]&lt;=$L$19,5,IF(Table5[[#This Row],[Recency]]&lt;=$L$11,4,IF(Table5[[#This Row],[Recency]]&lt;=$L$12,3,IF(Table5[[#This Row],[Recency]]&lt;=$L$13,2,1))))</f>
        <v>3</v>
      </c>
      <c r="G497" s="9">
        <f>IF(Table5[[#This Row],[Frequency]]&lt;=$M$11,1,IF(Table5[[#This Row],[Frequency]]&lt;=$M$12,2,IF(Table5[[#This Row],[Frequency]]&lt;=$M$13,3,IF(Table5[[#This Row],[Frequency]]&lt;$M$17,4,5))))</f>
        <v>5</v>
      </c>
      <c r="H497" s="9">
        <f>IF(Table5[[#This Row],[Total_Spend]]&lt;=$N$11,1,IF(Table5[[#This Row],[Total_Spend]]&lt;=$N$12,2,IF(Table5[[#This Row],[Total_Spend]]&lt;=$N$13,3,IF(Table5[[#This Row],[Total_Spend]]&lt;$N$17,4,5))))</f>
        <v>4</v>
      </c>
    </row>
    <row r="498" spans="1:8" x14ac:dyDescent="0.3">
      <c r="A498" s="9">
        <v>203</v>
      </c>
      <c r="B498">
        <v>47</v>
      </c>
      <c r="C498">
        <v>2089</v>
      </c>
      <c r="D498">
        <v>22</v>
      </c>
      <c r="E498" s="9">
        <v>0</v>
      </c>
      <c r="F498" s="9">
        <f>IF(Table5[[#This Row],[Recency]]&lt;=$L$19,5,IF(Table5[[#This Row],[Recency]]&lt;=$L$11,4,IF(Table5[[#This Row],[Recency]]&lt;=$L$12,3,IF(Table5[[#This Row],[Recency]]&lt;=$L$13,2,1))))</f>
        <v>3</v>
      </c>
      <c r="G498" s="9">
        <f>IF(Table5[[#This Row],[Frequency]]&lt;=$M$11,1,IF(Table5[[#This Row],[Frequency]]&lt;=$M$12,2,IF(Table5[[#This Row],[Frequency]]&lt;=$M$13,3,IF(Table5[[#This Row],[Frequency]]&lt;$M$17,4,5))))</f>
        <v>4</v>
      </c>
      <c r="H498" s="9">
        <f>IF(Table5[[#This Row],[Total_Spend]]&lt;=$N$11,1,IF(Table5[[#This Row],[Total_Spend]]&lt;=$N$12,2,IF(Table5[[#This Row],[Total_Spend]]&lt;=$N$13,3,IF(Table5[[#This Row],[Total_Spend]]&lt;$N$17,4,5))))</f>
        <v>5</v>
      </c>
    </row>
    <row r="499" spans="1:8" x14ac:dyDescent="0.3">
      <c r="A499" s="9">
        <v>2036</v>
      </c>
      <c r="B499">
        <v>29</v>
      </c>
      <c r="C499">
        <v>401</v>
      </c>
      <c r="D499">
        <v>17</v>
      </c>
      <c r="E499" s="9">
        <v>0</v>
      </c>
      <c r="F499" s="9">
        <f>IF(Table5[[#This Row],[Recency]]&lt;=$L$19,5,IF(Table5[[#This Row],[Recency]]&lt;=$L$11,4,IF(Table5[[#This Row],[Recency]]&lt;=$L$12,3,IF(Table5[[#This Row],[Recency]]&lt;=$L$13,2,1))))</f>
        <v>3</v>
      </c>
      <c r="G499" s="9">
        <f>IF(Table5[[#This Row],[Frequency]]&lt;=$M$11,1,IF(Table5[[#This Row],[Frequency]]&lt;=$M$12,2,IF(Table5[[#This Row],[Frequency]]&lt;=$M$13,3,IF(Table5[[#This Row],[Frequency]]&lt;$M$17,4,5))))</f>
        <v>3</v>
      </c>
      <c r="H499" s="9">
        <f>IF(Table5[[#This Row],[Total_Spend]]&lt;=$N$11,1,IF(Table5[[#This Row],[Total_Spend]]&lt;=$N$12,2,IF(Table5[[#This Row],[Total_Spend]]&lt;=$N$13,3,IF(Table5[[#This Row],[Total_Spend]]&lt;$N$17,4,5))))</f>
        <v>3</v>
      </c>
    </row>
    <row r="500" spans="1:8" x14ac:dyDescent="0.3">
      <c r="A500" s="9">
        <v>2055</v>
      </c>
      <c r="B500">
        <v>37</v>
      </c>
      <c r="C500">
        <v>49</v>
      </c>
      <c r="D500">
        <v>6</v>
      </c>
      <c r="E500" s="9">
        <v>0</v>
      </c>
      <c r="F500" s="9">
        <f>IF(Table5[[#This Row],[Recency]]&lt;=$L$19,5,IF(Table5[[#This Row],[Recency]]&lt;=$L$11,4,IF(Table5[[#This Row],[Recency]]&lt;=$L$12,3,IF(Table5[[#This Row],[Recency]]&lt;=$L$13,2,1))))</f>
        <v>3</v>
      </c>
      <c r="G500" s="9">
        <f>IF(Table5[[#This Row],[Frequency]]&lt;=$M$11,1,IF(Table5[[#This Row],[Frequency]]&lt;=$M$12,2,IF(Table5[[#This Row],[Frequency]]&lt;=$M$13,3,IF(Table5[[#This Row],[Frequency]]&lt;$M$17,4,5))))</f>
        <v>1</v>
      </c>
      <c r="H500" s="9">
        <f>IF(Table5[[#This Row],[Total_Spend]]&lt;=$N$11,1,IF(Table5[[#This Row],[Total_Spend]]&lt;=$N$12,2,IF(Table5[[#This Row],[Total_Spend]]&lt;=$N$13,3,IF(Table5[[#This Row],[Total_Spend]]&lt;$N$17,4,5))))</f>
        <v>1</v>
      </c>
    </row>
    <row r="501" spans="1:8" x14ac:dyDescent="0.3">
      <c r="A501" s="9">
        <v>2061</v>
      </c>
      <c r="B501">
        <v>61</v>
      </c>
      <c r="C501">
        <v>99</v>
      </c>
      <c r="D501">
        <v>7</v>
      </c>
      <c r="E501" s="9">
        <v>0</v>
      </c>
      <c r="F501" s="9">
        <f>IF(Table5[[#This Row],[Recency]]&lt;=$L$19,5,IF(Table5[[#This Row],[Recency]]&lt;=$L$11,4,IF(Table5[[#This Row],[Recency]]&lt;=$L$12,3,IF(Table5[[#This Row],[Recency]]&lt;=$L$13,2,1))))</f>
        <v>2</v>
      </c>
      <c r="G501" s="9">
        <f>IF(Table5[[#This Row],[Frequency]]&lt;=$M$11,1,IF(Table5[[#This Row],[Frequency]]&lt;=$M$12,2,IF(Table5[[#This Row],[Frequency]]&lt;=$M$13,3,IF(Table5[[#This Row],[Frequency]]&lt;$M$17,4,5))))</f>
        <v>1</v>
      </c>
      <c r="H501" s="9">
        <f>IF(Table5[[#This Row],[Total_Spend]]&lt;=$N$11,1,IF(Table5[[#This Row],[Total_Spend]]&lt;=$N$12,2,IF(Table5[[#This Row],[Total_Spend]]&lt;=$N$13,3,IF(Table5[[#This Row],[Total_Spend]]&lt;$N$17,4,5))))</f>
        <v>2</v>
      </c>
    </row>
    <row r="502" spans="1:8" x14ac:dyDescent="0.3">
      <c r="A502" s="9">
        <v>2066</v>
      </c>
      <c r="B502">
        <v>56</v>
      </c>
      <c r="C502">
        <v>114</v>
      </c>
      <c r="D502">
        <v>7</v>
      </c>
      <c r="E502" s="9">
        <v>0</v>
      </c>
      <c r="F502" s="9">
        <f>IF(Table5[[#This Row],[Recency]]&lt;=$L$19,5,IF(Table5[[#This Row],[Recency]]&lt;=$L$11,4,IF(Table5[[#This Row],[Recency]]&lt;=$L$12,3,IF(Table5[[#This Row],[Recency]]&lt;=$L$13,2,1))))</f>
        <v>2</v>
      </c>
      <c r="G502" s="9">
        <f>IF(Table5[[#This Row],[Frequency]]&lt;=$M$11,1,IF(Table5[[#This Row],[Frequency]]&lt;=$M$12,2,IF(Table5[[#This Row],[Frequency]]&lt;=$M$13,3,IF(Table5[[#This Row],[Frequency]]&lt;$M$17,4,5))))</f>
        <v>1</v>
      </c>
      <c r="H502" s="9">
        <f>IF(Table5[[#This Row],[Total_Spend]]&lt;=$N$11,1,IF(Table5[[#This Row],[Total_Spend]]&lt;=$N$12,2,IF(Table5[[#This Row],[Total_Spend]]&lt;=$N$13,3,IF(Table5[[#This Row],[Total_Spend]]&lt;$N$17,4,5))))</f>
        <v>2</v>
      </c>
    </row>
    <row r="503" spans="1:8" x14ac:dyDescent="0.3">
      <c r="A503" s="9">
        <v>2072</v>
      </c>
      <c r="B503">
        <v>34</v>
      </c>
      <c r="C503">
        <v>1064</v>
      </c>
      <c r="D503">
        <v>21</v>
      </c>
      <c r="E503" s="9">
        <v>1</v>
      </c>
      <c r="F503" s="9">
        <f>IF(Table5[[#This Row],[Recency]]&lt;=$L$19,5,IF(Table5[[#This Row],[Recency]]&lt;=$L$11,4,IF(Table5[[#This Row],[Recency]]&lt;=$L$12,3,IF(Table5[[#This Row],[Recency]]&lt;=$L$13,2,1))))</f>
        <v>3</v>
      </c>
      <c r="G503" s="9">
        <f>IF(Table5[[#This Row],[Frequency]]&lt;=$M$11,1,IF(Table5[[#This Row],[Frequency]]&lt;=$M$12,2,IF(Table5[[#This Row],[Frequency]]&lt;=$M$13,3,IF(Table5[[#This Row],[Frequency]]&lt;$M$17,4,5))))</f>
        <v>3</v>
      </c>
      <c r="H503" s="9">
        <f>IF(Table5[[#This Row],[Total_Spend]]&lt;=$N$11,1,IF(Table5[[#This Row],[Total_Spend]]&lt;=$N$12,2,IF(Table5[[#This Row],[Total_Spend]]&lt;=$N$13,3,IF(Table5[[#This Row],[Total_Spend]]&lt;$N$17,4,5))))</f>
        <v>4</v>
      </c>
    </row>
    <row r="504" spans="1:8" x14ac:dyDescent="0.3">
      <c r="A504" s="9">
        <v>2075</v>
      </c>
      <c r="B504">
        <v>56</v>
      </c>
      <c r="C504">
        <v>1047</v>
      </c>
      <c r="D504">
        <v>16</v>
      </c>
      <c r="E504" s="9">
        <v>0</v>
      </c>
      <c r="F504" s="9">
        <f>IF(Table5[[#This Row],[Recency]]&lt;=$L$19,5,IF(Table5[[#This Row],[Recency]]&lt;=$L$11,4,IF(Table5[[#This Row],[Recency]]&lt;=$L$12,3,IF(Table5[[#This Row],[Recency]]&lt;=$L$13,2,1))))</f>
        <v>2</v>
      </c>
      <c r="G504" s="9">
        <f>IF(Table5[[#This Row],[Frequency]]&lt;=$M$11,1,IF(Table5[[#This Row],[Frequency]]&lt;=$M$12,2,IF(Table5[[#This Row],[Frequency]]&lt;=$M$13,3,IF(Table5[[#This Row],[Frequency]]&lt;$M$17,4,5))))</f>
        <v>3</v>
      </c>
      <c r="H504" s="9">
        <f>IF(Table5[[#This Row],[Total_Spend]]&lt;=$N$11,1,IF(Table5[[#This Row],[Total_Spend]]&lt;=$N$12,2,IF(Table5[[#This Row],[Total_Spend]]&lt;=$N$13,3,IF(Table5[[#This Row],[Total_Spend]]&lt;$N$17,4,5))))</f>
        <v>4</v>
      </c>
    </row>
    <row r="505" spans="1:8" x14ac:dyDescent="0.3">
      <c r="A505" s="9">
        <v>2079</v>
      </c>
      <c r="B505">
        <v>1</v>
      </c>
      <c r="C505">
        <v>1208</v>
      </c>
      <c r="D505">
        <v>22</v>
      </c>
      <c r="E505" s="9">
        <v>0</v>
      </c>
      <c r="F505" s="9">
        <f>IF(Table5[[#This Row],[Recency]]&lt;=$L$19,5,IF(Table5[[#This Row],[Recency]]&lt;=$L$11,4,IF(Table5[[#This Row],[Recency]]&lt;=$L$12,3,IF(Table5[[#This Row],[Recency]]&lt;=$L$13,2,1))))</f>
        <v>5</v>
      </c>
      <c r="G505" s="9">
        <f>IF(Table5[[#This Row],[Frequency]]&lt;=$M$11,1,IF(Table5[[#This Row],[Frequency]]&lt;=$M$12,2,IF(Table5[[#This Row],[Frequency]]&lt;=$M$13,3,IF(Table5[[#This Row],[Frequency]]&lt;$M$17,4,5))))</f>
        <v>4</v>
      </c>
      <c r="H505" s="9">
        <f>IF(Table5[[#This Row],[Total_Spend]]&lt;=$N$11,1,IF(Table5[[#This Row],[Total_Spend]]&lt;=$N$12,2,IF(Table5[[#This Row],[Total_Spend]]&lt;=$N$13,3,IF(Table5[[#This Row],[Total_Spend]]&lt;$N$17,4,5))))</f>
        <v>4</v>
      </c>
    </row>
    <row r="506" spans="1:8" x14ac:dyDescent="0.3">
      <c r="A506" s="9">
        <v>2088</v>
      </c>
      <c r="B506">
        <v>98</v>
      </c>
      <c r="C506">
        <v>1631</v>
      </c>
      <c r="D506">
        <v>24</v>
      </c>
      <c r="E506" s="9">
        <v>0</v>
      </c>
      <c r="F506" s="9">
        <f>IF(Table5[[#This Row],[Recency]]&lt;=$L$19,5,IF(Table5[[#This Row],[Recency]]&lt;=$L$11,4,IF(Table5[[#This Row],[Recency]]&lt;=$L$12,3,IF(Table5[[#This Row],[Recency]]&lt;=$L$13,2,1))))</f>
        <v>1</v>
      </c>
      <c r="G506" s="9">
        <f>IF(Table5[[#This Row],[Frequency]]&lt;=$M$11,1,IF(Table5[[#This Row],[Frequency]]&lt;=$M$12,2,IF(Table5[[#This Row],[Frequency]]&lt;=$M$13,3,IF(Table5[[#This Row],[Frequency]]&lt;$M$17,4,5))))</f>
        <v>4</v>
      </c>
      <c r="H506" s="9">
        <f>IF(Table5[[#This Row],[Total_Spend]]&lt;=$N$11,1,IF(Table5[[#This Row],[Total_Spend]]&lt;=$N$12,2,IF(Table5[[#This Row],[Total_Spend]]&lt;=$N$13,3,IF(Table5[[#This Row],[Total_Spend]]&lt;$N$17,4,5))))</f>
        <v>5</v>
      </c>
    </row>
    <row r="507" spans="1:8" x14ac:dyDescent="0.3">
      <c r="A507" s="9">
        <v>2098</v>
      </c>
      <c r="B507">
        <v>38</v>
      </c>
      <c r="C507">
        <v>17</v>
      </c>
      <c r="D507">
        <v>4</v>
      </c>
      <c r="E507" s="9">
        <v>0</v>
      </c>
      <c r="F507" s="9">
        <f>IF(Table5[[#This Row],[Recency]]&lt;=$L$19,5,IF(Table5[[#This Row],[Recency]]&lt;=$L$11,4,IF(Table5[[#This Row],[Recency]]&lt;=$L$12,3,IF(Table5[[#This Row],[Recency]]&lt;=$L$13,2,1))))</f>
        <v>3</v>
      </c>
      <c r="G507" s="9">
        <f>IF(Table5[[#This Row],[Frequency]]&lt;=$M$11,1,IF(Table5[[#This Row],[Frequency]]&lt;=$M$12,2,IF(Table5[[#This Row],[Frequency]]&lt;=$M$13,3,IF(Table5[[#This Row],[Frequency]]&lt;$M$17,4,5))))</f>
        <v>1</v>
      </c>
      <c r="H507" s="9">
        <f>IF(Table5[[#This Row],[Total_Spend]]&lt;=$N$11,1,IF(Table5[[#This Row],[Total_Spend]]&lt;=$N$12,2,IF(Table5[[#This Row],[Total_Spend]]&lt;=$N$13,3,IF(Table5[[#This Row],[Total_Spend]]&lt;$N$17,4,5))))</f>
        <v>1</v>
      </c>
    </row>
    <row r="508" spans="1:8" x14ac:dyDescent="0.3">
      <c r="A508" s="9">
        <v>2106</v>
      </c>
      <c r="B508">
        <v>99</v>
      </c>
      <c r="C508">
        <v>34</v>
      </c>
      <c r="D508">
        <v>5</v>
      </c>
      <c r="E508" s="9">
        <v>0</v>
      </c>
      <c r="F508" s="9">
        <f>IF(Table5[[#This Row],[Recency]]&lt;=$L$19,5,IF(Table5[[#This Row],[Recency]]&lt;=$L$11,4,IF(Table5[[#This Row],[Recency]]&lt;=$L$12,3,IF(Table5[[#This Row],[Recency]]&lt;=$L$13,2,1))))</f>
        <v>1</v>
      </c>
      <c r="G508" s="9">
        <f>IF(Table5[[#This Row],[Frequency]]&lt;=$M$11,1,IF(Table5[[#This Row],[Frequency]]&lt;=$M$12,2,IF(Table5[[#This Row],[Frequency]]&lt;=$M$13,3,IF(Table5[[#This Row],[Frequency]]&lt;$M$17,4,5))))</f>
        <v>1</v>
      </c>
      <c r="H508" s="9">
        <f>IF(Table5[[#This Row],[Total_Spend]]&lt;=$N$11,1,IF(Table5[[#This Row],[Total_Spend]]&lt;=$N$12,2,IF(Table5[[#This Row],[Total_Spend]]&lt;=$N$13,3,IF(Table5[[#This Row],[Total_Spend]]&lt;$N$17,4,5))))</f>
        <v>1</v>
      </c>
    </row>
    <row r="509" spans="1:8" x14ac:dyDescent="0.3">
      <c r="A509" s="9">
        <v>2109</v>
      </c>
      <c r="B509">
        <v>60</v>
      </c>
      <c r="C509">
        <v>1544</v>
      </c>
      <c r="D509">
        <v>28</v>
      </c>
      <c r="E509" s="9">
        <v>1</v>
      </c>
      <c r="F509" s="9">
        <f>IF(Table5[[#This Row],[Recency]]&lt;=$L$19,5,IF(Table5[[#This Row],[Recency]]&lt;=$L$11,4,IF(Table5[[#This Row],[Recency]]&lt;=$L$12,3,IF(Table5[[#This Row],[Recency]]&lt;=$L$13,2,1))))</f>
        <v>2</v>
      </c>
      <c r="G509" s="9">
        <f>IF(Table5[[#This Row],[Frequency]]&lt;=$M$11,1,IF(Table5[[#This Row],[Frequency]]&lt;=$M$12,2,IF(Table5[[#This Row],[Frequency]]&lt;=$M$13,3,IF(Table5[[#This Row],[Frequency]]&lt;$M$17,4,5))))</f>
        <v>5</v>
      </c>
      <c r="H509" s="9">
        <f>IF(Table5[[#This Row],[Total_Spend]]&lt;=$N$11,1,IF(Table5[[#This Row],[Total_Spend]]&lt;=$N$12,2,IF(Table5[[#This Row],[Total_Spend]]&lt;=$N$13,3,IF(Table5[[#This Row],[Total_Spend]]&lt;$N$17,4,5))))</f>
        <v>5</v>
      </c>
    </row>
    <row r="510" spans="1:8" x14ac:dyDescent="0.3">
      <c r="A510" s="9">
        <v>2114</v>
      </c>
      <c r="B510">
        <v>23</v>
      </c>
      <c r="C510">
        <v>1315</v>
      </c>
      <c r="D510">
        <v>26</v>
      </c>
      <c r="E510" s="9">
        <v>1</v>
      </c>
      <c r="F510" s="9">
        <f>IF(Table5[[#This Row],[Recency]]&lt;=$L$19,5,IF(Table5[[#This Row],[Recency]]&lt;=$L$11,4,IF(Table5[[#This Row],[Recency]]&lt;=$L$12,3,IF(Table5[[#This Row],[Recency]]&lt;=$L$13,2,1))))</f>
        <v>4</v>
      </c>
      <c r="G510" s="9">
        <f>IF(Table5[[#This Row],[Frequency]]&lt;=$M$11,1,IF(Table5[[#This Row],[Frequency]]&lt;=$M$12,2,IF(Table5[[#This Row],[Frequency]]&lt;=$M$13,3,IF(Table5[[#This Row],[Frequency]]&lt;$M$17,4,5))))</f>
        <v>5</v>
      </c>
      <c r="H510" s="9">
        <f>IF(Table5[[#This Row],[Total_Spend]]&lt;=$N$11,1,IF(Table5[[#This Row],[Total_Spend]]&lt;=$N$12,2,IF(Table5[[#This Row],[Total_Spend]]&lt;=$N$13,3,IF(Table5[[#This Row],[Total_Spend]]&lt;$N$17,4,5))))</f>
        <v>4</v>
      </c>
    </row>
    <row r="511" spans="1:8" x14ac:dyDescent="0.3">
      <c r="A511" s="9">
        <v>2115</v>
      </c>
      <c r="B511">
        <v>68</v>
      </c>
      <c r="C511">
        <v>66</v>
      </c>
      <c r="D511">
        <v>7</v>
      </c>
      <c r="E511" s="9">
        <v>0</v>
      </c>
      <c r="F511" s="9">
        <f>IF(Table5[[#This Row],[Recency]]&lt;=$L$19,5,IF(Table5[[#This Row],[Recency]]&lt;=$L$11,4,IF(Table5[[#This Row],[Recency]]&lt;=$L$12,3,IF(Table5[[#This Row],[Recency]]&lt;=$L$13,2,1))))</f>
        <v>2</v>
      </c>
      <c r="G511" s="9">
        <f>IF(Table5[[#This Row],[Frequency]]&lt;=$M$11,1,IF(Table5[[#This Row],[Frequency]]&lt;=$M$12,2,IF(Table5[[#This Row],[Frequency]]&lt;=$M$13,3,IF(Table5[[#This Row],[Frequency]]&lt;$M$17,4,5))))</f>
        <v>1</v>
      </c>
      <c r="H511" s="9">
        <f>IF(Table5[[#This Row],[Total_Spend]]&lt;=$N$11,1,IF(Table5[[#This Row],[Total_Spend]]&lt;=$N$12,2,IF(Table5[[#This Row],[Total_Spend]]&lt;=$N$13,3,IF(Table5[[#This Row],[Total_Spend]]&lt;$N$17,4,5))))</f>
        <v>1</v>
      </c>
    </row>
    <row r="512" spans="1:8" x14ac:dyDescent="0.3">
      <c r="A512" s="9">
        <v>2118</v>
      </c>
      <c r="B512">
        <v>68</v>
      </c>
      <c r="C512">
        <v>622</v>
      </c>
      <c r="D512">
        <v>20</v>
      </c>
      <c r="E512" s="9">
        <v>0</v>
      </c>
      <c r="F512" s="9">
        <f>IF(Table5[[#This Row],[Recency]]&lt;=$L$19,5,IF(Table5[[#This Row],[Recency]]&lt;=$L$11,4,IF(Table5[[#This Row],[Recency]]&lt;=$L$12,3,IF(Table5[[#This Row],[Recency]]&lt;=$L$13,2,1))))</f>
        <v>2</v>
      </c>
      <c r="G512" s="9">
        <f>IF(Table5[[#This Row],[Frequency]]&lt;=$M$11,1,IF(Table5[[#This Row],[Frequency]]&lt;=$M$12,2,IF(Table5[[#This Row],[Frequency]]&lt;=$M$13,3,IF(Table5[[#This Row],[Frequency]]&lt;$M$17,4,5))))</f>
        <v>3</v>
      </c>
      <c r="H512" s="9">
        <f>IF(Table5[[#This Row],[Total_Spend]]&lt;=$N$11,1,IF(Table5[[#This Row],[Total_Spend]]&lt;=$N$12,2,IF(Table5[[#This Row],[Total_Spend]]&lt;=$N$13,3,IF(Table5[[#This Row],[Total_Spend]]&lt;$N$17,4,5))))</f>
        <v>3</v>
      </c>
    </row>
    <row r="513" spans="1:8" x14ac:dyDescent="0.3">
      <c r="A513" s="9">
        <v>2125</v>
      </c>
      <c r="B513">
        <v>82</v>
      </c>
      <c r="C513">
        <v>1102</v>
      </c>
      <c r="D513">
        <v>16</v>
      </c>
      <c r="E513" s="9">
        <v>0</v>
      </c>
      <c r="F513" s="9">
        <f>IF(Table5[[#This Row],[Recency]]&lt;=$L$19,5,IF(Table5[[#This Row],[Recency]]&lt;=$L$11,4,IF(Table5[[#This Row],[Recency]]&lt;=$L$12,3,IF(Table5[[#This Row],[Recency]]&lt;=$L$13,2,1))))</f>
        <v>1</v>
      </c>
      <c r="G513" s="9">
        <f>IF(Table5[[#This Row],[Frequency]]&lt;=$M$11,1,IF(Table5[[#This Row],[Frequency]]&lt;=$M$12,2,IF(Table5[[#This Row],[Frequency]]&lt;=$M$13,3,IF(Table5[[#This Row],[Frequency]]&lt;$M$17,4,5))))</f>
        <v>3</v>
      </c>
      <c r="H513" s="9">
        <f>IF(Table5[[#This Row],[Total_Spend]]&lt;=$N$11,1,IF(Table5[[#This Row],[Total_Spend]]&lt;=$N$12,2,IF(Table5[[#This Row],[Total_Spend]]&lt;=$N$13,3,IF(Table5[[#This Row],[Total_Spend]]&lt;$N$17,4,5))))</f>
        <v>4</v>
      </c>
    </row>
    <row r="514" spans="1:8" x14ac:dyDescent="0.3">
      <c r="A514" s="9">
        <v>213</v>
      </c>
      <c r="B514">
        <v>98</v>
      </c>
      <c r="C514">
        <v>48</v>
      </c>
      <c r="D514">
        <v>10</v>
      </c>
      <c r="E514" s="9">
        <v>0</v>
      </c>
      <c r="F514" s="9">
        <f>IF(Table5[[#This Row],[Recency]]&lt;=$L$19,5,IF(Table5[[#This Row],[Recency]]&lt;=$L$11,4,IF(Table5[[#This Row],[Recency]]&lt;=$L$12,3,IF(Table5[[#This Row],[Recency]]&lt;=$L$13,2,1))))</f>
        <v>1</v>
      </c>
      <c r="G514" s="9">
        <f>IF(Table5[[#This Row],[Frequency]]&lt;=$M$11,1,IF(Table5[[#This Row],[Frequency]]&lt;=$M$12,2,IF(Table5[[#This Row],[Frequency]]&lt;=$M$13,3,IF(Table5[[#This Row],[Frequency]]&lt;$M$17,4,5))))</f>
        <v>2</v>
      </c>
      <c r="H514" s="9">
        <f>IF(Table5[[#This Row],[Total_Spend]]&lt;=$N$11,1,IF(Table5[[#This Row],[Total_Spend]]&lt;=$N$12,2,IF(Table5[[#This Row],[Total_Spend]]&lt;=$N$13,3,IF(Table5[[#This Row],[Total_Spend]]&lt;$N$17,4,5))))</f>
        <v>1</v>
      </c>
    </row>
    <row r="515" spans="1:8" x14ac:dyDescent="0.3">
      <c r="A515" s="9">
        <v>2130</v>
      </c>
      <c r="B515">
        <v>4</v>
      </c>
      <c r="C515">
        <v>147</v>
      </c>
      <c r="D515">
        <v>8</v>
      </c>
      <c r="E515" s="9">
        <v>1</v>
      </c>
      <c r="F515" s="9">
        <f>IF(Table5[[#This Row],[Recency]]&lt;=$L$19,5,IF(Table5[[#This Row],[Recency]]&lt;=$L$11,4,IF(Table5[[#This Row],[Recency]]&lt;=$L$12,3,IF(Table5[[#This Row],[Recency]]&lt;=$L$13,2,1))))</f>
        <v>5</v>
      </c>
      <c r="G515" s="9">
        <f>IF(Table5[[#This Row],[Frequency]]&lt;=$M$11,1,IF(Table5[[#This Row],[Frequency]]&lt;=$M$12,2,IF(Table5[[#This Row],[Frequency]]&lt;=$M$13,3,IF(Table5[[#This Row],[Frequency]]&lt;$M$17,4,5))))</f>
        <v>1</v>
      </c>
      <c r="H515" s="9">
        <f>IF(Table5[[#This Row],[Total_Spend]]&lt;=$N$11,1,IF(Table5[[#This Row],[Total_Spend]]&lt;=$N$12,2,IF(Table5[[#This Row],[Total_Spend]]&lt;=$N$13,3,IF(Table5[[#This Row],[Total_Spend]]&lt;$N$17,4,5))))</f>
        <v>2</v>
      </c>
    </row>
    <row r="516" spans="1:8" x14ac:dyDescent="0.3">
      <c r="A516" s="9">
        <v>2131</v>
      </c>
      <c r="B516">
        <v>37</v>
      </c>
      <c r="C516">
        <v>1307</v>
      </c>
      <c r="D516">
        <v>23</v>
      </c>
      <c r="E516" s="9">
        <v>0</v>
      </c>
      <c r="F516" s="9">
        <f>IF(Table5[[#This Row],[Recency]]&lt;=$L$19,5,IF(Table5[[#This Row],[Recency]]&lt;=$L$11,4,IF(Table5[[#This Row],[Recency]]&lt;=$L$12,3,IF(Table5[[#This Row],[Recency]]&lt;=$L$13,2,1))))</f>
        <v>3</v>
      </c>
      <c r="G516" s="9">
        <f>IF(Table5[[#This Row],[Frequency]]&lt;=$M$11,1,IF(Table5[[#This Row],[Frequency]]&lt;=$M$12,2,IF(Table5[[#This Row],[Frequency]]&lt;=$M$13,3,IF(Table5[[#This Row],[Frequency]]&lt;$M$17,4,5))))</f>
        <v>4</v>
      </c>
      <c r="H516" s="9">
        <f>IF(Table5[[#This Row],[Total_Spend]]&lt;=$N$11,1,IF(Table5[[#This Row],[Total_Spend]]&lt;=$N$12,2,IF(Table5[[#This Row],[Total_Spend]]&lt;=$N$13,3,IF(Table5[[#This Row],[Total_Spend]]&lt;$N$17,4,5))))</f>
        <v>4</v>
      </c>
    </row>
    <row r="517" spans="1:8" x14ac:dyDescent="0.3">
      <c r="A517" s="9">
        <v>2134</v>
      </c>
      <c r="B517">
        <v>94</v>
      </c>
      <c r="C517">
        <v>694</v>
      </c>
      <c r="D517">
        <v>22</v>
      </c>
      <c r="E517" s="9">
        <v>0</v>
      </c>
      <c r="F517" s="9">
        <f>IF(Table5[[#This Row],[Recency]]&lt;=$L$19,5,IF(Table5[[#This Row],[Recency]]&lt;=$L$11,4,IF(Table5[[#This Row],[Recency]]&lt;=$L$12,3,IF(Table5[[#This Row],[Recency]]&lt;=$L$13,2,1))))</f>
        <v>1</v>
      </c>
      <c r="G517" s="9">
        <f>IF(Table5[[#This Row],[Frequency]]&lt;=$M$11,1,IF(Table5[[#This Row],[Frequency]]&lt;=$M$12,2,IF(Table5[[#This Row],[Frequency]]&lt;=$M$13,3,IF(Table5[[#This Row],[Frequency]]&lt;$M$17,4,5))))</f>
        <v>4</v>
      </c>
      <c r="H517" s="9">
        <f>IF(Table5[[#This Row],[Total_Spend]]&lt;=$N$11,1,IF(Table5[[#This Row],[Total_Spend]]&lt;=$N$12,2,IF(Table5[[#This Row],[Total_Spend]]&lt;=$N$13,3,IF(Table5[[#This Row],[Total_Spend]]&lt;$N$17,4,5))))</f>
        <v>3</v>
      </c>
    </row>
    <row r="518" spans="1:8" x14ac:dyDescent="0.3">
      <c r="A518" s="9">
        <v>2139</v>
      </c>
      <c r="B518">
        <v>19</v>
      </c>
      <c r="C518">
        <v>31</v>
      </c>
      <c r="D518">
        <v>8</v>
      </c>
      <c r="E518" s="9">
        <v>0</v>
      </c>
      <c r="F518" s="9">
        <f>IF(Table5[[#This Row],[Recency]]&lt;=$L$19,5,IF(Table5[[#This Row],[Recency]]&lt;=$L$11,4,IF(Table5[[#This Row],[Recency]]&lt;=$L$12,3,IF(Table5[[#This Row],[Recency]]&lt;=$L$13,2,1))))</f>
        <v>4</v>
      </c>
      <c r="G518" s="9">
        <f>IF(Table5[[#This Row],[Frequency]]&lt;=$M$11,1,IF(Table5[[#This Row],[Frequency]]&lt;=$M$12,2,IF(Table5[[#This Row],[Frequency]]&lt;=$M$13,3,IF(Table5[[#This Row],[Frequency]]&lt;$M$17,4,5))))</f>
        <v>1</v>
      </c>
      <c r="H518" s="9">
        <f>IF(Table5[[#This Row],[Total_Spend]]&lt;=$N$11,1,IF(Table5[[#This Row],[Total_Spend]]&lt;=$N$12,2,IF(Table5[[#This Row],[Total_Spend]]&lt;=$N$13,3,IF(Table5[[#This Row],[Total_Spend]]&lt;$N$17,4,5))))</f>
        <v>1</v>
      </c>
    </row>
    <row r="519" spans="1:8" x14ac:dyDescent="0.3">
      <c r="A519" s="9">
        <v>2147</v>
      </c>
      <c r="B519">
        <v>91</v>
      </c>
      <c r="C519">
        <v>2279</v>
      </c>
      <c r="D519">
        <v>23</v>
      </c>
      <c r="E519" s="9">
        <v>0</v>
      </c>
      <c r="F519" s="9">
        <f>IF(Table5[[#This Row],[Recency]]&lt;=$L$19,5,IF(Table5[[#This Row],[Recency]]&lt;=$L$11,4,IF(Table5[[#This Row],[Recency]]&lt;=$L$12,3,IF(Table5[[#This Row],[Recency]]&lt;=$L$13,2,1))))</f>
        <v>1</v>
      </c>
      <c r="G519" s="9">
        <f>IF(Table5[[#This Row],[Frequency]]&lt;=$M$11,1,IF(Table5[[#This Row],[Frequency]]&lt;=$M$12,2,IF(Table5[[#This Row],[Frequency]]&lt;=$M$13,3,IF(Table5[[#This Row],[Frequency]]&lt;$M$17,4,5))))</f>
        <v>4</v>
      </c>
      <c r="H519" s="9">
        <f>IF(Table5[[#This Row],[Total_Spend]]&lt;=$N$11,1,IF(Table5[[#This Row],[Total_Spend]]&lt;=$N$12,2,IF(Table5[[#This Row],[Total_Spend]]&lt;=$N$13,3,IF(Table5[[#This Row],[Total_Spend]]&lt;$N$17,4,5))))</f>
        <v>5</v>
      </c>
    </row>
    <row r="520" spans="1:8" x14ac:dyDescent="0.3">
      <c r="A520" s="9">
        <v>2150</v>
      </c>
      <c r="B520">
        <v>83</v>
      </c>
      <c r="C520">
        <v>1482</v>
      </c>
      <c r="D520">
        <v>22</v>
      </c>
      <c r="E520" s="9">
        <v>0</v>
      </c>
      <c r="F520" s="9">
        <f>IF(Table5[[#This Row],[Recency]]&lt;=$L$19,5,IF(Table5[[#This Row],[Recency]]&lt;=$L$11,4,IF(Table5[[#This Row],[Recency]]&lt;=$L$12,3,IF(Table5[[#This Row],[Recency]]&lt;=$L$13,2,1))))</f>
        <v>1</v>
      </c>
      <c r="G520" s="9">
        <f>IF(Table5[[#This Row],[Frequency]]&lt;=$M$11,1,IF(Table5[[#This Row],[Frequency]]&lt;=$M$12,2,IF(Table5[[#This Row],[Frequency]]&lt;=$M$13,3,IF(Table5[[#This Row],[Frequency]]&lt;$M$17,4,5))))</f>
        <v>4</v>
      </c>
      <c r="H520" s="9">
        <f>IF(Table5[[#This Row],[Total_Spend]]&lt;=$N$11,1,IF(Table5[[#This Row],[Total_Spend]]&lt;=$N$12,2,IF(Table5[[#This Row],[Total_Spend]]&lt;=$N$13,3,IF(Table5[[#This Row],[Total_Spend]]&lt;$N$17,4,5))))</f>
        <v>4</v>
      </c>
    </row>
    <row r="521" spans="1:8" x14ac:dyDescent="0.3">
      <c r="A521" s="9">
        <v>2154</v>
      </c>
      <c r="B521">
        <v>33</v>
      </c>
      <c r="C521">
        <v>44</v>
      </c>
      <c r="D521">
        <v>8</v>
      </c>
      <c r="E521" s="9">
        <v>0</v>
      </c>
      <c r="F521" s="9">
        <f>IF(Table5[[#This Row],[Recency]]&lt;=$L$19,5,IF(Table5[[#This Row],[Recency]]&lt;=$L$11,4,IF(Table5[[#This Row],[Recency]]&lt;=$L$12,3,IF(Table5[[#This Row],[Recency]]&lt;=$L$13,2,1))))</f>
        <v>3</v>
      </c>
      <c r="G521" s="9">
        <f>IF(Table5[[#This Row],[Frequency]]&lt;=$M$11,1,IF(Table5[[#This Row],[Frequency]]&lt;=$M$12,2,IF(Table5[[#This Row],[Frequency]]&lt;=$M$13,3,IF(Table5[[#This Row],[Frequency]]&lt;$M$17,4,5))))</f>
        <v>1</v>
      </c>
      <c r="H521" s="9">
        <f>IF(Table5[[#This Row],[Total_Spend]]&lt;=$N$11,1,IF(Table5[[#This Row],[Total_Spend]]&lt;=$N$12,2,IF(Table5[[#This Row],[Total_Spend]]&lt;=$N$13,3,IF(Table5[[#This Row],[Total_Spend]]&lt;$N$17,4,5))))</f>
        <v>1</v>
      </c>
    </row>
    <row r="522" spans="1:8" x14ac:dyDescent="0.3">
      <c r="A522" s="9">
        <v>2156</v>
      </c>
      <c r="B522">
        <v>38</v>
      </c>
      <c r="C522">
        <v>41</v>
      </c>
      <c r="D522">
        <v>10</v>
      </c>
      <c r="E522" s="9">
        <v>0</v>
      </c>
      <c r="F522" s="9">
        <f>IF(Table5[[#This Row],[Recency]]&lt;=$L$19,5,IF(Table5[[#This Row],[Recency]]&lt;=$L$11,4,IF(Table5[[#This Row],[Recency]]&lt;=$L$12,3,IF(Table5[[#This Row],[Recency]]&lt;=$L$13,2,1))))</f>
        <v>3</v>
      </c>
      <c r="G522" s="9">
        <f>IF(Table5[[#This Row],[Frequency]]&lt;=$M$11,1,IF(Table5[[#This Row],[Frequency]]&lt;=$M$12,2,IF(Table5[[#This Row],[Frequency]]&lt;=$M$13,3,IF(Table5[[#This Row],[Frequency]]&lt;$M$17,4,5))))</f>
        <v>2</v>
      </c>
      <c r="H522" s="9">
        <f>IF(Table5[[#This Row],[Total_Spend]]&lt;=$N$11,1,IF(Table5[[#This Row],[Total_Spend]]&lt;=$N$12,2,IF(Table5[[#This Row],[Total_Spend]]&lt;=$N$13,3,IF(Table5[[#This Row],[Total_Spend]]&lt;$N$17,4,5))))</f>
        <v>1</v>
      </c>
    </row>
    <row r="523" spans="1:8" x14ac:dyDescent="0.3">
      <c r="A523" s="9">
        <v>2157</v>
      </c>
      <c r="B523">
        <v>49</v>
      </c>
      <c r="C523">
        <v>77</v>
      </c>
      <c r="D523">
        <v>10</v>
      </c>
      <c r="E523" s="9">
        <v>0</v>
      </c>
      <c r="F523" s="9">
        <f>IF(Table5[[#This Row],[Recency]]&lt;=$L$19,5,IF(Table5[[#This Row],[Recency]]&lt;=$L$11,4,IF(Table5[[#This Row],[Recency]]&lt;=$L$12,3,IF(Table5[[#This Row],[Recency]]&lt;=$L$13,2,1))))</f>
        <v>3</v>
      </c>
      <c r="G523" s="9">
        <f>IF(Table5[[#This Row],[Frequency]]&lt;=$M$11,1,IF(Table5[[#This Row],[Frequency]]&lt;=$M$12,2,IF(Table5[[#This Row],[Frequency]]&lt;=$M$13,3,IF(Table5[[#This Row],[Frequency]]&lt;$M$17,4,5))))</f>
        <v>2</v>
      </c>
      <c r="H523" s="9">
        <f>IF(Table5[[#This Row],[Total_Spend]]&lt;=$N$11,1,IF(Table5[[#This Row],[Total_Spend]]&lt;=$N$12,2,IF(Table5[[#This Row],[Total_Spend]]&lt;=$N$13,3,IF(Table5[[#This Row],[Total_Spend]]&lt;$N$17,4,5))))</f>
        <v>2</v>
      </c>
    </row>
    <row r="524" spans="1:8" x14ac:dyDescent="0.3">
      <c r="A524" s="9">
        <v>2162</v>
      </c>
      <c r="B524">
        <v>19</v>
      </c>
      <c r="C524">
        <v>561</v>
      </c>
      <c r="D524">
        <v>18</v>
      </c>
      <c r="E524" s="9">
        <v>0</v>
      </c>
      <c r="F524" s="9">
        <f>IF(Table5[[#This Row],[Recency]]&lt;=$L$19,5,IF(Table5[[#This Row],[Recency]]&lt;=$L$11,4,IF(Table5[[#This Row],[Recency]]&lt;=$L$12,3,IF(Table5[[#This Row],[Recency]]&lt;=$L$13,2,1))))</f>
        <v>4</v>
      </c>
      <c r="G524" s="9">
        <f>IF(Table5[[#This Row],[Frequency]]&lt;=$M$11,1,IF(Table5[[#This Row],[Frequency]]&lt;=$M$12,2,IF(Table5[[#This Row],[Frequency]]&lt;=$M$13,3,IF(Table5[[#This Row],[Frequency]]&lt;$M$17,4,5))))</f>
        <v>3</v>
      </c>
      <c r="H524" s="9">
        <f>IF(Table5[[#This Row],[Total_Spend]]&lt;=$N$11,1,IF(Table5[[#This Row],[Total_Spend]]&lt;=$N$12,2,IF(Table5[[#This Row],[Total_Spend]]&lt;=$N$13,3,IF(Table5[[#This Row],[Total_Spend]]&lt;$N$17,4,5))))</f>
        <v>3</v>
      </c>
    </row>
    <row r="525" spans="1:8" x14ac:dyDescent="0.3">
      <c r="A525" s="9">
        <v>2166</v>
      </c>
      <c r="B525">
        <v>55</v>
      </c>
      <c r="C525">
        <v>23</v>
      </c>
      <c r="D525">
        <v>4</v>
      </c>
      <c r="E525" s="9">
        <v>0</v>
      </c>
      <c r="F525" s="9">
        <f>IF(Table5[[#This Row],[Recency]]&lt;=$L$19,5,IF(Table5[[#This Row],[Recency]]&lt;=$L$11,4,IF(Table5[[#This Row],[Recency]]&lt;=$L$12,3,IF(Table5[[#This Row],[Recency]]&lt;=$L$13,2,1))))</f>
        <v>2</v>
      </c>
      <c r="G525" s="9">
        <f>IF(Table5[[#This Row],[Frequency]]&lt;=$M$11,1,IF(Table5[[#This Row],[Frequency]]&lt;=$M$12,2,IF(Table5[[#This Row],[Frequency]]&lt;=$M$13,3,IF(Table5[[#This Row],[Frequency]]&lt;$M$17,4,5))))</f>
        <v>1</v>
      </c>
      <c r="H525" s="9">
        <f>IF(Table5[[#This Row],[Total_Spend]]&lt;=$N$11,1,IF(Table5[[#This Row],[Total_Spend]]&lt;=$N$12,2,IF(Table5[[#This Row],[Total_Spend]]&lt;=$N$13,3,IF(Table5[[#This Row],[Total_Spend]]&lt;$N$17,4,5))))</f>
        <v>1</v>
      </c>
    </row>
    <row r="526" spans="1:8" x14ac:dyDescent="0.3">
      <c r="A526" s="9">
        <v>217</v>
      </c>
      <c r="B526">
        <v>78</v>
      </c>
      <c r="C526">
        <v>1540</v>
      </c>
      <c r="D526">
        <v>23</v>
      </c>
      <c r="E526" s="9">
        <v>0</v>
      </c>
      <c r="F526" s="9">
        <f>IF(Table5[[#This Row],[Recency]]&lt;=$L$19,5,IF(Table5[[#This Row],[Recency]]&lt;=$L$11,4,IF(Table5[[#This Row],[Recency]]&lt;=$L$12,3,IF(Table5[[#This Row],[Recency]]&lt;=$L$13,2,1))))</f>
        <v>1</v>
      </c>
      <c r="G526" s="9">
        <f>IF(Table5[[#This Row],[Frequency]]&lt;=$M$11,1,IF(Table5[[#This Row],[Frequency]]&lt;=$M$12,2,IF(Table5[[#This Row],[Frequency]]&lt;=$M$13,3,IF(Table5[[#This Row],[Frequency]]&lt;$M$17,4,5))))</f>
        <v>4</v>
      </c>
      <c r="H526" s="9">
        <f>IF(Table5[[#This Row],[Total_Spend]]&lt;=$N$11,1,IF(Table5[[#This Row],[Total_Spend]]&lt;=$N$12,2,IF(Table5[[#This Row],[Total_Spend]]&lt;=$N$13,3,IF(Table5[[#This Row],[Total_Spend]]&lt;$N$17,4,5))))</f>
        <v>5</v>
      </c>
    </row>
    <row r="527" spans="1:8" x14ac:dyDescent="0.3">
      <c r="A527" s="9">
        <v>2173</v>
      </c>
      <c r="B527">
        <v>23</v>
      </c>
      <c r="C527">
        <v>32</v>
      </c>
      <c r="D527">
        <v>5</v>
      </c>
      <c r="E527" s="9">
        <v>0</v>
      </c>
      <c r="F527" s="9">
        <f>IF(Table5[[#This Row],[Recency]]&lt;=$L$19,5,IF(Table5[[#This Row],[Recency]]&lt;=$L$11,4,IF(Table5[[#This Row],[Recency]]&lt;=$L$12,3,IF(Table5[[#This Row],[Recency]]&lt;=$L$13,2,1))))</f>
        <v>4</v>
      </c>
      <c r="G527" s="9">
        <f>IF(Table5[[#This Row],[Frequency]]&lt;=$M$11,1,IF(Table5[[#This Row],[Frequency]]&lt;=$M$12,2,IF(Table5[[#This Row],[Frequency]]&lt;=$M$13,3,IF(Table5[[#This Row],[Frequency]]&lt;$M$17,4,5))))</f>
        <v>1</v>
      </c>
      <c r="H527" s="9">
        <f>IF(Table5[[#This Row],[Total_Spend]]&lt;=$N$11,1,IF(Table5[[#This Row],[Total_Spend]]&lt;=$N$12,2,IF(Table5[[#This Row],[Total_Spend]]&lt;=$N$13,3,IF(Table5[[#This Row],[Total_Spend]]&lt;$N$17,4,5))))</f>
        <v>1</v>
      </c>
    </row>
    <row r="528" spans="1:8" x14ac:dyDescent="0.3">
      <c r="A528" s="9">
        <v>2174</v>
      </c>
      <c r="B528">
        <v>38</v>
      </c>
      <c r="C528">
        <v>27</v>
      </c>
      <c r="D528">
        <v>6</v>
      </c>
      <c r="E528" s="9">
        <v>0</v>
      </c>
      <c r="F528" s="9">
        <f>IF(Table5[[#This Row],[Recency]]&lt;=$L$19,5,IF(Table5[[#This Row],[Recency]]&lt;=$L$11,4,IF(Table5[[#This Row],[Recency]]&lt;=$L$12,3,IF(Table5[[#This Row],[Recency]]&lt;=$L$13,2,1))))</f>
        <v>3</v>
      </c>
      <c r="G528" s="9">
        <f>IF(Table5[[#This Row],[Frequency]]&lt;=$M$11,1,IF(Table5[[#This Row],[Frequency]]&lt;=$M$12,2,IF(Table5[[#This Row],[Frequency]]&lt;=$M$13,3,IF(Table5[[#This Row],[Frequency]]&lt;$M$17,4,5))))</f>
        <v>1</v>
      </c>
      <c r="H528" s="9">
        <f>IF(Table5[[#This Row],[Total_Spend]]&lt;=$N$11,1,IF(Table5[[#This Row],[Total_Spend]]&lt;=$N$12,2,IF(Table5[[#This Row],[Total_Spend]]&lt;=$N$13,3,IF(Table5[[#This Row],[Total_Spend]]&lt;$N$17,4,5))))</f>
        <v>1</v>
      </c>
    </row>
    <row r="529" spans="1:8" x14ac:dyDescent="0.3">
      <c r="A529" s="9">
        <v>2176</v>
      </c>
      <c r="B529">
        <v>40</v>
      </c>
      <c r="C529">
        <v>1690</v>
      </c>
      <c r="D529">
        <v>16</v>
      </c>
      <c r="E529" s="9">
        <v>1</v>
      </c>
      <c r="F529" s="9">
        <f>IF(Table5[[#This Row],[Recency]]&lt;=$L$19,5,IF(Table5[[#This Row],[Recency]]&lt;=$L$11,4,IF(Table5[[#This Row],[Recency]]&lt;=$L$12,3,IF(Table5[[#This Row],[Recency]]&lt;=$L$13,2,1))))</f>
        <v>3</v>
      </c>
      <c r="G529" s="9">
        <f>IF(Table5[[#This Row],[Frequency]]&lt;=$M$11,1,IF(Table5[[#This Row],[Frequency]]&lt;=$M$12,2,IF(Table5[[#This Row],[Frequency]]&lt;=$M$13,3,IF(Table5[[#This Row],[Frequency]]&lt;$M$17,4,5))))</f>
        <v>3</v>
      </c>
      <c r="H529" s="9">
        <f>IF(Table5[[#This Row],[Total_Spend]]&lt;=$N$11,1,IF(Table5[[#This Row],[Total_Spend]]&lt;=$N$12,2,IF(Table5[[#This Row],[Total_Spend]]&lt;=$N$13,3,IF(Table5[[#This Row],[Total_Spend]]&lt;$N$17,4,5))))</f>
        <v>5</v>
      </c>
    </row>
    <row r="530" spans="1:8" x14ac:dyDescent="0.3">
      <c r="A530" s="9">
        <v>2181</v>
      </c>
      <c r="B530">
        <v>45</v>
      </c>
      <c r="C530">
        <v>1280</v>
      </c>
      <c r="D530">
        <v>14</v>
      </c>
      <c r="E530" s="9">
        <v>0</v>
      </c>
      <c r="F530" s="9">
        <f>IF(Table5[[#This Row],[Recency]]&lt;=$L$19,5,IF(Table5[[#This Row],[Recency]]&lt;=$L$11,4,IF(Table5[[#This Row],[Recency]]&lt;=$L$12,3,IF(Table5[[#This Row],[Recency]]&lt;=$L$13,2,1))))</f>
        <v>3</v>
      </c>
      <c r="G530" s="9">
        <f>IF(Table5[[#This Row],[Frequency]]&lt;=$M$11,1,IF(Table5[[#This Row],[Frequency]]&lt;=$M$12,2,IF(Table5[[#This Row],[Frequency]]&lt;=$M$13,3,IF(Table5[[#This Row],[Frequency]]&lt;$M$17,4,5))))</f>
        <v>2</v>
      </c>
      <c r="H530" s="9">
        <f>IF(Table5[[#This Row],[Total_Spend]]&lt;=$N$11,1,IF(Table5[[#This Row],[Total_Spend]]&lt;=$N$12,2,IF(Table5[[#This Row],[Total_Spend]]&lt;=$N$13,3,IF(Table5[[#This Row],[Total_Spend]]&lt;$N$17,4,5))))</f>
        <v>4</v>
      </c>
    </row>
    <row r="531" spans="1:8" x14ac:dyDescent="0.3">
      <c r="A531" s="9">
        <v>2186</v>
      </c>
      <c r="B531">
        <v>30</v>
      </c>
      <c r="C531">
        <v>2257</v>
      </c>
      <c r="D531">
        <v>22</v>
      </c>
      <c r="E531" s="9">
        <v>1</v>
      </c>
      <c r="F531" s="9">
        <f>IF(Table5[[#This Row],[Recency]]&lt;=$L$19,5,IF(Table5[[#This Row],[Recency]]&lt;=$L$11,4,IF(Table5[[#This Row],[Recency]]&lt;=$L$12,3,IF(Table5[[#This Row],[Recency]]&lt;=$L$13,2,1))))</f>
        <v>3</v>
      </c>
      <c r="G531" s="9">
        <f>IF(Table5[[#This Row],[Frequency]]&lt;=$M$11,1,IF(Table5[[#This Row],[Frequency]]&lt;=$M$12,2,IF(Table5[[#This Row],[Frequency]]&lt;=$M$13,3,IF(Table5[[#This Row],[Frequency]]&lt;$M$17,4,5))))</f>
        <v>4</v>
      </c>
      <c r="H531" s="9">
        <f>IF(Table5[[#This Row],[Total_Spend]]&lt;=$N$11,1,IF(Table5[[#This Row],[Total_Spend]]&lt;=$N$12,2,IF(Table5[[#This Row],[Total_Spend]]&lt;=$N$13,3,IF(Table5[[#This Row],[Total_Spend]]&lt;$N$17,4,5))))</f>
        <v>5</v>
      </c>
    </row>
    <row r="532" spans="1:8" x14ac:dyDescent="0.3">
      <c r="A532" s="9">
        <v>22</v>
      </c>
      <c r="B532">
        <v>99</v>
      </c>
      <c r="C532">
        <v>309</v>
      </c>
      <c r="D532">
        <v>14</v>
      </c>
      <c r="E532" s="9">
        <v>0</v>
      </c>
      <c r="F532" s="9">
        <f>IF(Table5[[#This Row],[Recency]]&lt;=$L$19,5,IF(Table5[[#This Row],[Recency]]&lt;=$L$11,4,IF(Table5[[#This Row],[Recency]]&lt;=$L$12,3,IF(Table5[[#This Row],[Recency]]&lt;=$L$13,2,1))))</f>
        <v>1</v>
      </c>
      <c r="G532" s="9">
        <f>IF(Table5[[#This Row],[Frequency]]&lt;=$M$11,1,IF(Table5[[#This Row],[Frequency]]&lt;=$M$12,2,IF(Table5[[#This Row],[Frequency]]&lt;=$M$13,3,IF(Table5[[#This Row],[Frequency]]&lt;$M$17,4,5))))</f>
        <v>2</v>
      </c>
      <c r="H532" s="9">
        <f>IF(Table5[[#This Row],[Total_Spend]]&lt;=$N$11,1,IF(Table5[[#This Row],[Total_Spend]]&lt;=$N$12,2,IF(Table5[[#This Row],[Total_Spend]]&lt;=$N$13,3,IF(Table5[[#This Row],[Total_Spend]]&lt;$N$17,4,5))))</f>
        <v>2</v>
      </c>
    </row>
    <row r="533" spans="1:8" x14ac:dyDescent="0.3">
      <c r="A533" s="9">
        <v>2202</v>
      </c>
      <c r="B533">
        <v>98</v>
      </c>
      <c r="C533">
        <v>69</v>
      </c>
      <c r="D533">
        <v>6</v>
      </c>
      <c r="E533" s="9">
        <v>0</v>
      </c>
      <c r="F533" s="9">
        <f>IF(Table5[[#This Row],[Recency]]&lt;=$L$19,5,IF(Table5[[#This Row],[Recency]]&lt;=$L$11,4,IF(Table5[[#This Row],[Recency]]&lt;=$L$12,3,IF(Table5[[#This Row],[Recency]]&lt;=$L$13,2,1))))</f>
        <v>1</v>
      </c>
      <c r="G533" s="9">
        <f>IF(Table5[[#This Row],[Frequency]]&lt;=$M$11,1,IF(Table5[[#This Row],[Frequency]]&lt;=$M$12,2,IF(Table5[[#This Row],[Frequency]]&lt;=$M$13,3,IF(Table5[[#This Row],[Frequency]]&lt;$M$17,4,5))))</f>
        <v>1</v>
      </c>
      <c r="H533" s="9">
        <f>IF(Table5[[#This Row],[Total_Spend]]&lt;=$N$11,1,IF(Table5[[#This Row],[Total_Spend]]&lt;=$N$12,2,IF(Table5[[#This Row],[Total_Spend]]&lt;=$N$13,3,IF(Table5[[#This Row],[Total_Spend]]&lt;$N$17,4,5))))</f>
        <v>2</v>
      </c>
    </row>
    <row r="534" spans="1:8" x14ac:dyDescent="0.3">
      <c r="A534" s="9">
        <v>221</v>
      </c>
      <c r="B534">
        <v>90</v>
      </c>
      <c r="C534">
        <v>242</v>
      </c>
      <c r="D534">
        <v>12</v>
      </c>
      <c r="E534" s="9">
        <v>0</v>
      </c>
      <c r="F534" s="9">
        <f>IF(Table5[[#This Row],[Recency]]&lt;=$L$19,5,IF(Table5[[#This Row],[Recency]]&lt;=$L$11,4,IF(Table5[[#This Row],[Recency]]&lt;=$L$12,3,IF(Table5[[#This Row],[Recency]]&lt;=$L$13,2,1))))</f>
        <v>1</v>
      </c>
      <c r="G534" s="9">
        <f>IF(Table5[[#This Row],[Frequency]]&lt;=$M$11,1,IF(Table5[[#This Row],[Frequency]]&lt;=$M$12,2,IF(Table5[[#This Row],[Frequency]]&lt;=$M$13,3,IF(Table5[[#This Row],[Frequency]]&lt;$M$17,4,5))))</f>
        <v>2</v>
      </c>
      <c r="H534" s="9">
        <f>IF(Table5[[#This Row],[Total_Spend]]&lt;=$N$11,1,IF(Table5[[#This Row],[Total_Spend]]&lt;=$N$12,2,IF(Table5[[#This Row],[Total_Spend]]&lt;=$N$13,3,IF(Table5[[#This Row],[Total_Spend]]&lt;$N$17,4,5))))</f>
        <v>2</v>
      </c>
    </row>
    <row r="535" spans="1:8" x14ac:dyDescent="0.3">
      <c r="A535" s="9">
        <v>2217</v>
      </c>
      <c r="B535">
        <v>46</v>
      </c>
      <c r="C535">
        <v>23</v>
      </c>
      <c r="D535">
        <v>4</v>
      </c>
      <c r="E535" s="9">
        <v>0</v>
      </c>
      <c r="F535" s="9">
        <f>IF(Table5[[#This Row],[Recency]]&lt;=$L$19,5,IF(Table5[[#This Row],[Recency]]&lt;=$L$11,4,IF(Table5[[#This Row],[Recency]]&lt;=$L$12,3,IF(Table5[[#This Row],[Recency]]&lt;=$L$13,2,1))))</f>
        <v>3</v>
      </c>
      <c r="G535" s="9">
        <f>IF(Table5[[#This Row],[Frequency]]&lt;=$M$11,1,IF(Table5[[#This Row],[Frequency]]&lt;=$M$12,2,IF(Table5[[#This Row],[Frequency]]&lt;=$M$13,3,IF(Table5[[#This Row],[Frequency]]&lt;$M$17,4,5))))</f>
        <v>1</v>
      </c>
      <c r="H535" s="9">
        <f>IF(Table5[[#This Row],[Total_Spend]]&lt;=$N$11,1,IF(Table5[[#This Row],[Total_Spend]]&lt;=$N$12,2,IF(Table5[[#This Row],[Total_Spend]]&lt;=$N$13,3,IF(Table5[[#This Row],[Total_Spend]]&lt;$N$17,4,5))))</f>
        <v>1</v>
      </c>
    </row>
    <row r="536" spans="1:8" x14ac:dyDescent="0.3">
      <c r="A536" s="9">
        <v>2223</v>
      </c>
      <c r="B536">
        <v>52</v>
      </c>
      <c r="C536">
        <v>1826</v>
      </c>
      <c r="D536">
        <v>33</v>
      </c>
      <c r="E536" s="9">
        <v>0</v>
      </c>
      <c r="F536" s="9">
        <f>IF(Table5[[#This Row],[Recency]]&lt;=$L$19,5,IF(Table5[[#This Row],[Recency]]&lt;=$L$11,4,IF(Table5[[#This Row],[Recency]]&lt;=$L$12,3,IF(Table5[[#This Row],[Recency]]&lt;=$L$13,2,1))))</f>
        <v>2</v>
      </c>
      <c r="G536" s="9">
        <f>IF(Table5[[#This Row],[Frequency]]&lt;=$M$11,1,IF(Table5[[#This Row],[Frequency]]&lt;=$M$12,2,IF(Table5[[#This Row],[Frequency]]&lt;=$M$13,3,IF(Table5[[#This Row],[Frequency]]&lt;$M$17,4,5))))</f>
        <v>5</v>
      </c>
      <c r="H536" s="9">
        <f>IF(Table5[[#This Row],[Total_Spend]]&lt;=$N$11,1,IF(Table5[[#This Row],[Total_Spend]]&lt;=$N$12,2,IF(Table5[[#This Row],[Total_Spend]]&lt;=$N$13,3,IF(Table5[[#This Row],[Total_Spend]]&lt;$N$17,4,5))))</f>
        <v>5</v>
      </c>
    </row>
    <row r="537" spans="1:8" x14ac:dyDescent="0.3">
      <c r="A537" s="9">
        <v>2225</v>
      </c>
      <c r="B537">
        <v>54</v>
      </c>
      <c r="C537">
        <v>1617</v>
      </c>
      <c r="D537">
        <v>21</v>
      </c>
      <c r="E537" s="9">
        <v>1</v>
      </c>
      <c r="F537" s="9">
        <f>IF(Table5[[#This Row],[Recency]]&lt;=$L$19,5,IF(Table5[[#This Row],[Recency]]&lt;=$L$11,4,IF(Table5[[#This Row],[Recency]]&lt;=$L$12,3,IF(Table5[[#This Row],[Recency]]&lt;=$L$13,2,1))))</f>
        <v>2</v>
      </c>
      <c r="G537" s="9">
        <f>IF(Table5[[#This Row],[Frequency]]&lt;=$M$11,1,IF(Table5[[#This Row],[Frequency]]&lt;=$M$12,2,IF(Table5[[#This Row],[Frequency]]&lt;=$M$13,3,IF(Table5[[#This Row],[Frequency]]&lt;$M$17,4,5))))</f>
        <v>3</v>
      </c>
      <c r="H537" s="9">
        <f>IF(Table5[[#This Row],[Total_Spend]]&lt;=$N$11,1,IF(Table5[[#This Row],[Total_Spend]]&lt;=$N$12,2,IF(Table5[[#This Row],[Total_Spend]]&lt;=$N$13,3,IF(Table5[[#This Row],[Total_Spend]]&lt;$N$17,4,5))))</f>
        <v>5</v>
      </c>
    </row>
    <row r="538" spans="1:8" x14ac:dyDescent="0.3">
      <c r="A538" s="9">
        <v>2227</v>
      </c>
      <c r="B538">
        <v>92</v>
      </c>
      <c r="C538">
        <v>210</v>
      </c>
      <c r="D538">
        <v>11</v>
      </c>
      <c r="E538" s="9">
        <v>0</v>
      </c>
      <c r="F538" s="9">
        <f>IF(Table5[[#This Row],[Recency]]&lt;=$L$19,5,IF(Table5[[#This Row],[Recency]]&lt;=$L$11,4,IF(Table5[[#This Row],[Recency]]&lt;=$L$12,3,IF(Table5[[#This Row],[Recency]]&lt;=$L$13,2,1))))</f>
        <v>1</v>
      </c>
      <c r="G538" s="9">
        <f>IF(Table5[[#This Row],[Frequency]]&lt;=$M$11,1,IF(Table5[[#This Row],[Frequency]]&lt;=$M$12,2,IF(Table5[[#This Row],[Frequency]]&lt;=$M$13,3,IF(Table5[[#This Row],[Frequency]]&lt;$M$17,4,5))))</f>
        <v>2</v>
      </c>
      <c r="H538" s="9">
        <f>IF(Table5[[#This Row],[Total_Spend]]&lt;=$N$11,1,IF(Table5[[#This Row],[Total_Spend]]&lt;=$N$12,2,IF(Table5[[#This Row],[Total_Spend]]&lt;=$N$13,3,IF(Table5[[#This Row],[Total_Spend]]&lt;$N$17,4,5))))</f>
        <v>2</v>
      </c>
    </row>
    <row r="539" spans="1:8" x14ac:dyDescent="0.3">
      <c r="A539" s="9">
        <v>2230</v>
      </c>
      <c r="B539">
        <v>84</v>
      </c>
      <c r="C539">
        <v>43</v>
      </c>
      <c r="D539">
        <v>10</v>
      </c>
      <c r="E539" s="9">
        <v>0</v>
      </c>
      <c r="F539" s="9">
        <f>IF(Table5[[#This Row],[Recency]]&lt;=$L$19,5,IF(Table5[[#This Row],[Recency]]&lt;=$L$11,4,IF(Table5[[#This Row],[Recency]]&lt;=$L$12,3,IF(Table5[[#This Row],[Recency]]&lt;=$L$13,2,1))))</f>
        <v>1</v>
      </c>
      <c r="G539" s="9">
        <f>IF(Table5[[#This Row],[Frequency]]&lt;=$M$11,1,IF(Table5[[#This Row],[Frequency]]&lt;=$M$12,2,IF(Table5[[#This Row],[Frequency]]&lt;=$M$13,3,IF(Table5[[#This Row],[Frequency]]&lt;$M$17,4,5))))</f>
        <v>2</v>
      </c>
      <c r="H539" s="9">
        <f>IF(Table5[[#This Row],[Total_Spend]]&lt;=$N$11,1,IF(Table5[[#This Row],[Total_Spend]]&lt;=$N$12,2,IF(Table5[[#This Row],[Total_Spend]]&lt;=$N$13,3,IF(Table5[[#This Row],[Total_Spend]]&lt;$N$17,4,5))))</f>
        <v>1</v>
      </c>
    </row>
    <row r="540" spans="1:8" x14ac:dyDescent="0.3">
      <c r="A540" s="9">
        <v>2245</v>
      </c>
      <c r="B540">
        <v>50</v>
      </c>
      <c r="C540">
        <v>139</v>
      </c>
      <c r="D540">
        <v>10</v>
      </c>
      <c r="E540" s="9">
        <v>0</v>
      </c>
      <c r="F540" s="9">
        <f>IF(Table5[[#This Row],[Recency]]&lt;=$L$19,5,IF(Table5[[#This Row],[Recency]]&lt;=$L$11,4,IF(Table5[[#This Row],[Recency]]&lt;=$L$12,3,IF(Table5[[#This Row],[Recency]]&lt;=$L$13,2,1))))</f>
        <v>2</v>
      </c>
      <c r="G540" s="9">
        <f>IF(Table5[[#This Row],[Frequency]]&lt;=$M$11,1,IF(Table5[[#This Row],[Frequency]]&lt;=$M$12,2,IF(Table5[[#This Row],[Frequency]]&lt;=$M$13,3,IF(Table5[[#This Row],[Frequency]]&lt;$M$17,4,5))))</f>
        <v>2</v>
      </c>
      <c r="H540" s="9">
        <f>IF(Table5[[#This Row],[Total_Spend]]&lt;=$N$11,1,IF(Table5[[#This Row],[Total_Spend]]&lt;=$N$12,2,IF(Table5[[#This Row],[Total_Spend]]&lt;=$N$13,3,IF(Table5[[#This Row],[Total_Spend]]&lt;$N$17,4,5))))</f>
        <v>2</v>
      </c>
    </row>
    <row r="541" spans="1:8" x14ac:dyDescent="0.3">
      <c r="A541" s="9">
        <v>2246</v>
      </c>
      <c r="B541">
        <v>91</v>
      </c>
      <c r="C541">
        <v>183</v>
      </c>
      <c r="D541">
        <v>8</v>
      </c>
      <c r="E541" s="9">
        <v>0</v>
      </c>
      <c r="F541" s="9">
        <f>IF(Table5[[#This Row],[Recency]]&lt;=$L$19,5,IF(Table5[[#This Row],[Recency]]&lt;=$L$11,4,IF(Table5[[#This Row],[Recency]]&lt;=$L$12,3,IF(Table5[[#This Row],[Recency]]&lt;=$L$13,2,1))))</f>
        <v>1</v>
      </c>
      <c r="G541" s="9">
        <f>IF(Table5[[#This Row],[Frequency]]&lt;=$M$11,1,IF(Table5[[#This Row],[Frequency]]&lt;=$M$12,2,IF(Table5[[#This Row],[Frequency]]&lt;=$M$13,3,IF(Table5[[#This Row],[Frequency]]&lt;$M$17,4,5))))</f>
        <v>1</v>
      </c>
      <c r="H541" s="9">
        <f>IF(Table5[[#This Row],[Total_Spend]]&lt;=$N$11,1,IF(Table5[[#This Row],[Total_Spend]]&lt;=$N$12,2,IF(Table5[[#This Row],[Total_Spend]]&lt;=$N$13,3,IF(Table5[[#This Row],[Total_Spend]]&lt;$N$17,4,5))))</f>
        <v>2</v>
      </c>
    </row>
    <row r="542" spans="1:8" x14ac:dyDescent="0.3">
      <c r="A542" s="9">
        <v>2253</v>
      </c>
      <c r="B542">
        <v>15</v>
      </c>
      <c r="C542">
        <v>85</v>
      </c>
      <c r="D542">
        <v>6</v>
      </c>
      <c r="E542" s="9">
        <v>0</v>
      </c>
      <c r="F542" s="9">
        <f>IF(Table5[[#This Row],[Recency]]&lt;=$L$19,5,IF(Table5[[#This Row],[Recency]]&lt;=$L$11,4,IF(Table5[[#This Row],[Recency]]&lt;=$L$12,3,IF(Table5[[#This Row],[Recency]]&lt;=$L$13,2,1))))</f>
        <v>4</v>
      </c>
      <c r="G542" s="9">
        <f>IF(Table5[[#This Row],[Frequency]]&lt;=$M$11,1,IF(Table5[[#This Row],[Frequency]]&lt;=$M$12,2,IF(Table5[[#This Row],[Frequency]]&lt;=$M$13,3,IF(Table5[[#This Row],[Frequency]]&lt;$M$17,4,5))))</f>
        <v>1</v>
      </c>
      <c r="H542" s="9">
        <f>IF(Table5[[#This Row],[Total_Spend]]&lt;=$N$11,1,IF(Table5[[#This Row],[Total_Spend]]&lt;=$N$12,2,IF(Table5[[#This Row],[Total_Spend]]&lt;=$N$13,3,IF(Table5[[#This Row],[Total_Spend]]&lt;$N$17,4,5))))</f>
        <v>2</v>
      </c>
    </row>
    <row r="543" spans="1:8" x14ac:dyDescent="0.3">
      <c r="A543" s="9">
        <v>2254</v>
      </c>
      <c r="B543">
        <v>95</v>
      </c>
      <c r="C543">
        <v>1455</v>
      </c>
      <c r="D543">
        <v>21</v>
      </c>
      <c r="E543" s="9">
        <v>0</v>
      </c>
      <c r="F543" s="9">
        <f>IF(Table5[[#This Row],[Recency]]&lt;=$L$19,5,IF(Table5[[#This Row],[Recency]]&lt;=$L$11,4,IF(Table5[[#This Row],[Recency]]&lt;=$L$12,3,IF(Table5[[#This Row],[Recency]]&lt;=$L$13,2,1))))</f>
        <v>1</v>
      </c>
      <c r="G543" s="9">
        <f>IF(Table5[[#This Row],[Frequency]]&lt;=$M$11,1,IF(Table5[[#This Row],[Frequency]]&lt;=$M$12,2,IF(Table5[[#This Row],[Frequency]]&lt;=$M$13,3,IF(Table5[[#This Row],[Frequency]]&lt;$M$17,4,5))))</f>
        <v>3</v>
      </c>
      <c r="H543" s="9">
        <f>IF(Table5[[#This Row],[Total_Spend]]&lt;=$N$11,1,IF(Table5[[#This Row],[Total_Spend]]&lt;=$N$12,2,IF(Table5[[#This Row],[Total_Spend]]&lt;=$N$13,3,IF(Table5[[#This Row],[Total_Spend]]&lt;$N$17,4,5))))</f>
        <v>4</v>
      </c>
    </row>
    <row r="544" spans="1:8" x14ac:dyDescent="0.3">
      <c r="A544" s="9">
        <v>2256</v>
      </c>
      <c r="B544">
        <v>33</v>
      </c>
      <c r="C544">
        <v>21</v>
      </c>
      <c r="D544">
        <v>6</v>
      </c>
      <c r="E544" s="9">
        <v>0</v>
      </c>
      <c r="F544" s="9">
        <f>IF(Table5[[#This Row],[Recency]]&lt;=$L$19,5,IF(Table5[[#This Row],[Recency]]&lt;=$L$11,4,IF(Table5[[#This Row],[Recency]]&lt;=$L$12,3,IF(Table5[[#This Row],[Recency]]&lt;=$L$13,2,1))))</f>
        <v>3</v>
      </c>
      <c r="G544" s="9">
        <f>IF(Table5[[#This Row],[Frequency]]&lt;=$M$11,1,IF(Table5[[#This Row],[Frequency]]&lt;=$M$12,2,IF(Table5[[#This Row],[Frequency]]&lt;=$M$13,3,IF(Table5[[#This Row],[Frequency]]&lt;$M$17,4,5))))</f>
        <v>1</v>
      </c>
      <c r="H544" s="9">
        <f>IF(Table5[[#This Row],[Total_Spend]]&lt;=$N$11,1,IF(Table5[[#This Row],[Total_Spend]]&lt;=$N$12,2,IF(Table5[[#This Row],[Total_Spend]]&lt;=$N$13,3,IF(Table5[[#This Row],[Total_Spend]]&lt;$N$17,4,5))))</f>
        <v>1</v>
      </c>
    </row>
    <row r="545" spans="1:8" x14ac:dyDescent="0.3">
      <c r="A545" s="9">
        <v>2258</v>
      </c>
      <c r="B545">
        <v>76</v>
      </c>
      <c r="C545">
        <v>42</v>
      </c>
      <c r="D545">
        <v>5</v>
      </c>
      <c r="E545" s="9">
        <v>0</v>
      </c>
      <c r="F545" s="9">
        <f>IF(Table5[[#This Row],[Recency]]&lt;=$L$19,5,IF(Table5[[#This Row],[Recency]]&lt;=$L$11,4,IF(Table5[[#This Row],[Recency]]&lt;=$L$12,3,IF(Table5[[#This Row],[Recency]]&lt;=$L$13,2,1))))</f>
        <v>1</v>
      </c>
      <c r="G545" s="9">
        <f>IF(Table5[[#This Row],[Frequency]]&lt;=$M$11,1,IF(Table5[[#This Row],[Frequency]]&lt;=$M$12,2,IF(Table5[[#This Row],[Frequency]]&lt;=$M$13,3,IF(Table5[[#This Row],[Frequency]]&lt;$M$17,4,5))))</f>
        <v>1</v>
      </c>
      <c r="H545" s="9">
        <f>IF(Table5[[#This Row],[Total_Spend]]&lt;=$N$11,1,IF(Table5[[#This Row],[Total_Spend]]&lt;=$N$12,2,IF(Table5[[#This Row],[Total_Spend]]&lt;=$N$13,3,IF(Table5[[#This Row],[Total_Spend]]&lt;$N$17,4,5))))</f>
        <v>1</v>
      </c>
    </row>
    <row r="546" spans="1:8" x14ac:dyDescent="0.3">
      <c r="A546" s="9">
        <v>2261</v>
      </c>
      <c r="B546">
        <v>5</v>
      </c>
      <c r="C546">
        <v>16</v>
      </c>
      <c r="D546">
        <v>4</v>
      </c>
      <c r="E546" s="9">
        <v>0</v>
      </c>
      <c r="F546" s="9">
        <f>IF(Table5[[#This Row],[Recency]]&lt;=$L$19,5,IF(Table5[[#This Row],[Recency]]&lt;=$L$11,4,IF(Table5[[#This Row],[Recency]]&lt;=$L$12,3,IF(Table5[[#This Row],[Recency]]&lt;=$L$13,2,1))))</f>
        <v>5</v>
      </c>
      <c r="G546" s="9">
        <f>IF(Table5[[#This Row],[Frequency]]&lt;=$M$11,1,IF(Table5[[#This Row],[Frequency]]&lt;=$M$12,2,IF(Table5[[#This Row],[Frequency]]&lt;=$M$13,3,IF(Table5[[#This Row],[Frequency]]&lt;$M$17,4,5))))</f>
        <v>1</v>
      </c>
      <c r="H546" s="9">
        <f>IF(Table5[[#This Row],[Total_Spend]]&lt;=$N$11,1,IF(Table5[[#This Row],[Total_Spend]]&lt;=$N$12,2,IF(Table5[[#This Row],[Total_Spend]]&lt;=$N$13,3,IF(Table5[[#This Row],[Total_Spend]]&lt;$N$17,4,5))))</f>
        <v>1</v>
      </c>
    </row>
    <row r="547" spans="1:8" x14ac:dyDescent="0.3">
      <c r="A547" s="9">
        <v>2262</v>
      </c>
      <c r="B547">
        <v>74</v>
      </c>
      <c r="C547">
        <v>311</v>
      </c>
      <c r="D547">
        <v>15</v>
      </c>
      <c r="E547" s="9">
        <v>0</v>
      </c>
      <c r="F547" s="9">
        <f>IF(Table5[[#This Row],[Recency]]&lt;=$L$19,5,IF(Table5[[#This Row],[Recency]]&lt;=$L$11,4,IF(Table5[[#This Row],[Recency]]&lt;=$L$12,3,IF(Table5[[#This Row],[Recency]]&lt;=$L$13,2,1))))</f>
        <v>2</v>
      </c>
      <c r="G547" s="9">
        <f>IF(Table5[[#This Row],[Frequency]]&lt;=$M$11,1,IF(Table5[[#This Row],[Frequency]]&lt;=$M$12,2,IF(Table5[[#This Row],[Frequency]]&lt;=$M$13,3,IF(Table5[[#This Row],[Frequency]]&lt;$M$17,4,5))))</f>
        <v>2</v>
      </c>
      <c r="H547" s="9">
        <f>IF(Table5[[#This Row],[Total_Spend]]&lt;=$N$11,1,IF(Table5[[#This Row],[Total_Spend]]&lt;=$N$12,2,IF(Table5[[#This Row],[Total_Spend]]&lt;=$N$13,3,IF(Table5[[#This Row],[Total_Spend]]&lt;$N$17,4,5))))</f>
        <v>2</v>
      </c>
    </row>
    <row r="548" spans="1:8" x14ac:dyDescent="0.3">
      <c r="A548" s="9">
        <v>2276</v>
      </c>
      <c r="B548">
        <v>71</v>
      </c>
      <c r="C548">
        <v>868</v>
      </c>
      <c r="D548">
        <v>27</v>
      </c>
      <c r="E548" s="9">
        <v>0</v>
      </c>
      <c r="F548" s="9">
        <f>IF(Table5[[#This Row],[Recency]]&lt;=$L$19,5,IF(Table5[[#This Row],[Recency]]&lt;=$L$11,4,IF(Table5[[#This Row],[Recency]]&lt;=$L$12,3,IF(Table5[[#This Row],[Recency]]&lt;=$L$13,2,1))))</f>
        <v>2</v>
      </c>
      <c r="G548" s="9">
        <f>IF(Table5[[#This Row],[Frequency]]&lt;=$M$11,1,IF(Table5[[#This Row],[Frequency]]&lt;=$M$12,2,IF(Table5[[#This Row],[Frequency]]&lt;=$M$13,3,IF(Table5[[#This Row],[Frequency]]&lt;$M$17,4,5))))</f>
        <v>5</v>
      </c>
      <c r="H548" s="9">
        <f>IF(Table5[[#This Row],[Total_Spend]]&lt;=$N$11,1,IF(Table5[[#This Row],[Total_Spend]]&lt;=$N$12,2,IF(Table5[[#This Row],[Total_Spend]]&lt;=$N$13,3,IF(Table5[[#This Row],[Total_Spend]]&lt;$N$17,4,5))))</f>
        <v>3</v>
      </c>
    </row>
    <row r="549" spans="1:8" x14ac:dyDescent="0.3">
      <c r="A549" s="9">
        <v>2278</v>
      </c>
      <c r="B549">
        <v>86</v>
      </c>
      <c r="C549">
        <v>133</v>
      </c>
      <c r="D549">
        <v>8</v>
      </c>
      <c r="E549" s="9">
        <v>0</v>
      </c>
      <c r="F549" s="9">
        <f>IF(Table5[[#This Row],[Recency]]&lt;=$L$19,5,IF(Table5[[#This Row],[Recency]]&lt;=$L$11,4,IF(Table5[[#This Row],[Recency]]&lt;=$L$12,3,IF(Table5[[#This Row],[Recency]]&lt;=$L$13,2,1))))</f>
        <v>1</v>
      </c>
      <c r="G549" s="9">
        <f>IF(Table5[[#This Row],[Frequency]]&lt;=$M$11,1,IF(Table5[[#This Row],[Frequency]]&lt;=$M$12,2,IF(Table5[[#This Row],[Frequency]]&lt;=$M$13,3,IF(Table5[[#This Row],[Frequency]]&lt;$M$17,4,5))))</f>
        <v>1</v>
      </c>
      <c r="H549" s="9">
        <f>IF(Table5[[#This Row],[Total_Spend]]&lt;=$N$11,1,IF(Table5[[#This Row],[Total_Spend]]&lt;=$N$12,2,IF(Table5[[#This Row],[Total_Spend]]&lt;=$N$13,3,IF(Table5[[#This Row],[Total_Spend]]&lt;$N$17,4,5))))</f>
        <v>2</v>
      </c>
    </row>
    <row r="550" spans="1:8" x14ac:dyDescent="0.3">
      <c r="A550" s="9">
        <v>2281</v>
      </c>
      <c r="B550">
        <v>34</v>
      </c>
      <c r="C550">
        <v>28</v>
      </c>
      <c r="D550">
        <v>4</v>
      </c>
      <c r="E550" s="9">
        <v>0</v>
      </c>
      <c r="F550" s="9">
        <f>IF(Table5[[#This Row],[Recency]]&lt;=$L$19,5,IF(Table5[[#This Row],[Recency]]&lt;=$L$11,4,IF(Table5[[#This Row],[Recency]]&lt;=$L$12,3,IF(Table5[[#This Row],[Recency]]&lt;=$L$13,2,1))))</f>
        <v>3</v>
      </c>
      <c r="G550" s="9">
        <f>IF(Table5[[#This Row],[Frequency]]&lt;=$M$11,1,IF(Table5[[#This Row],[Frequency]]&lt;=$M$12,2,IF(Table5[[#This Row],[Frequency]]&lt;=$M$13,3,IF(Table5[[#This Row],[Frequency]]&lt;$M$17,4,5))))</f>
        <v>1</v>
      </c>
      <c r="H550" s="9">
        <f>IF(Table5[[#This Row],[Total_Spend]]&lt;=$N$11,1,IF(Table5[[#This Row],[Total_Spend]]&lt;=$N$12,2,IF(Table5[[#This Row],[Total_Spend]]&lt;=$N$13,3,IF(Table5[[#This Row],[Total_Spend]]&lt;$N$17,4,5))))</f>
        <v>1</v>
      </c>
    </row>
    <row r="551" spans="1:8" x14ac:dyDescent="0.3">
      <c r="A551" s="9">
        <v>2285</v>
      </c>
      <c r="B551">
        <v>1</v>
      </c>
      <c r="C551">
        <v>335</v>
      </c>
      <c r="D551">
        <v>15</v>
      </c>
      <c r="E551" s="9">
        <v>0</v>
      </c>
      <c r="F551" s="9">
        <f>IF(Table5[[#This Row],[Recency]]&lt;=$L$19,5,IF(Table5[[#This Row],[Recency]]&lt;=$L$11,4,IF(Table5[[#This Row],[Recency]]&lt;=$L$12,3,IF(Table5[[#This Row],[Recency]]&lt;=$L$13,2,1))))</f>
        <v>5</v>
      </c>
      <c r="G551" s="9">
        <f>IF(Table5[[#This Row],[Frequency]]&lt;=$M$11,1,IF(Table5[[#This Row],[Frequency]]&lt;=$M$12,2,IF(Table5[[#This Row],[Frequency]]&lt;=$M$13,3,IF(Table5[[#This Row],[Frequency]]&lt;$M$17,4,5))))</f>
        <v>2</v>
      </c>
      <c r="H551" s="9">
        <f>IF(Table5[[#This Row],[Total_Spend]]&lt;=$N$11,1,IF(Table5[[#This Row],[Total_Spend]]&lt;=$N$12,2,IF(Table5[[#This Row],[Total_Spend]]&lt;=$N$13,3,IF(Table5[[#This Row],[Total_Spend]]&lt;$N$17,4,5))))</f>
        <v>2</v>
      </c>
    </row>
    <row r="552" spans="1:8" x14ac:dyDescent="0.3">
      <c r="A552" s="9">
        <v>2286</v>
      </c>
      <c r="B552">
        <v>27</v>
      </c>
      <c r="C552">
        <v>114</v>
      </c>
      <c r="D552">
        <v>8</v>
      </c>
      <c r="E552" s="9">
        <v>0</v>
      </c>
      <c r="F552" s="9">
        <f>IF(Table5[[#This Row],[Recency]]&lt;=$L$19,5,IF(Table5[[#This Row],[Recency]]&lt;=$L$11,4,IF(Table5[[#This Row],[Recency]]&lt;=$L$12,3,IF(Table5[[#This Row],[Recency]]&lt;=$L$13,2,1))))</f>
        <v>3</v>
      </c>
      <c r="G552" s="9">
        <f>IF(Table5[[#This Row],[Frequency]]&lt;=$M$11,1,IF(Table5[[#This Row],[Frequency]]&lt;=$M$12,2,IF(Table5[[#This Row],[Frequency]]&lt;=$M$13,3,IF(Table5[[#This Row],[Frequency]]&lt;$M$17,4,5))))</f>
        <v>1</v>
      </c>
      <c r="H552" s="9">
        <f>IF(Table5[[#This Row],[Total_Spend]]&lt;=$N$11,1,IF(Table5[[#This Row],[Total_Spend]]&lt;=$N$12,2,IF(Table5[[#This Row],[Total_Spend]]&lt;=$N$13,3,IF(Table5[[#This Row],[Total_Spend]]&lt;$N$17,4,5))))</f>
        <v>2</v>
      </c>
    </row>
    <row r="553" spans="1:8" x14ac:dyDescent="0.3">
      <c r="A553" s="9">
        <v>2292</v>
      </c>
      <c r="B553">
        <v>94</v>
      </c>
      <c r="C553">
        <v>24</v>
      </c>
      <c r="D553">
        <v>5</v>
      </c>
      <c r="E553" s="9">
        <v>0</v>
      </c>
      <c r="F553" s="9">
        <f>IF(Table5[[#This Row],[Recency]]&lt;=$L$19,5,IF(Table5[[#This Row],[Recency]]&lt;=$L$11,4,IF(Table5[[#This Row],[Recency]]&lt;=$L$12,3,IF(Table5[[#This Row],[Recency]]&lt;=$L$13,2,1))))</f>
        <v>1</v>
      </c>
      <c r="G553" s="9">
        <f>IF(Table5[[#This Row],[Frequency]]&lt;=$M$11,1,IF(Table5[[#This Row],[Frequency]]&lt;=$M$12,2,IF(Table5[[#This Row],[Frequency]]&lt;=$M$13,3,IF(Table5[[#This Row],[Frequency]]&lt;$M$17,4,5))))</f>
        <v>1</v>
      </c>
      <c r="H553" s="9">
        <f>IF(Table5[[#This Row],[Total_Spend]]&lt;=$N$11,1,IF(Table5[[#This Row],[Total_Spend]]&lt;=$N$12,2,IF(Table5[[#This Row],[Total_Spend]]&lt;=$N$13,3,IF(Table5[[#This Row],[Total_Spend]]&lt;$N$17,4,5))))</f>
        <v>1</v>
      </c>
    </row>
    <row r="554" spans="1:8" x14ac:dyDescent="0.3">
      <c r="A554" s="9">
        <v>2295</v>
      </c>
      <c r="B554">
        <v>57</v>
      </c>
      <c r="C554">
        <v>825</v>
      </c>
      <c r="D554">
        <v>22</v>
      </c>
      <c r="E554" s="9">
        <v>0</v>
      </c>
      <c r="F554" s="9">
        <f>IF(Table5[[#This Row],[Recency]]&lt;=$L$19,5,IF(Table5[[#This Row],[Recency]]&lt;=$L$11,4,IF(Table5[[#This Row],[Recency]]&lt;=$L$12,3,IF(Table5[[#This Row],[Recency]]&lt;=$L$13,2,1))))</f>
        <v>2</v>
      </c>
      <c r="G554" s="9">
        <f>IF(Table5[[#This Row],[Frequency]]&lt;=$M$11,1,IF(Table5[[#This Row],[Frequency]]&lt;=$M$12,2,IF(Table5[[#This Row],[Frequency]]&lt;=$M$13,3,IF(Table5[[#This Row],[Frequency]]&lt;$M$17,4,5))))</f>
        <v>4</v>
      </c>
      <c r="H554" s="9">
        <f>IF(Table5[[#This Row],[Total_Spend]]&lt;=$N$11,1,IF(Table5[[#This Row],[Total_Spend]]&lt;=$N$12,2,IF(Table5[[#This Row],[Total_Spend]]&lt;=$N$13,3,IF(Table5[[#This Row],[Total_Spend]]&lt;$N$17,4,5))))</f>
        <v>3</v>
      </c>
    </row>
    <row r="555" spans="1:8" x14ac:dyDescent="0.3">
      <c r="A555" s="9">
        <v>2296</v>
      </c>
      <c r="B555">
        <v>4</v>
      </c>
      <c r="C555">
        <v>30</v>
      </c>
      <c r="D555">
        <v>4</v>
      </c>
      <c r="E555" s="9">
        <v>0</v>
      </c>
      <c r="F555" s="9">
        <f>IF(Table5[[#This Row],[Recency]]&lt;=$L$19,5,IF(Table5[[#This Row],[Recency]]&lt;=$L$11,4,IF(Table5[[#This Row],[Recency]]&lt;=$L$12,3,IF(Table5[[#This Row],[Recency]]&lt;=$L$13,2,1))))</f>
        <v>5</v>
      </c>
      <c r="G555" s="9">
        <f>IF(Table5[[#This Row],[Frequency]]&lt;=$M$11,1,IF(Table5[[#This Row],[Frequency]]&lt;=$M$12,2,IF(Table5[[#This Row],[Frequency]]&lt;=$M$13,3,IF(Table5[[#This Row],[Frequency]]&lt;$M$17,4,5))))</f>
        <v>1</v>
      </c>
      <c r="H555" s="9">
        <f>IF(Table5[[#This Row],[Total_Spend]]&lt;=$N$11,1,IF(Table5[[#This Row],[Total_Spend]]&lt;=$N$12,2,IF(Table5[[#This Row],[Total_Spend]]&lt;=$N$13,3,IF(Table5[[#This Row],[Total_Spend]]&lt;$N$17,4,5))))</f>
        <v>1</v>
      </c>
    </row>
    <row r="556" spans="1:8" x14ac:dyDescent="0.3">
      <c r="A556" s="9">
        <v>2304</v>
      </c>
      <c r="B556">
        <v>86</v>
      </c>
      <c r="C556">
        <v>770</v>
      </c>
      <c r="D556">
        <v>23</v>
      </c>
      <c r="E556" s="9">
        <v>0</v>
      </c>
      <c r="F556" s="9">
        <f>IF(Table5[[#This Row],[Recency]]&lt;=$L$19,5,IF(Table5[[#This Row],[Recency]]&lt;=$L$11,4,IF(Table5[[#This Row],[Recency]]&lt;=$L$12,3,IF(Table5[[#This Row],[Recency]]&lt;=$L$13,2,1))))</f>
        <v>1</v>
      </c>
      <c r="G556" s="9">
        <f>IF(Table5[[#This Row],[Frequency]]&lt;=$M$11,1,IF(Table5[[#This Row],[Frequency]]&lt;=$M$12,2,IF(Table5[[#This Row],[Frequency]]&lt;=$M$13,3,IF(Table5[[#This Row],[Frequency]]&lt;$M$17,4,5))))</f>
        <v>4</v>
      </c>
      <c r="H556" s="9">
        <f>IF(Table5[[#This Row],[Total_Spend]]&lt;=$N$11,1,IF(Table5[[#This Row],[Total_Spend]]&lt;=$N$12,2,IF(Table5[[#This Row],[Total_Spend]]&lt;=$N$13,3,IF(Table5[[#This Row],[Total_Spend]]&lt;$N$17,4,5))))</f>
        <v>3</v>
      </c>
    </row>
    <row r="557" spans="1:8" x14ac:dyDescent="0.3">
      <c r="A557" s="9">
        <v>2308</v>
      </c>
      <c r="B557">
        <v>40</v>
      </c>
      <c r="C557">
        <v>330</v>
      </c>
      <c r="D557">
        <v>14</v>
      </c>
      <c r="E557" s="9">
        <v>0</v>
      </c>
      <c r="F557" s="9">
        <f>IF(Table5[[#This Row],[Recency]]&lt;=$L$19,5,IF(Table5[[#This Row],[Recency]]&lt;=$L$11,4,IF(Table5[[#This Row],[Recency]]&lt;=$L$12,3,IF(Table5[[#This Row],[Recency]]&lt;=$L$13,2,1))))</f>
        <v>3</v>
      </c>
      <c r="G557" s="9">
        <f>IF(Table5[[#This Row],[Frequency]]&lt;=$M$11,1,IF(Table5[[#This Row],[Frequency]]&lt;=$M$12,2,IF(Table5[[#This Row],[Frequency]]&lt;=$M$13,3,IF(Table5[[#This Row],[Frequency]]&lt;$M$17,4,5))))</f>
        <v>2</v>
      </c>
      <c r="H557" s="9">
        <f>IF(Table5[[#This Row],[Total_Spend]]&lt;=$N$11,1,IF(Table5[[#This Row],[Total_Spend]]&lt;=$N$12,2,IF(Table5[[#This Row],[Total_Spend]]&lt;=$N$13,3,IF(Table5[[#This Row],[Total_Spend]]&lt;$N$17,4,5))))</f>
        <v>2</v>
      </c>
    </row>
    <row r="558" spans="1:8" x14ac:dyDescent="0.3">
      <c r="A558" s="9">
        <v>231</v>
      </c>
      <c r="B558">
        <v>86</v>
      </c>
      <c r="C558">
        <v>32</v>
      </c>
      <c r="D558">
        <v>7</v>
      </c>
      <c r="E558" s="9">
        <v>0</v>
      </c>
      <c r="F558" s="9">
        <f>IF(Table5[[#This Row],[Recency]]&lt;=$L$19,5,IF(Table5[[#This Row],[Recency]]&lt;=$L$11,4,IF(Table5[[#This Row],[Recency]]&lt;=$L$12,3,IF(Table5[[#This Row],[Recency]]&lt;=$L$13,2,1))))</f>
        <v>1</v>
      </c>
      <c r="G558" s="9">
        <f>IF(Table5[[#This Row],[Frequency]]&lt;=$M$11,1,IF(Table5[[#This Row],[Frequency]]&lt;=$M$12,2,IF(Table5[[#This Row],[Frequency]]&lt;=$M$13,3,IF(Table5[[#This Row],[Frequency]]&lt;$M$17,4,5))))</f>
        <v>1</v>
      </c>
      <c r="H558" s="9">
        <f>IF(Table5[[#This Row],[Total_Spend]]&lt;=$N$11,1,IF(Table5[[#This Row],[Total_Spend]]&lt;=$N$12,2,IF(Table5[[#This Row],[Total_Spend]]&lt;=$N$13,3,IF(Table5[[#This Row],[Total_Spend]]&lt;$N$17,4,5))))</f>
        <v>1</v>
      </c>
    </row>
    <row r="559" spans="1:8" x14ac:dyDescent="0.3">
      <c r="A559" s="9">
        <v>2315</v>
      </c>
      <c r="B559">
        <v>55</v>
      </c>
      <c r="C559">
        <v>96</v>
      </c>
      <c r="D559">
        <v>6</v>
      </c>
      <c r="E559" s="9">
        <v>0</v>
      </c>
      <c r="F559" s="9">
        <f>IF(Table5[[#This Row],[Recency]]&lt;=$L$19,5,IF(Table5[[#This Row],[Recency]]&lt;=$L$11,4,IF(Table5[[#This Row],[Recency]]&lt;=$L$12,3,IF(Table5[[#This Row],[Recency]]&lt;=$L$13,2,1))))</f>
        <v>2</v>
      </c>
      <c r="G559" s="9">
        <f>IF(Table5[[#This Row],[Frequency]]&lt;=$M$11,1,IF(Table5[[#This Row],[Frequency]]&lt;=$M$12,2,IF(Table5[[#This Row],[Frequency]]&lt;=$M$13,3,IF(Table5[[#This Row],[Frequency]]&lt;$M$17,4,5))))</f>
        <v>1</v>
      </c>
      <c r="H559" s="9">
        <f>IF(Table5[[#This Row],[Total_Spend]]&lt;=$N$11,1,IF(Table5[[#This Row],[Total_Spend]]&lt;=$N$12,2,IF(Table5[[#This Row],[Total_Spend]]&lt;=$N$13,3,IF(Table5[[#This Row],[Total_Spend]]&lt;$N$17,4,5))))</f>
        <v>2</v>
      </c>
    </row>
    <row r="560" spans="1:8" x14ac:dyDescent="0.3">
      <c r="A560" s="9">
        <v>232</v>
      </c>
      <c r="B560">
        <v>8</v>
      </c>
      <c r="C560">
        <v>530</v>
      </c>
      <c r="D560">
        <v>17</v>
      </c>
      <c r="E560" s="9">
        <v>0</v>
      </c>
      <c r="F560" s="9">
        <f>IF(Table5[[#This Row],[Recency]]&lt;=$L$19,5,IF(Table5[[#This Row],[Recency]]&lt;=$L$11,4,IF(Table5[[#This Row],[Recency]]&lt;=$L$12,3,IF(Table5[[#This Row],[Recency]]&lt;=$L$13,2,1))))</f>
        <v>5</v>
      </c>
      <c r="G560" s="9">
        <f>IF(Table5[[#This Row],[Frequency]]&lt;=$M$11,1,IF(Table5[[#This Row],[Frequency]]&lt;=$M$12,2,IF(Table5[[#This Row],[Frequency]]&lt;=$M$13,3,IF(Table5[[#This Row],[Frequency]]&lt;$M$17,4,5))))</f>
        <v>3</v>
      </c>
      <c r="H560" s="9">
        <f>IF(Table5[[#This Row],[Total_Spend]]&lt;=$N$11,1,IF(Table5[[#This Row],[Total_Spend]]&lt;=$N$12,2,IF(Table5[[#This Row],[Total_Spend]]&lt;=$N$13,3,IF(Table5[[#This Row],[Total_Spend]]&lt;$N$17,4,5))))</f>
        <v>3</v>
      </c>
    </row>
    <row r="561" spans="1:8" x14ac:dyDescent="0.3">
      <c r="A561" s="9">
        <v>2320</v>
      </c>
      <c r="B561">
        <v>98</v>
      </c>
      <c r="C561">
        <v>635</v>
      </c>
      <c r="D561">
        <v>23</v>
      </c>
      <c r="E561" s="9">
        <v>0</v>
      </c>
      <c r="F561" s="9">
        <f>IF(Table5[[#This Row],[Recency]]&lt;=$L$19,5,IF(Table5[[#This Row],[Recency]]&lt;=$L$11,4,IF(Table5[[#This Row],[Recency]]&lt;=$L$12,3,IF(Table5[[#This Row],[Recency]]&lt;=$L$13,2,1))))</f>
        <v>1</v>
      </c>
      <c r="G561" s="9">
        <f>IF(Table5[[#This Row],[Frequency]]&lt;=$M$11,1,IF(Table5[[#This Row],[Frequency]]&lt;=$M$12,2,IF(Table5[[#This Row],[Frequency]]&lt;=$M$13,3,IF(Table5[[#This Row],[Frequency]]&lt;$M$17,4,5))))</f>
        <v>4</v>
      </c>
      <c r="H561" s="9">
        <f>IF(Table5[[#This Row],[Total_Spend]]&lt;=$N$11,1,IF(Table5[[#This Row],[Total_Spend]]&lt;=$N$12,2,IF(Table5[[#This Row],[Total_Spend]]&lt;=$N$13,3,IF(Table5[[#This Row],[Total_Spend]]&lt;$N$17,4,5))))</f>
        <v>3</v>
      </c>
    </row>
    <row r="562" spans="1:8" x14ac:dyDescent="0.3">
      <c r="A562" s="9">
        <v>2324</v>
      </c>
      <c r="B562">
        <v>12</v>
      </c>
      <c r="C562">
        <v>1065</v>
      </c>
      <c r="D562">
        <v>31</v>
      </c>
      <c r="E562" s="9">
        <v>0</v>
      </c>
      <c r="F562" s="9">
        <f>IF(Table5[[#This Row],[Recency]]&lt;=$L$19,5,IF(Table5[[#This Row],[Recency]]&lt;=$L$11,4,IF(Table5[[#This Row],[Recency]]&lt;=$L$12,3,IF(Table5[[#This Row],[Recency]]&lt;=$L$13,2,1))))</f>
        <v>4</v>
      </c>
      <c r="G562" s="9">
        <f>IF(Table5[[#This Row],[Frequency]]&lt;=$M$11,1,IF(Table5[[#This Row],[Frequency]]&lt;=$M$12,2,IF(Table5[[#This Row],[Frequency]]&lt;=$M$13,3,IF(Table5[[#This Row],[Frequency]]&lt;$M$17,4,5))))</f>
        <v>5</v>
      </c>
      <c r="H562" s="9">
        <f>IF(Table5[[#This Row],[Total_Spend]]&lt;=$N$11,1,IF(Table5[[#This Row],[Total_Spend]]&lt;=$N$12,2,IF(Table5[[#This Row],[Total_Spend]]&lt;=$N$13,3,IF(Table5[[#This Row],[Total_Spend]]&lt;$N$17,4,5))))</f>
        <v>4</v>
      </c>
    </row>
    <row r="563" spans="1:8" x14ac:dyDescent="0.3">
      <c r="A563" s="9">
        <v>2326</v>
      </c>
      <c r="B563">
        <v>15</v>
      </c>
      <c r="C563">
        <v>85</v>
      </c>
      <c r="D563">
        <v>6</v>
      </c>
      <c r="E563" s="9">
        <v>0</v>
      </c>
      <c r="F563" s="9">
        <f>IF(Table5[[#This Row],[Recency]]&lt;=$L$19,5,IF(Table5[[#This Row],[Recency]]&lt;=$L$11,4,IF(Table5[[#This Row],[Recency]]&lt;=$L$12,3,IF(Table5[[#This Row],[Recency]]&lt;=$L$13,2,1))))</f>
        <v>4</v>
      </c>
      <c r="G563" s="9">
        <f>IF(Table5[[#This Row],[Frequency]]&lt;=$M$11,1,IF(Table5[[#This Row],[Frequency]]&lt;=$M$12,2,IF(Table5[[#This Row],[Frequency]]&lt;=$M$13,3,IF(Table5[[#This Row],[Frequency]]&lt;$M$17,4,5))))</f>
        <v>1</v>
      </c>
      <c r="H563" s="9">
        <f>IF(Table5[[#This Row],[Total_Spend]]&lt;=$N$11,1,IF(Table5[[#This Row],[Total_Spend]]&lt;=$N$12,2,IF(Table5[[#This Row],[Total_Spend]]&lt;=$N$13,3,IF(Table5[[#This Row],[Total_Spend]]&lt;$N$17,4,5))))</f>
        <v>2</v>
      </c>
    </row>
    <row r="564" spans="1:8" x14ac:dyDescent="0.3">
      <c r="A564" s="9">
        <v>2337</v>
      </c>
      <c r="B564">
        <v>77</v>
      </c>
      <c r="C564">
        <v>39</v>
      </c>
      <c r="D564">
        <v>9</v>
      </c>
      <c r="E564" s="9">
        <v>0</v>
      </c>
      <c r="F564" s="9">
        <f>IF(Table5[[#This Row],[Recency]]&lt;=$L$19,5,IF(Table5[[#This Row],[Recency]]&lt;=$L$11,4,IF(Table5[[#This Row],[Recency]]&lt;=$L$12,3,IF(Table5[[#This Row],[Recency]]&lt;=$L$13,2,1))))</f>
        <v>1</v>
      </c>
      <c r="G564" s="9">
        <f>IF(Table5[[#This Row],[Frequency]]&lt;=$M$11,1,IF(Table5[[#This Row],[Frequency]]&lt;=$M$12,2,IF(Table5[[#This Row],[Frequency]]&lt;=$M$13,3,IF(Table5[[#This Row],[Frequency]]&lt;$M$17,4,5))))</f>
        <v>2</v>
      </c>
      <c r="H564" s="9">
        <f>IF(Table5[[#This Row],[Total_Spend]]&lt;=$N$11,1,IF(Table5[[#This Row],[Total_Spend]]&lt;=$N$12,2,IF(Table5[[#This Row],[Total_Spend]]&lt;=$N$13,3,IF(Table5[[#This Row],[Total_Spend]]&lt;$N$17,4,5))))</f>
        <v>1</v>
      </c>
    </row>
    <row r="565" spans="1:8" x14ac:dyDescent="0.3">
      <c r="A565" s="9">
        <v>234</v>
      </c>
      <c r="B565">
        <v>60</v>
      </c>
      <c r="C565">
        <v>31</v>
      </c>
      <c r="D565">
        <v>6</v>
      </c>
      <c r="E565" s="9">
        <v>1</v>
      </c>
      <c r="F565" s="9">
        <f>IF(Table5[[#This Row],[Recency]]&lt;=$L$19,5,IF(Table5[[#This Row],[Recency]]&lt;=$L$11,4,IF(Table5[[#This Row],[Recency]]&lt;=$L$12,3,IF(Table5[[#This Row],[Recency]]&lt;=$L$13,2,1))))</f>
        <v>2</v>
      </c>
      <c r="G565" s="9">
        <f>IF(Table5[[#This Row],[Frequency]]&lt;=$M$11,1,IF(Table5[[#This Row],[Frequency]]&lt;=$M$12,2,IF(Table5[[#This Row],[Frequency]]&lt;=$M$13,3,IF(Table5[[#This Row],[Frequency]]&lt;$M$17,4,5))))</f>
        <v>1</v>
      </c>
      <c r="H565" s="9">
        <f>IF(Table5[[#This Row],[Total_Spend]]&lt;=$N$11,1,IF(Table5[[#This Row],[Total_Spend]]&lt;=$N$12,2,IF(Table5[[#This Row],[Total_Spend]]&lt;=$N$13,3,IF(Table5[[#This Row],[Total_Spend]]&lt;$N$17,4,5))))</f>
        <v>1</v>
      </c>
    </row>
    <row r="566" spans="1:8" x14ac:dyDescent="0.3">
      <c r="A566" s="9">
        <v>2345</v>
      </c>
      <c r="B566">
        <v>54</v>
      </c>
      <c r="C566">
        <v>1244</v>
      </c>
      <c r="D566">
        <v>17</v>
      </c>
      <c r="E566" s="9">
        <v>0</v>
      </c>
      <c r="F566" s="9">
        <f>IF(Table5[[#This Row],[Recency]]&lt;=$L$19,5,IF(Table5[[#This Row],[Recency]]&lt;=$L$11,4,IF(Table5[[#This Row],[Recency]]&lt;=$L$12,3,IF(Table5[[#This Row],[Recency]]&lt;=$L$13,2,1))))</f>
        <v>2</v>
      </c>
      <c r="G566" s="9">
        <f>IF(Table5[[#This Row],[Frequency]]&lt;=$M$11,1,IF(Table5[[#This Row],[Frequency]]&lt;=$M$12,2,IF(Table5[[#This Row],[Frequency]]&lt;=$M$13,3,IF(Table5[[#This Row],[Frequency]]&lt;$M$17,4,5))))</f>
        <v>3</v>
      </c>
      <c r="H566" s="9">
        <f>IF(Table5[[#This Row],[Total_Spend]]&lt;=$N$11,1,IF(Table5[[#This Row],[Total_Spend]]&lt;=$N$12,2,IF(Table5[[#This Row],[Total_Spend]]&lt;=$N$13,3,IF(Table5[[#This Row],[Total_Spend]]&lt;$N$17,4,5))))</f>
        <v>4</v>
      </c>
    </row>
    <row r="567" spans="1:8" x14ac:dyDescent="0.3">
      <c r="A567" s="9">
        <v>2350</v>
      </c>
      <c r="B567">
        <v>87</v>
      </c>
      <c r="C567">
        <v>1027</v>
      </c>
      <c r="D567">
        <v>20</v>
      </c>
      <c r="E567" s="9">
        <v>0</v>
      </c>
      <c r="F567" s="9">
        <f>IF(Table5[[#This Row],[Recency]]&lt;=$L$19,5,IF(Table5[[#This Row],[Recency]]&lt;=$L$11,4,IF(Table5[[#This Row],[Recency]]&lt;=$L$12,3,IF(Table5[[#This Row],[Recency]]&lt;=$L$13,2,1))))</f>
        <v>1</v>
      </c>
      <c r="G567" s="9">
        <f>IF(Table5[[#This Row],[Frequency]]&lt;=$M$11,1,IF(Table5[[#This Row],[Frequency]]&lt;=$M$12,2,IF(Table5[[#This Row],[Frequency]]&lt;=$M$13,3,IF(Table5[[#This Row],[Frequency]]&lt;$M$17,4,5))))</f>
        <v>3</v>
      </c>
      <c r="H567" s="9">
        <f>IF(Table5[[#This Row],[Total_Spend]]&lt;=$N$11,1,IF(Table5[[#This Row],[Total_Spend]]&lt;=$N$12,2,IF(Table5[[#This Row],[Total_Spend]]&lt;=$N$13,3,IF(Table5[[#This Row],[Total_Spend]]&lt;$N$17,4,5))))</f>
        <v>3</v>
      </c>
    </row>
    <row r="568" spans="1:8" x14ac:dyDescent="0.3">
      <c r="A568" s="9">
        <v>236</v>
      </c>
      <c r="B568">
        <v>62</v>
      </c>
      <c r="C568">
        <v>170</v>
      </c>
      <c r="D568">
        <v>10</v>
      </c>
      <c r="E568" s="9">
        <v>0</v>
      </c>
      <c r="F568" s="9">
        <f>IF(Table5[[#This Row],[Recency]]&lt;=$L$19,5,IF(Table5[[#This Row],[Recency]]&lt;=$L$11,4,IF(Table5[[#This Row],[Recency]]&lt;=$L$12,3,IF(Table5[[#This Row],[Recency]]&lt;=$L$13,2,1))))</f>
        <v>2</v>
      </c>
      <c r="G568" s="9">
        <f>IF(Table5[[#This Row],[Frequency]]&lt;=$M$11,1,IF(Table5[[#This Row],[Frequency]]&lt;=$M$12,2,IF(Table5[[#This Row],[Frequency]]&lt;=$M$13,3,IF(Table5[[#This Row],[Frequency]]&lt;$M$17,4,5))))</f>
        <v>2</v>
      </c>
      <c r="H568" s="9">
        <f>IF(Table5[[#This Row],[Total_Spend]]&lt;=$N$11,1,IF(Table5[[#This Row],[Total_Spend]]&lt;=$N$12,2,IF(Table5[[#This Row],[Total_Spend]]&lt;=$N$13,3,IF(Table5[[#This Row],[Total_Spend]]&lt;$N$17,4,5))))</f>
        <v>2</v>
      </c>
    </row>
    <row r="569" spans="1:8" x14ac:dyDescent="0.3">
      <c r="A569" s="9">
        <v>2371</v>
      </c>
      <c r="B569">
        <v>22</v>
      </c>
      <c r="C569">
        <v>81</v>
      </c>
      <c r="D569">
        <v>9</v>
      </c>
      <c r="E569" s="9">
        <v>0</v>
      </c>
      <c r="F569" s="9">
        <f>IF(Table5[[#This Row],[Recency]]&lt;=$L$19,5,IF(Table5[[#This Row],[Recency]]&lt;=$L$11,4,IF(Table5[[#This Row],[Recency]]&lt;=$L$12,3,IF(Table5[[#This Row],[Recency]]&lt;=$L$13,2,1))))</f>
        <v>4</v>
      </c>
      <c r="G569" s="9">
        <f>IF(Table5[[#This Row],[Frequency]]&lt;=$M$11,1,IF(Table5[[#This Row],[Frequency]]&lt;=$M$12,2,IF(Table5[[#This Row],[Frequency]]&lt;=$M$13,3,IF(Table5[[#This Row],[Frequency]]&lt;$M$17,4,5))))</f>
        <v>2</v>
      </c>
      <c r="H569" s="9">
        <f>IF(Table5[[#This Row],[Total_Spend]]&lt;=$N$11,1,IF(Table5[[#This Row],[Total_Spend]]&lt;=$N$12,2,IF(Table5[[#This Row],[Total_Spend]]&lt;=$N$13,3,IF(Table5[[#This Row],[Total_Spend]]&lt;$N$17,4,5))))</f>
        <v>2</v>
      </c>
    </row>
    <row r="570" spans="1:8" x14ac:dyDescent="0.3">
      <c r="A570" s="9">
        <v>2375</v>
      </c>
      <c r="B570">
        <v>75</v>
      </c>
      <c r="C570">
        <v>22</v>
      </c>
      <c r="D570">
        <v>4</v>
      </c>
      <c r="E570" s="9">
        <v>0</v>
      </c>
      <c r="F570" s="9">
        <f>IF(Table5[[#This Row],[Recency]]&lt;=$L$19,5,IF(Table5[[#This Row],[Recency]]&lt;=$L$11,4,IF(Table5[[#This Row],[Recency]]&lt;=$L$12,3,IF(Table5[[#This Row],[Recency]]&lt;=$L$13,2,1))))</f>
        <v>1</v>
      </c>
      <c r="G570" s="9">
        <f>IF(Table5[[#This Row],[Frequency]]&lt;=$M$11,1,IF(Table5[[#This Row],[Frequency]]&lt;=$M$12,2,IF(Table5[[#This Row],[Frequency]]&lt;=$M$13,3,IF(Table5[[#This Row],[Frequency]]&lt;$M$17,4,5))))</f>
        <v>1</v>
      </c>
      <c r="H570" s="9">
        <f>IF(Table5[[#This Row],[Total_Spend]]&lt;=$N$11,1,IF(Table5[[#This Row],[Total_Spend]]&lt;=$N$12,2,IF(Table5[[#This Row],[Total_Spend]]&lt;=$N$13,3,IF(Table5[[#This Row],[Total_Spend]]&lt;$N$17,4,5))))</f>
        <v>1</v>
      </c>
    </row>
    <row r="571" spans="1:8" x14ac:dyDescent="0.3">
      <c r="A571" s="9">
        <v>2379</v>
      </c>
      <c r="B571">
        <v>31</v>
      </c>
      <c r="C571">
        <v>1635</v>
      </c>
      <c r="D571">
        <v>14</v>
      </c>
      <c r="E571" s="9">
        <v>1</v>
      </c>
      <c r="F571" s="9">
        <f>IF(Table5[[#This Row],[Recency]]&lt;=$L$19,5,IF(Table5[[#This Row],[Recency]]&lt;=$L$11,4,IF(Table5[[#This Row],[Recency]]&lt;=$L$12,3,IF(Table5[[#This Row],[Recency]]&lt;=$L$13,2,1))))</f>
        <v>3</v>
      </c>
      <c r="G571" s="9">
        <f>IF(Table5[[#This Row],[Frequency]]&lt;=$M$11,1,IF(Table5[[#This Row],[Frequency]]&lt;=$M$12,2,IF(Table5[[#This Row],[Frequency]]&lt;=$M$13,3,IF(Table5[[#This Row],[Frequency]]&lt;$M$17,4,5))))</f>
        <v>2</v>
      </c>
      <c r="H571" s="9">
        <f>IF(Table5[[#This Row],[Total_Spend]]&lt;=$N$11,1,IF(Table5[[#This Row],[Total_Spend]]&lt;=$N$12,2,IF(Table5[[#This Row],[Total_Spend]]&lt;=$N$13,3,IF(Table5[[#This Row],[Total_Spend]]&lt;$N$17,4,5))))</f>
        <v>5</v>
      </c>
    </row>
    <row r="572" spans="1:8" x14ac:dyDescent="0.3">
      <c r="A572" s="9">
        <v>238</v>
      </c>
      <c r="B572">
        <v>76</v>
      </c>
      <c r="C572">
        <v>1082</v>
      </c>
      <c r="D572">
        <v>39</v>
      </c>
      <c r="E572" s="9">
        <v>0</v>
      </c>
      <c r="F572" s="9">
        <f>IF(Table5[[#This Row],[Recency]]&lt;=$L$19,5,IF(Table5[[#This Row],[Recency]]&lt;=$L$11,4,IF(Table5[[#This Row],[Recency]]&lt;=$L$12,3,IF(Table5[[#This Row],[Recency]]&lt;=$L$13,2,1))))</f>
        <v>1</v>
      </c>
      <c r="G572" s="9">
        <f>IF(Table5[[#This Row],[Frequency]]&lt;=$M$11,1,IF(Table5[[#This Row],[Frequency]]&lt;=$M$12,2,IF(Table5[[#This Row],[Frequency]]&lt;=$M$13,3,IF(Table5[[#This Row],[Frequency]]&lt;$M$17,4,5))))</f>
        <v>5</v>
      </c>
      <c r="H572" s="9">
        <f>IF(Table5[[#This Row],[Total_Spend]]&lt;=$N$11,1,IF(Table5[[#This Row],[Total_Spend]]&lt;=$N$12,2,IF(Table5[[#This Row],[Total_Spend]]&lt;=$N$13,3,IF(Table5[[#This Row],[Total_Spend]]&lt;$N$17,4,5))))</f>
        <v>4</v>
      </c>
    </row>
    <row r="573" spans="1:8" x14ac:dyDescent="0.3">
      <c r="A573" s="9">
        <v>2387</v>
      </c>
      <c r="B573">
        <v>9</v>
      </c>
      <c r="C573">
        <v>275</v>
      </c>
      <c r="D573">
        <v>17</v>
      </c>
      <c r="E573" s="9">
        <v>1</v>
      </c>
      <c r="F573" s="9">
        <f>IF(Table5[[#This Row],[Recency]]&lt;=$L$19,5,IF(Table5[[#This Row],[Recency]]&lt;=$L$11,4,IF(Table5[[#This Row],[Recency]]&lt;=$L$12,3,IF(Table5[[#This Row],[Recency]]&lt;=$L$13,2,1))))</f>
        <v>5</v>
      </c>
      <c r="G573" s="9">
        <f>IF(Table5[[#This Row],[Frequency]]&lt;=$M$11,1,IF(Table5[[#This Row],[Frequency]]&lt;=$M$12,2,IF(Table5[[#This Row],[Frequency]]&lt;=$M$13,3,IF(Table5[[#This Row],[Frequency]]&lt;$M$17,4,5))))</f>
        <v>3</v>
      </c>
      <c r="H573" s="9">
        <f>IF(Table5[[#This Row],[Total_Spend]]&lt;=$N$11,1,IF(Table5[[#This Row],[Total_Spend]]&lt;=$N$12,2,IF(Table5[[#This Row],[Total_Spend]]&lt;=$N$13,3,IF(Table5[[#This Row],[Total_Spend]]&lt;$N$17,4,5))))</f>
        <v>2</v>
      </c>
    </row>
    <row r="574" spans="1:8" x14ac:dyDescent="0.3">
      <c r="A574" s="9">
        <v>2392</v>
      </c>
      <c r="B574">
        <v>59</v>
      </c>
      <c r="C574">
        <v>102</v>
      </c>
      <c r="D574">
        <v>8</v>
      </c>
      <c r="E574" s="9">
        <v>0</v>
      </c>
      <c r="F574" s="9">
        <f>IF(Table5[[#This Row],[Recency]]&lt;=$L$19,5,IF(Table5[[#This Row],[Recency]]&lt;=$L$11,4,IF(Table5[[#This Row],[Recency]]&lt;=$L$12,3,IF(Table5[[#This Row],[Recency]]&lt;=$L$13,2,1))))</f>
        <v>2</v>
      </c>
      <c r="G574" s="9">
        <f>IF(Table5[[#This Row],[Frequency]]&lt;=$M$11,1,IF(Table5[[#This Row],[Frequency]]&lt;=$M$12,2,IF(Table5[[#This Row],[Frequency]]&lt;=$M$13,3,IF(Table5[[#This Row],[Frequency]]&lt;$M$17,4,5))))</f>
        <v>1</v>
      </c>
      <c r="H574" s="9">
        <f>IF(Table5[[#This Row],[Total_Spend]]&lt;=$N$11,1,IF(Table5[[#This Row],[Total_Spend]]&lt;=$N$12,2,IF(Table5[[#This Row],[Total_Spend]]&lt;=$N$13,3,IF(Table5[[#This Row],[Total_Spend]]&lt;$N$17,4,5))))</f>
        <v>2</v>
      </c>
    </row>
    <row r="575" spans="1:8" x14ac:dyDescent="0.3">
      <c r="A575" s="9">
        <v>24</v>
      </c>
      <c r="B575">
        <v>96</v>
      </c>
      <c r="C575">
        <v>47</v>
      </c>
      <c r="D575">
        <v>12</v>
      </c>
      <c r="E575" s="9">
        <v>0</v>
      </c>
      <c r="F575" s="9">
        <f>IF(Table5[[#This Row],[Recency]]&lt;=$L$19,5,IF(Table5[[#This Row],[Recency]]&lt;=$L$11,4,IF(Table5[[#This Row],[Recency]]&lt;=$L$12,3,IF(Table5[[#This Row],[Recency]]&lt;=$L$13,2,1))))</f>
        <v>1</v>
      </c>
      <c r="G575" s="9">
        <f>IF(Table5[[#This Row],[Frequency]]&lt;=$M$11,1,IF(Table5[[#This Row],[Frequency]]&lt;=$M$12,2,IF(Table5[[#This Row],[Frequency]]&lt;=$M$13,3,IF(Table5[[#This Row],[Frequency]]&lt;$M$17,4,5))))</f>
        <v>2</v>
      </c>
      <c r="H575" s="9">
        <f>IF(Table5[[#This Row],[Total_Spend]]&lt;=$N$11,1,IF(Table5[[#This Row],[Total_Spend]]&lt;=$N$12,2,IF(Table5[[#This Row],[Total_Spend]]&lt;=$N$13,3,IF(Table5[[#This Row],[Total_Spend]]&lt;$N$17,4,5))))</f>
        <v>1</v>
      </c>
    </row>
    <row r="576" spans="1:8" x14ac:dyDescent="0.3">
      <c r="A576" s="9">
        <v>2404</v>
      </c>
      <c r="B576">
        <v>4</v>
      </c>
      <c r="C576">
        <v>257</v>
      </c>
      <c r="D576">
        <v>14</v>
      </c>
      <c r="E576" s="9">
        <v>0</v>
      </c>
      <c r="F576" s="9">
        <f>IF(Table5[[#This Row],[Recency]]&lt;=$L$19,5,IF(Table5[[#This Row],[Recency]]&lt;=$L$11,4,IF(Table5[[#This Row],[Recency]]&lt;=$L$12,3,IF(Table5[[#This Row],[Recency]]&lt;=$L$13,2,1))))</f>
        <v>5</v>
      </c>
      <c r="G576" s="9">
        <f>IF(Table5[[#This Row],[Frequency]]&lt;=$M$11,1,IF(Table5[[#This Row],[Frequency]]&lt;=$M$12,2,IF(Table5[[#This Row],[Frequency]]&lt;=$M$13,3,IF(Table5[[#This Row],[Frequency]]&lt;$M$17,4,5))))</f>
        <v>2</v>
      </c>
      <c r="H576" s="9">
        <f>IF(Table5[[#This Row],[Total_Spend]]&lt;=$N$11,1,IF(Table5[[#This Row],[Total_Spend]]&lt;=$N$12,2,IF(Table5[[#This Row],[Total_Spend]]&lt;=$N$13,3,IF(Table5[[#This Row],[Total_Spend]]&lt;$N$17,4,5))))</f>
        <v>2</v>
      </c>
    </row>
    <row r="577" spans="1:8" x14ac:dyDescent="0.3">
      <c r="A577" s="9">
        <v>2406</v>
      </c>
      <c r="B577">
        <v>63</v>
      </c>
      <c r="C577">
        <v>519</v>
      </c>
      <c r="D577">
        <v>19</v>
      </c>
      <c r="E577" s="9">
        <v>0</v>
      </c>
      <c r="F577" s="9">
        <f>IF(Table5[[#This Row],[Recency]]&lt;=$L$19,5,IF(Table5[[#This Row],[Recency]]&lt;=$L$11,4,IF(Table5[[#This Row],[Recency]]&lt;=$L$12,3,IF(Table5[[#This Row],[Recency]]&lt;=$L$13,2,1))))</f>
        <v>2</v>
      </c>
      <c r="G577" s="9">
        <f>IF(Table5[[#This Row],[Frequency]]&lt;=$M$11,1,IF(Table5[[#This Row],[Frequency]]&lt;=$M$12,2,IF(Table5[[#This Row],[Frequency]]&lt;=$M$13,3,IF(Table5[[#This Row],[Frequency]]&lt;$M$17,4,5))))</f>
        <v>3</v>
      </c>
      <c r="H577" s="9">
        <f>IF(Table5[[#This Row],[Total_Spend]]&lt;=$N$11,1,IF(Table5[[#This Row],[Total_Spend]]&lt;=$N$12,2,IF(Table5[[#This Row],[Total_Spend]]&lt;=$N$13,3,IF(Table5[[#This Row],[Total_Spend]]&lt;$N$17,4,5))))</f>
        <v>3</v>
      </c>
    </row>
    <row r="578" spans="1:8" x14ac:dyDescent="0.3">
      <c r="A578" s="9">
        <v>2407</v>
      </c>
      <c r="B578">
        <v>10</v>
      </c>
      <c r="C578">
        <v>1555</v>
      </c>
      <c r="D578">
        <v>20</v>
      </c>
      <c r="E578" s="9">
        <v>1</v>
      </c>
      <c r="F578" s="9">
        <f>IF(Table5[[#This Row],[Recency]]&lt;=$L$19,5,IF(Table5[[#This Row],[Recency]]&lt;=$L$11,4,IF(Table5[[#This Row],[Recency]]&lt;=$L$12,3,IF(Table5[[#This Row],[Recency]]&lt;=$L$13,2,1))))</f>
        <v>4</v>
      </c>
      <c r="G578" s="9">
        <f>IF(Table5[[#This Row],[Frequency]]&lt;=$M$11,1,IF(Table5[[#This Row],[Frequency]]&lt;=$M$12,2,IF(Table5[[#This Row],[Frequency]]&lt;=$M$13,3,IF(Table5[[#This Row],[Frequency]]&lt;$M$17,4,5))))</f>
        <v>3</v>
      </c>
      <c r="H578" s="9">
        <f>IF(Table5[[#This Row],[Total_Spend]]&lt;=$N$11,1,IF(Table5[[#This Row],[Total_Spend]]&lt;=$N$12,2,IF(Table5[[#This Row],[Total_Spend]]&lt;=$N$13,3,IF(Table5[[#This Row],[Total_Spend]]&lt;$N$17,4,5))))</f>
        <v>5</v>
      </c>
    </row>
    <row r="579" spans="1:8" x14ac:dyDescent="0.3">
      <c r="A579" s="9">
        <v>2408</v>
      </c>
      <c r="B579">
        <v>20</v>
      </c>
      <c r="C579">
        <v>733</v>
      </c>
      <c r="D579">
        <v>32</v>
      </c>
      <c r="E579" s="9">
        <v>0</v>
      </c>
      <c r="F579" s="9">
        <f>IF(Table5[[#This Row],[Recency]]&lt;=$L$19,5,IF(Table5[[#This Row],[Recency]]&lt;=$L$11,4,IF(Table5[[#This Row],[Recency]]&lt;=$L$12,3,IF(Table5[[#This Row],[Recency]]&lt;=$L$13,2,1))))</f>
        <v>4</v>
      </c>
      <c r="G579" s="9">
        <f>IF(Table5[[#This Row],[Frequency]]&lt;=$M$11,1,IF(Table5[[#This Row],[Frequency]]&lt;=$M$12,2,IF(Table5[[#This Row],[Frequency]]&lt;=$M$13,3,IF(Table5[[#This Row],[Frequency]]&lt;$M$17,4,5))))</f>
        <v>5</v>
      </c>
      <c r="H579" s="9">
        <f>IF(Table5[[#This Row],[Total_Spend]]&lt;=$N$11,1,IF(Table5[[#This Row],[Total_Spend]]&lt;=$N$12,2,IF(Table5[[#This Row],[Total_Spend]]&lt;=$N$13,3,IF(Table5[[#This Row],[Total_Spend]]&lt;$N$17,4,5))))</f>
        <v>3</v>
      </c>
    </row>
    <row r="580" spans="1:8" x14ac:dyDescent="0.3">
      <c r="A580" s="9">
        <v>241</v>
      </c>
      <c r="B580">
        <v>57</v>
      </c>
      <c r="C580">
        <v>1574</v>
      </c>
      <c r="D580">
        <v>20</v>
      </c>
      <c r="E580" s="9">
        <v>0</v>
      </c>
      <c r="F580" s="9">
        <f>IF(Table5[[#This Row],[Recency]]&lt;=$L$19,5,IF(Table5[[#This Row],[Recency]]&lt;=$L$11,4,IF(Table5[[#This Row],[Recency]]&lt;=$L$12,3,IF(Table5[[#This Row],[Recency]]&lt;=$L$13,2,1))))</f>
        <v>2</v>
      </c>
      <c r="G580" s="9">
        <f>IF(Table5[[#This Row],[Frequency]]&lt;=$M$11,1,IF(Table5[[#This Row],[Frequency]]&lt;=$M$12,2,IF(Table5[[#This Row],[Frequency]]&lt;=$M$13,3,IF(Table5[[#This Row],[Frequency]]&lt;$M$17,4,5))))</f>
        <v>3</v>
      </c>
      <c r="H580" s="9">
        <f>IF(Table5[[#This Row],[Total_Spend]]&lt;=$N$11,1,IF(Table5[[#This Row],[Total_Spend]]&lt;=$N$12,2,IF(Table5[[#This Row],[Total_Spend]]&lt;=$N$13,3,IF(Table5[[#This Row],[Total_Spend]]&lt;$N$17,4,5))))</f>
        <v>5</v>
      </c>
    </row>
    <row r="581" spans="1:8" x14ac:dyDescent="0.3">
      <c r="A581" s="9">
        <v>2410</v>
      </c>
      <c r="B581">
        <v>69</v>
      </c>
      <c r="C581">
        <v>1097</v>
      </c>
      <c r="D581">
        <v>16</v>
      </c>
      <c r="E581" s="9">
        <v>0</v>
      </c>
      <c r="F581" s="9">
        <f>IF(Table5[[#This Row],[Recency]]&lt;=$L$19,5,IF(Table5[[#This Row],[Recency]]&lt;=$L$11,4,IF(Table5[[#This Row],[Recency]]&lt;=$L$12,3,IF(Table5[[#This Row],[Recency]]&lt;=$L$13,2,1))))</f>
        <v>2</v>
      </c>
      <c r="G581" s="9">
        <f>IF(Table5[[#This Row],[Frequency]]&lt;=$M$11,1,IF(Table5[[#This Row],[Frequency]]&lt;=$M$12,2,IF(Table5[[#This Row],[Frequency]]&lt;=$M$13,3,IF(Table5[[#This Row],[Frequency]]&lt;$M$17,4,5))))</f>
        <v>3</v>
      </c>
      <c r="H581" s="9">
        <f>IF(Table5[[#This Row],[Total_Spend]]&lt;=$N$11,1,IF(Table5[[#This Row],[Total_Spend]]&lt;=$N$12,2,IF(Table5[[#This Row],[Total_Spend]]&lt;=$N$13,3,IF(Table5[[#This Row],[Total_Spend]]&lt;$N$17,4,5))))</f>
        <v>4</v>
      </c>
    </row>
    <row r="582" spans="1:8" x14ac:dyDescent="0.3">
      <c r="A582" s="9">
        <v>2415</v>
      </c>
      <c r="B582">
        <v>99</v>
      </c>
      <c r="C582">
        <v>953</v>
      </c>
      <c r="D582">
        <v>16</v>
      </c>
      <c r="E582" s="9">
        <v>0</v>
      </c>
      <c r="F582" s="9">
        <f>IF(Table5[[#This Row],[Recency]]&lt;=$L$19,5,IF(Table5[[#This Row],[Recency]]&lt;=$L$11,4,IF(Table5[[#This Row],[Recency]]&lt;=$L$12,3,IF(Table5[[#This Row],[Recency]]&lt;=$L$13,2,1))))</f>
        <v>1</v>
      </c>
      <c r="G582" s="9">
        <f>IF(Table5[[#This Row],[Frequency]]&lt;=$M$11,1,IF(Table5[[#This Row],[Frequency]]&lt;=$M$12,2,IF(Table5[[#This Row],[Frequency]]&lt;=$M$13,3,IF(Table5[[#This Row],[Frequency]]&lt;$M$17,4,5))))</f>
        <v>3</v>
      </c>
      <c r="H582" s="9">
        <f>IF(Table5[[#This Row],[Total_Spend]]&lt;=$N$11,1,IF(Table5[[#This Row],[Total_Spend]]&lt;=$N$12,2,IF(Table5[[#This Row],[Total_Spend]]&lt;=$N$13,3,IF(Table5[[#This Row],[Total_Spend]]&lt;$N$17,4,5))))</f>
        <v>3</v>
      </c>
    </row>
    <row r="583" spans="1:8" x14ac:dyDescent="0.3">
      <c r="A583" s="9">
        <v>2416</v>
      </c>
      <c r="B583">
        <v>83</v>
      </c>
      <c r="C583">
        <v>1288</v>
      </c>
      <c r="D583">
        <v>20</v>
      </c>
      <c r="E583" s="9">
        <v>0</v>
      </c>
      <c r="F583" s="9">
        <f>IF(Table5[[#This Row],[Recency]]&lt;=$L$19,5,IF(Table5[[#This Row],[Recency]]&lt;=$L$11,4,IF(Table5[[#This Row],[Recency]]&lt;=$L$12,3,IF(Table5[[#This Row],[Recency]]&lt;=$L$13,2,1))))</f>
        <v>1</v>
      </c>
      <c r="G583" s="9">
        <f>IF(Table5[[#This Row],[Frequency]]&lt;=$M$11,1,IF(Table5[[#This Row],[Frequency]]&lt;=$M$12,2,IF(Table5[[#This Row],[Frequency]]&lt;=$M$13,3,IF(Table5[[#This Row],[Frequency]]&lt;$M$17,4,5))))</f>
        <v>3</v>
      </c>
      <c r="H583" s="9">
        <f>IF(Table5[[#This Row],[Total_Spend]]&lt;=$N$11,1,IF(Table5[[#This Row],[Total_Spend]]&lt;=$N$12,2,IF(Table5[[#This Row],[Total_Spend]]&lt;=$N$13,3,IF(Table5[[#This Row],[Total_Spend]]&lt;$N$17,4,5))))</f>
        <v>4</v>
      </c>
    </row>
    <row r="584" spans="1:8" x14ac:dyDescent="0.3">
      <c r="A584" s="9">
        <v>2426</v>
      </c>
      <c r="B584">
        <v>35</v>
      </c>
      <c r="C584">
        <v>895</v>
      </c>
      <c r="D584">
        <v>29</v>
      </c>
      <c r="E584" s="9">
        <v>1</v>
      </c>
      <c r="F584" s="9">
        <f>IF(Table5[[#This Row],[Recency]]&lt;=$L$19,5,IF(Table5[[#This Row],[Recency]]&lt;=$L$11,4,IF(Table5[[#This Row],[Recency]]&lt;=$L$12,3,IF(Table5[[#This Row],[Recency]]&lt;=$L$13,2,1))))</f>
        <v>3</v>
      </c>
      <c r="G584" s="9">
        <f>IF(Table5[[#This Row],[Frequency]]&lt;=$M$11,1,IF(Table5[[#This Row],[Frequency]]&lt;=$M$12,2,IF(Table5[[#This Row],[Frequency]]&lt;=$M$13,3,IF(Table5[[#This Row],[Frequency]]&lt;$M$17,4,5))))</f>
        <v>5</v>
      </c>
      <c r="H584" s="9">
        <f>IF(Table5[[#This Row],[Total_Spend]]&lt;=$N$11,1,IF(Table5[[#This Row],[Total_Spend]]&lt;=$N$12,2,IF(Table5[[#This Row],[Total_Spend]]&lt;=$N$13,3,IF(Table5[[#This Row],[Total_Spend]]&lt;$N$17,4,5))))</f>
        <v>3</v>
      </c>
    </row>
    <row r="585" spans="1:8" x14ac:dyDescent="0.3">
      <c r="A585" s="9">
        <v>2428</v>
      </c>
      <c r="B585">
        <v>23</v>
      </c>
      <c r="C585">
        <v>78</v>
      </c>
      <c r="D585">
        <v>9</v>
      </c>
      <c r="E585" s="9">
        <v>0</v>
      </c>
      <c r="F585" s="9">
        <f>IF(Table5[[#This Row],[Recency]]&lt;=$L$19,5,IF(Table5[[#This Row],[Recency]]&lt;=$L$11,4,IF(Table5[[#This Row],[Recency]]&lt;=$L$12,3,IF(Table5[[#This Row],[Recency]]&lt;=$L$13,2,1))))</f>
        <v>4</v>
      </c>
      <c r="G585" s="9">
        <f>IF(Table5[[#This Row],[Frequency]]&lt;=$M$11,1,IF(Table5[[#This Row],[Frequency]]&lt;=$M$12,2,IF(Table5[[#This Row],[Frequency]]&lt;=$M$13,3,IF(Table5[[#This Row],[Frequency]]&lt;$M$17,4,5))))</f>
        <v>2</v>
      </c>
      <c r="H585" s="9">
        <f>IF(Table5[[#This Row],[Total_Spend]]&lt;=$N$11,1,IF(Table5[[#This Row],[Total_Spend]]&lt;=$N$12,2,IF(Table5[[#This Row],[Total_Spend]]&lt;=$N$13,3,IF(Table5[[#This Row],[Total_Spend]]&lt;$N$17,4,5))))</f>
        <v>2</v>
      </c>
    </row>
    <row r="586" spans="1:8" x14ac:dyDescent="0.3">
      <c r="A586" s="9">
        <v>2429</v>
      </c>
      <c r="B586">
        <v>4</v>
      </c>
      <c r="C586">
        <v>1338</v>
      </c>
      <c r="D586">
        <v>20</v>
      </c>
      <c r="E586" s="9">
        <v>0</v>
      </c>
      <c r="F586" s="9">
        <f>IF(Table5[[#This Row],[Recency]]&lt;=$L$19,5,IF(Table5[[#This Row],[Recency]]&lt;=$L$11,4,IF(Table5[[#This Row],[Recency]]&lt;=$L$12,3,IF(Table5[[#This Row],[Recency]]&lt;=$L$13,2,1))))</f>
        <v>5</v>
      </c>
      <c r="G586" s="9">
        <f>IF(Table5[[#This Row],[Frequency]]&lt;=$M$11,1,IF(Table5[[#This Row],[Frequency]]&lt;=$M$12,2,IF(Table5[[#This Row],[Frequency]]&lt;=$M$13,3,IF(Table5[[#This Row],[Frequency]]&lt;$M$17,4,5))))</f>
        <v>3</v>
      </c>
      <c r="H586" s="9">
        <f>IF(Table5[[#This Row],[Total_Spend]]&lt;=$N$11,1,IF(Table5[[#This Row],[Total_Spend]]&lt;=$N$12,2,IF(Table5[[#This Row],[Total_Spend]]&lt;=$N$13,3,IF(Table5[[#This Row],[Total_Spend]]&lt;$N$17,4,5))))</f>
        <v>4</v>
      </c>
    </row>
    <row r="587" spans="1:8" x14ac:dyDescent="0.3">
      <c r="A587" s="9">
        <v>2431</v>
      </c>
      <c r="B587">
        <v>70</v>
      </c>
      <c r="C587">
        <v>67</v>
      </c>
      <c r="D587">
        <v>6</v>
      </c>
      <c r="E587" s="9">
        <v>0</v>
      </c>
      <c r="F587" s="9">
        <f>IF(Table5[[#This Row],[Recency]]&lt;=$L$19,5,IF(Table5[[#This Row],[Recency]]&lt;=$L$11,4,IF(Table5[[#This Row],[Recency]]&lt;=$L$12,3,IF(Table5[[#This Row],[Recency]]&lt;=$L$13,2,1))))</f>
        <v>2</v>
      </c>
      <c r="G587" s="9">
        <f>IF(Table5[[#This Row],[Frequency]]&lt;=$M$11,1,IF(Table5[[#This Row],[Frequency]]&lt;=$M$12,2,IF(Table5[[#This Row],[Frequency]]&lt;=$M$13,3,IF(Table5[[#This Row],[Frequency]]&lt;$M$17,4,5))))</f>
        <v>1</v>
      </c>
      <c r="H587" s="9">
        <f>IF(Table5[[#This Row],[Total_Spend]]&lt;=$N$11,1,IF(Table5[[#This Row],[Total_Spend]]&lt;=$N$12,2,IF(Table5[[#This Row],[Total_Spend]]&lt;=$N$13,3,IF(Table5[[#This Row],[Total_Spend]]&lt;$N$17,4,5))))</f>
        <v>1</v>
      </c>
    </row>
    <row r="588" spans="1:8" x14ac:dyDescent="0.3">
      <c r="A588" s="9">
        <v>2437</v>
      </c>
      <c r="B588">
        <v>69</v>
      </c>
      <c r="C588">
        <v>1611</v>
      </c>
      <c r="D588">
        <v>24</v>
      </c>
      <c r="E588" s="9">
        <v>0</v>
      </c>
      <c r="F588" s="9">
        <f>IF(Table5[[#This Row],[Recency]]&lt;=$L$19,5,IF(Table5[[#This Row],[Recency]]&lt;=$L$11,4,IF(Table5[[#This Row],[Recency]]&lt;=$L$12,3,IF(Table5[[#This Row],[Recency]]&lt;=$L$13,2,1))))</f>
        <v>2</v>
      </c>
      <c r="G588" s="9">
        <f>IF(Table5[[#This Row],[Frequency]]&lt;=$M$11,1,IF(Table5[[#This Row],[Frequency]]&lt;=$M$12,2,IF(Table5[[#This Row],[Frequency]]&lt;=$M$13,3,IF(Table5[[#This Row],[Frequency]]&lt;$M$17,4,5))))</f>
        <v>4</v>
      </c>
      <c r="H588" s="9">
        <f>IF(Table5[[#This Row],[Total_Spend]]&lt;=$N$11,1,IF(Table5[[#This Row],[Total_Spend]]&lt;=$N$12,2,IF(Table5[[#This Row],[Total_Spend]]&lt;=$N$13,3,IF(Table5[[#This Row],[Total_Spend]]&lt;$N$17,4,5))))</f>
        <v>5</v>
      </c>
    </row>
    <row r="589" spans="1:8" x14ac:dyDescent="0.3">
      <c r="A589" s="9">
        <v>2445</v>
      </c>
      <c r="B589">
        <v>87</v>
      </c>
      <c r="C589">
        <v>63</v>
      </c>
      <c r="D589">
        <v>6</v>
      </c>
      <c r="E589" s="9">
        <v>0</v>
      </c>
      <c r="F589" s="9">
        <f>IF(Table5[[#This Row],[Recency]]&lt;=$L$19,5,IF(Table5[[#This Row],[Recency]]&lt;=$L$11,4,IF(Table5[[#This Row],[Recency]]&lt;=$L$12,3,IF(Table5[[#This Row],[Recency]]&lt;=$L$13,2,1))))</f>
        <v>1</v>
      </c>
      <c r="G589" s="9">
        <f>IF(Table5[[#This Row],[Frequency]]&lt;=$M$11,1,IF(Table5[[#This Row],[Frequency]]&lt;=$M$12,2,IF(Table5[[#This Row],[Frequency]]&lt;=$M$13,3,IF(Table5[[#This Row],[Frequency]]&lt;$M$17,4,5))))</f>
        <v>1</v>
      </c>
      <c r="H589" s="9">
        <f>IF(Table5[[#This Row],[Total_Spend]]&lt;=$N$11,1,IF(Table5[[#This Row],[Total_Spend]]&lt;=$N$12,2,IF(Table5[[#This Row],[Total_Spend]]&lt;=$N$13,3,IF(Table5[[#This Row],[Total_Spend]]&lt;$N$17,4,5))))</f>
        <v>1</v>
      </c>
    </row>
    <row r="590" spans="1:8" x14ac:dyDescent="0.3">
      <c r="A590" s="9">
        <v>2447</v>
      </c>
      <c r="B590">
        <v>71</v>
      </c>
      <c r="C590">
        <v>69</v>
      </c>
      <c r="D590">
        <v>7</v>
      </c>
      <c r="E590" s="9">
        <v>0</v>
      </c>
      <c r="F590" s="9">
        <f>IF(Table5[[#This Row],[Recency]]&lt;=$L$19,5,IF(Table5[[#This Row],[Recency]]&lt;=$L$11,4,IF(Table5[[#This Row],[Recency]]&lt;=$L$12,3,IF(Table5[[#This Row],[Recency]]&lt;=$L$13,2,1))))</f>
        <v>2</v>
      </c>
      <c r="G590" s="9">
        <f>IF(Table5[[#This Row],[Frequency]]&lt;=$M$11,1,IF(Table5[[#This Row],[Frequency]]&lt;=$M$12,2,IF(Table5[[#This Row],[Frequency]]&lt;=$M$13,3,IF(Table5[[#This Row],[Frequency]]&lt;$M$17,4,5))))</f>
        <v>1</v>
      </c>
      <c r="H590" s="9">
        <f>IF(Table5[[#This Row],[Total_Spend]]&lt;=$N$11,1,IF(Table5[[#This Row],[Total_Spend]]&lt;=$N$12,2,IF(Table5[[#This Row],[Total_Spend]]&lt;=$N$13,3,IF(Table5[[#This Row],[Total_Spend]]&lt;$N$17,4,5))))</f>
        <v>2</v>
      </c>
    </row>
    <row r="591" spans="1:8" x14ac:dyDescent="0.3">
      <c r="A591" s="9">
        <v>2452</v>
      </c>
      <c r="B591">
        <v>8</v>
      </c>
      <c r="C591">
        <v>318</v>
      </c>
      <c r="D591">
        <v>17</v>
      </c>
      <c r="E591" s="9">
        <v>1</v>
      </c>
      <c r="F591" s="9">
        <f>IF(Table5[[#This Row],[Recency]]&lt;=$L$19,5,IF(Table5[[#This Row],[Recency]]&lt;=$L$11,4,IF(Table5[[#This Row],[Recency]]&lt;=$L$12,3,IF(Table5[[#This Row],[Recency]]&lt;=$L$13,2,1))))</f>
        <v>5</v>
      </c>
      <c r="G591" s="9">
        <f>IF(Table5[[#This Row],[Frequency]]&lt;=$M$11,1,IF(Table5[[#This Row],[Frequency]]&lt;=$M$12,2,IF(Table5[[#This Row],[Frequency]]&lt;=$M$13,3,IF(Table5[[#This Row],[Frequency]]&lt;$M$17,4,5))))</f>
        <v>3</v>
      </c>
      <c r="H591" s="9">
        <f>IF(Table5[[#This Row],[Total_Spend]]&lt;=$N$11,1,IF(Table5[[#This Row],[Total_Spend]]&lt;=$N$12,2,IF(Table5[[#This Row],[Total_Spend]]&lt;=$N$13,3,IF(Table5[[#This Row],[Total_Spend]]&lt;$N$17,4,5))))</f>
        <v>2</v>
      </c>
    </row>
    <row r="592" spans="1:8" x14ac:dyDescent="0.3">
      <c r="A592" s="9">
        <v>2453</v>
      </c>
      <c r="B592">
        <v>83</v>
      </c>
      <c r="C592">
        <v>819</v>
      </c>
      <c r="D592">
        <v>23</v>
      </c>
      <c r="E592" s="9">
        <v>0</v>
      </c>
      <c r="F592" s="9">
        <f>IF(Table5[[#This Row],[Recency]]&lt;=$L$19,5,IF(Table5[[#This Row],[Recency]]&lt;=$L$11,4,IF(Table5[[#This Row],[Recency]]&lt;=$L$12,3,IF(Table5[[#This Row],[Recency]]&lt;=$L$13,2,1))))</f>
        <v>1</v>
      </c>
      <c r="G592" s="9">
        <f>IF(Table5[[#This Row],[Frequency]]&lt;=$M$11,1,IF(Table5[[#This Row],[Frequency]]&lt;=$M$12,2,IF(Table5[[#This Row],[Frequency]]&lt;=$M$13,3,IF(Table5[[#This Row],[Frequency]]&lt;$M$17,4,5))))</f>
        <v>4</v>
      </c>
      <c r="H592" s="9">
        <f>IF(Table5[[#This Row],[Total_Spend]]&lt;=$N$11,1,IF(Table5[[#This Row],[Total_Spend]]&lt;=$N$12,2,IF(Table5[[#This Row],[Total_Spend]]&lt;=$N$13,3,IF(Table5[[#This Row],[Total_Spend]]&lt;$N$17,4,5))))</f>
        <v>3</v>
      </c>
    </row>
    <row r="593" spans="1:8" x14ac:dyDescent="0.3">
      <c r="A593" s="9">
        <v>2456</v>
      </c>
      <c r="B593">
        <v>84</v>
      </c>
      <c r="C593">
        <v>149</v>
      </c>
      <c r="D593">
        <v>13</v>
      </c>
      <c r="E593" s="9">
        <v>0</v>
      </c>
      <c r="F593" s="9">
        <f>IF(Table5[[#This Row],[Recency]]&lt;=$L$19,5,IF(Table5[[#This Row],[Recency]]&lt;=$L$11,4,IF(Table5[[#This Row],[Recency]]&lt;=$L$12,3,IF(Table5[[#This Row],[Recency]]&lt;=$L$13,2,1))))</f>
        <v>1</v>
      </c>
      <c r="G593" s="9">
        <f>IF(Table5[[#This Row],[Frequency]]&lt;=$M$11,1,IF(Table5[[#This Row],[Frequency]]&lt;=$M$12,2,IF(Table5[[#This Row],[Frequency]]&lt;=$M$13,3,IF(Table5[[#This Row],[Frequency]]&lt;$M$17,4,5))))</f>
        <v>2</v>
      </c>
      <c r="H593" s="9">
        <f>IF(Table5[[#This Row],[Total_Spend]]&lt;=$N$11,1,IF(Table5[[#This Row],[Total_Spend]]&lt;=$N$12,2,IF(Table5[[#This Row],[Total_Spend]]&lt;=$N$13,3,IF(Table5[[#This Row],[Total_Spend]]&lt;$N$17,4,5))))</f>
        <v>2</v>
      </c>
    </row>
    <row r="594" spans="1:8" x14ac:dyDescent="0.3">
      <c r="A594" s="9">
        <v>2457</v>
      </c>
      <c r="B594">
        <v>23</v>
      </c>
      <c r="C594">
        <v>45</v>
      </c>
      <c r="D594">
        <v>6</v>
      </c>
      <c r="E594" s="9">
        <v>0</v>
      </c>
      <c r="F594" s="9">
        <f>IF(Table5[[#This Row],[Recency]]&lt;=$L$19,5,IF(Table5[[#This Row],[Recency]]&lt;=$L$11,4,IF(Table5[[#This Row],[Recency]]&lt;=$L$12,3,IF(Table5[[#This Row],[Recency]]&lt;=$L$13,2,1))))</f>
        <v>4</v>
      </c>
      <c r="G594" s="9">
        <f>IF(Table5[[#This Row],[Frequency]]&lt;=$M$11,1,IF(Table5[[#This Row],[Frequency]]&lt;=$M$12,2,IF(Table5[[#This Row],[Frequency]]&lt;=$M$13,3,IF(Table5[[#This Row],[Frequency]]&lt;$M$17,4,5))))</f>
        <v>1</v>
      </c>
      <c r="H594" s="9">
        <f>IF(Table5[[#This Row],[Total_Spend]]&lt;=$N$11,1,IF(Table5[[#This Row],[Total_Spend]]&lt;=$N$12,2,IF(Table5[[#This Row],[Total_Spend]]&lt;=$N$13,3,IF(Table5[[#This Row],[Total_Spend]]&lt;$N$17,4,5))))</f>
        <v>1</v>
      </c>
    </row>
    <row r="595" spans="1:8" x14ac:dyDescent="0.3">
      <c r="A595" s="9">
        <v>246</v>
      </c>
      <c r="B595">
        <v>71</v>
      </c>
      <c r="C595">
        <v>312</v>
      </c>
      <c r="D595">
        <v>19</v>
      </c>
      <c r="E595" s="9">
        <v>0</v>
      </c>
      <c r="F595" s="9">
        <f>IF(Table5[[#This Row],[Recency]]&lt;=$L$19,5,IF(Table5[[#This Row],[Recency]]&lt;=$L$11,4,IF(Table5[[#This Row],[Recency]]&lt;=$L$12,3,IF(Table5[[#This Row],[Recency]]&lt;=$L$13,2,1))))</f>
        <v>2</v>
      </c>
      <c r="G595" s="9">
        <f>IF(Table5[[#This Row],[Frequency]]&lt;=$M$11,1,IF(Table5[[#This Row],[Frequency]]&lt;=$M$12,2,IF(Table5[[#This Row],[Frequency]]&lt;=$M$13,3,IF(Table5[[#This Row],[Frequency]]&lt;$M$17,4,5))))</f>
        <v>3</v>
      </c>
      <c r="H595" s="9">
        <f>IF(Table5[[#This Row],[Total_Spend]]&lt;=$N$11,1,IF(Table5[[#This Row],[Total_Spend]]&lt;=$N$12,2,IF(Table5[[#This Row],[Total_Spend]]&lt;=$N$13,3,IF(Table5[[#This Row],[Total_Spend]]&lt;$N$17,4,5))))</f>
        <v>2</v>
      </c>
    </row>
    <row r="596" spans="1:8" x14ac:dyDescent="0.3">
      <c r="A596" s="9">
        <v>2461</v>
      </c>
      <c r="B596">
        <v>79</v>
      </c>
      <c r="C596">
        <v>43</v>
      </c>
      <c r="D596">
        <v>6</v>
      </c>
      <c r="E596" s="9">
        <v>0</v>
      </c>
      <c r="F596" s="9">
        <f>IF(Table5[[#This Row],[Recency]]&lt;=$L$19,5,IF(Table5[[#This Row],[Recency]]&lt;=$L$11,4,IF(Table5[[#This Row],[Recency]]&lt;=$L$12,3,IF(Table5[[#This Row],[Recency]]&lt;=$L$13,2,1))))</f>
        <v>1</v>
      </c>
      <c r="G596" s="9">
        <f>IF(Table5[[#This Row],[Frequency]]&lt;=$M$11,1,IF(Table5[[#This Row],[Frequency]]&lt;=$M$12,2,IF(Table5[[#This Row],[Frequency]]&lt;=$M$13,3,IF(Table5[[#This Row],[Frequency]]&lt;$M$17,4,5))))</f>
        <v>1</v>
      </c>
      <c r="H596" s="9">
        <f>IF(Table5[[#This Row],[Total_Spend]]&lt;=$N$11,1,IF(Table5[[#This Row],[Total_Spend]]&lt;=$N$12,2,IF(Table5[[#This Row],[Total_Spend]]&lt;=$N$13,3,IF(Table5[[#This Row],[Total_Spend]]&lt;$N$17,4,5))))</f>
        <v>1</v>
      </c>
    </row>
    <row r="597" spans="1:8" x14ac:dyDescent="0.3">
      <c r="A597" s="9">
        <v>247</v>
      </c>
      <c r="B597">
        <v>16</v>
      </c>
      <c r="C597">
        <v>357</v>
      </c>
      <c r="D597">
        <v>19</v>
      </c>
      <c r="E597" s="9">
        <v>1</v>
      </c>
      <c r="F597" s="9">
        <f>IF(Table5[[#This Row],[Recency]]&lt;=$L$19,5,IF(Table5[[#This Row],[Recency]]&lt;=$L$11,4,IF(Table5[[#This Row],[Recency]]&lt;=$L$12,3,IF(Table5[[#This Row],[Recency]]&lt;=$L$13,2,1))))</f>
        <v>4</v>
      </c>
      <c r="G597" s="9">
        <f>IF(Table5[[#This Row],[Frequency]]&lt;=$M$11,1,IF(Table5[[#This Row],[Frequency]]&lt;=$M$12,2,IF(Table5[[#This Row],[Frequency]]&lt;=$M$13,3,IF(Table5[[#This Row],[Frequency]]&lt;$M$17,4,5))))</f>
        <v>3</v>
      </c>
      <c r="H597" s="9">
        <f>IF(Table5[[#This Row],[Total_Spend]]&lt;=$N$11,1,IF(Table5[[#This Row],[Total_Spend]]&lt;=$N$12,2,IF(Table5[[#This Row],[Total_Spend]]&lt;=$N$13,3,IF(Table5[[#This Row],[Total_Spend]]&lt;$N$17,4,5))))</f>
        <v>2</v>
      </c>
    </row>
    <row r="598" spans="1:8" x14ac:dyDescent="0.3">
      <c r="A598" s="9">
        <v>2471</v>
      </c>
      <c r="B598">
        <v>39</v>
      </c>
      <c r="C598">
        <v>299</v>
      </c>
      <c r="D598">
        <v>12</v>
      </c>
      <c r="E598" s="9">
        <v>0</v>
      </c>
      <c r="F598" s="9">
        <f>IF(Table5[[#This Row],[Recency]]&lt;=$L$19,5,IF(Table5[[#This Row],[Recency]]&lt;=$L$11,4,IF(Table5[[#This Row],[Recency]]&lt;=$L$12,3,IF(Table5[[#This Row],[Recency]]&lt;=$L$13,2,1))))</f>
        <v>3</v>
      </c>
      <c r="G598" s="9">
        <f>IF(Table5[[#This Row],[Frequency]]&lt;=$M$11,1,IF(Table5[[#This Row],[Frequency]]&lt;=$M$12,2,IF(Table5[[#This Row],[Frequency]]&lt;=$M$13,3,IF(Table5[[#This Row],[Frequency]]&lt;$M$17,4,5))))</f>
        <v>2</v>
      </c>
      <c r="H598" s="9">
        <f>IF(Table5[[#This Row],[Total_Spend]]&lt;=$N$11,1,IF(Table5[[#This Row],[Total_Spend]]&lt;=$N$12,2,IF(Table5[[#This Row],[Total_Spend]]&lt;=$N$13,3,IF(Table5[[#This Row],[Total_Spend]]&lt;$N$17,4,5))))</f>
        <v>2</v>
      </c>
    </row>
    <row r="599" spans="1:8" x14ac:dyDescent="0.3">
      <c r="A599" s="9">
        <v>2478</v>
      </c>
      <c r="B599">
        <v>48</v>
      </c>
      <c r="C599">
        <v>38</v>
      </c>
      <c r="D599">
        <v>6</v>
      </c>
      <c r="E599" s="9">
        <v>0</v>
      </c>
      <c r="F599" s="9">
        <f>IF(Table5[[#This Row],[Recency]]&lt;=$L$19,5,IF(Table5[[#This Row],[Recency]]&lt;=$L$11,4,IF(Table5[[#This Row],[Recency]]&lt;=$L$12,3,IF(Table5[[#This Row],[Recency]]&lt;=$L$13,2,1))))</f>
        <v>3</v>
      </c>
      <c r="G599" s="9">
        <f>IF(Table5[[#This Row],[Frequency]]&lt;=$M$11,1,IF(Table5[[#This Row],[Frequency]]&lt;=$M$12,2,IF(Table5[[#This Row],[Frequency]]&lt;=$M$13,3,IF(Table5[[#This Row],[Frequency]]&lt;$M$17,4,5))))</f>
        <v>1</v>
      </c>
      <c r="H599" s="9">
        <f>IF(Table5[[#This Row],[Total_Spend]]&lt;=$N$11,1,IF(Table5[[#This Row],[Total_Spend]]&lt;=$N$12,2,IF(Table5[[#This Row],[Total_Spend]]&lt;=$N$13,3,IF(Table5[[#This Row],[Total_Spend]]&lt;$N$17,4,5))))</f>
        <v>1</v>
      </c>
    </row>
    <row r="600" spans="1:8" x14ac:dyDescent="0.3">
      <c r="A600" s="9">
        <v>2488</v>
      </c>
      <c r="B600">
        <v>80</v>
      </c>
      <c r="C600">
        <v>64</v>
      </c>
      <c r="D600">
        <v>10</v>
      </c>
      <c r="E600" s="9">
        <v>0</v>
      </c>
      <c r="F600" s="9">
        <f>IF(Table5[[#This Row],[Recency]]&lt;=$L$19,5,IF(Table5[[#This Row],[Recency]]&lt;=$L$11,4,IF(Table5[[#This Row],[Recency]]&lt;=$L$12,3,IF(Table5[[#This Row],[Recency]]&lt;=$L$13,2,1))))</f>
        <v>1</v>
      </c>
      <c r="G600" s="9">
        <f>IF(Table5[[#This Row],[Frequency]]&lt;=$M$11,1,IF(Table5[[#This Row],[Frequency]]&lt;=$M$12,2,IF(Table5[[#This Row],[Frequency]]&lt;=$M$13,3,IF(Table5[[#This Row],[Frequency]]&lt;$M$17,4,5))))</f>
        <v>2</v>
      </c>
      <c r="H600" s="9">
        <f>IF(Table5[[#This Row],[Total_Spend]]&lt;=$N$11,1,IF(Table5[[#This Row],[Total_Spend]]&lt;=$N$12,2,IF(Table5[[#This Row],[Total_Spend]]&lt;=$N$13,3,IF(Table5[[#This Row],[Total_Spend]]&lt;$N$17,4,5))))</f>
        <v>1</v>
      </c>
    </row>
    <row r="601" spans="1:8" x14ac:dyDescent="0.3">
      <c r="A601" s="9">
        <v>2493</v>
      </c>
      <c r="B601">
        <v>34</v>
      </c>
      <c r="C601">
        <v>608</v>
      </c>
      <c r="D601">
        <v>18</v>
      </c>
      <c r="E601" s="9">
        <v>0</v>
      </c>
      <c r="F601" s="9">
        <f>IF(Table5[[#This Row],[Recency]]&lt;=$L$19,5,IF(Table5[[#This Row],[Recency]]&lt;=$L$11,4,IF(Table5[[#This Row],[Recency]]&lt;=$L$12,3,IF(Table5[[#This Row],[Recency]]&lt;=$L$13,2,1))))</f>
        <v>3</v>
      </c>
      <c r="G601" s="9">
        <f>IF(Table5[[#This Row],[Frequency]]&lt;=$M$11,1,IF(Table5[[#This Row],[Frequency]]&lt;=$M$12,2,IF(Table5[[#This Row],[Frequency]]&lt;=$M$13,3,IF(Table5[[#This Row],[Frequency]]&lt;$M$17,4,5))))</f>
        <v>3</v>
      </c>
      <c r="H601" s="9">
        <f>IF(Table5[[#This Row],[Total_Spend]]&lt;=$N$11,1,IF(Table5[[#This Row],[Total_Spend]]&lt;=$N$12,2,IF(Table5[[#This Row],[Total_Spend]]&lt;=$N$13,3,IF(Table5[[#This Row],[Total_Spend]]&lt;$N$17,4,5))))</f>
        <v>3</v>
      </c>
    </row>
    <row r="602" spans="1:8" x14ac:dyDescent="0.3">
      <c r="A602" s="9">
        <v>2495</v>
      </c>
      <c r="B602">
        <v>24</v>
      </c>
      <c r="C602">
        <v>816</v>
      </c>
      <c r="D602">
        <v>22</v>
      </c>
      <c r="E602" s="9">
        <v>0</v>
      </c>
      <c r="F602" s="9">
        <f>IF(Table5[[#This Row],[Recency]]&lt;=$L$19,5,IF(Table5[[#This Row],[Recency]]&lt;=$L$11,4,IF(Table5[[#This Row],[Recency]]&lt;=$L$12,3,IF(Table5[[#This Row],[Recency]]&lt;=$L$13,2,1))))</f>
        <v>4</v>
      </c>
      <c r="G602" s="9">
        <f>IF(Table5[[#This Row],[Frequency]]&lt;=$M$11,1,IF(Table5[[#This Row],[Frequency]]&lt;=$M$12,2,IF(Table5[[#This Row],[Frequency]]&lt;=$M$13,3,IF(Table5[[#This Row],[Frequency]]&lt;$M$17,4,5))))</f>
        <v>4</v>
      </c>
      <c r="H602" s="9">
        <f>IF(Table5[[#This Row],[Total_Spend]]&lt;=$N$11,1,IF(Table5[[#This Row],[Total_Spend]]&lt;=$N$12,2,IF(Table5[[#This Row],[Total_Spend]]&lt;=$N$13,3,IF(Table5[[#This Row],[Total_Spend]]&lt;$N$17,4,5))))</f>
        <v>3</v>
      </c>
    </row>
    <row r="603" spans="1:8" x14ac:dyDescent="0.3">
      <c r="A603" s="9">
        <v>2499</v>
      </c>
      <c r="B603">
        <v>38</v>
      </c>
      <c r="C603">
        <v>563</v>
      </c>
      <c r="D603">
        <v>18</v>
      </c>
      <c r="E603" s="9">
        <v>0</v>
      </c>
      <c r="F603" s="9">
        <f>IF(Table5[[#This Row],[Recency]]&lt;=$L$19,5,IF(Table5[[#This Row],[Recency]]&lt;=$L$11,4,IF(Table5[[#This Row],[Recency]]&lt;=$L$12,3,IF(Table5[[#This Row],[Recency]]&lt;=$L$13,2,1))))</f>
        <v>3</v>
      </c>
      <c r="G603" s="9">
        <f>IF(Table5[[#This Row],[Frequency]]&lt;=$M$11,1,IF(Table5[[#This Row],[Frequency]]&lt;=$M$12,2,IF(Table5[[#This Row],[Frequency]]&lt;=$M$13,3,IF(Table5[[#This Row],[Frequency]]&lt;$M$17,4,5))))</f>
        <v>3</v>
      </c>
      <c r="H603" s="9">
        <f>IF(Table5[[#This Row],[Total_Spend]]&lt;=$N$11,1,IF(Table5[[#This Row],[Total_Spend]]&lt;=$N$12,2,IF(Table5[[#This Row],[Total_Spend]]&lt;=$N$13,3,IF(Table5[[#This Row],[Total_Spend]]&lt;$N$17,4,5))))</f>
        <v>3</v>
      </c>
    </row>
    <row r="604" spans="1:8" x14ac:dyDescent="0.3">
      <c r="A604" s="9">
        <v>25</v>
      </c>
      <c r="B604">
        <v>9</v>
      </c>
      <c r="C604">
        <v>1115</v>
      </c>
      <c r="D604">
        <v>21</v>
      </c>
      <c r="E604" s="9">
        <v>0</v>
      </c>
      <c r="F604" s="9">
        <f>IF(Table5[[#This Row],[Recency]]&lt;=$L$19,5,IF(Table5[[#This Row],[Recency]]&lt;=$L$11,4,IF(Table5[[#This Row],[Recency]]&lt;=$L$12,3,IF(Table5[[#This Row],[Recency]]&lt;=$L$13,2,1))))</f>
        <v>5</v>
      </c>
      <c r="G604" s="9">
        <f>IF(Table5[[#This Row],[Frequency]]&lt;=$M$11,1,IF(Table5[[#This Row],[Frequency]]&lt;=$M$12,2,IF(Table5[[#This Row],[Frequency]]&lt;=$M$13,3,IF(Table5[[#This Row],[Frequency]]&lt;$M$17,4,5))))</f>
        <v>3</v>
      </c>
      <c r="H604" s="9">
        <f>IF(Table5[[#This Row],[Total_Spend]]&lt;=$N$11,1,IF(Table5[[#This Row],[Total_Spend]]&lt;=$N$12,2,IF(Table5[[#This Row],[Total_Spend]]&lt;=$N$13,3,IF(Table5[[#This Row],[Total_Spend]]&lt;$N$17,4,5))))</f>
        <v>4</v>
      </c>
    </row>
    <row r="605" spans="1:8" x14ac:dyDescent="0.3">
      <c r="A605" s="9">
        <v>2516</v>
      </c>
      <c r="B605">
        <v>84</v>
      </c>
      <c r="C605">
        <v>78</v>
      </c>
      <c r="D605">
        <v>7</v>
      </c>
      <c r="E605" s="9">
        <v>0</v>
      </c>
      <c r="F605" s="9">
        <f>IF(Table5[[#This Row],[Recency]]&lt;=$L$19,5,IF(Table5[[#This Row],[Recency]]&lt;=$L$11,4,IF(Table5[[#This Row],[Recency]]&lt;=$L$12,3,IF(Table5[[#This Row],[Recency]]&lt;=$L$13,2,1))))</f>
        <v>1</v>
      </c>
      <c r="G605" s="9">
        <f>IF(Table5[[#This Row],[Frequency]]&lt;=$M$11,1,IF(Table5[[#This Row],[Frequency]]&lt;=$M$12,2,IF(Table5[[#This Row],[Frequency]]&lt;=$M$13,3,IF(Table5[[#This Row],[Frequency]]&lt;$M$17,4,5))))</f>
        <v>1</v>
      </c>
      <c r="H605" s="9">
        <f>IF(Table5[[#This Row],[Total_Spend]]&lt;=$N$11,1,IF(Table5[[#This Row],[Total_Spend]]&lt;=$N$12,2,IF(Table5[[#This Row],[Total_Spend]]&lt;=$N$13,3,IF(Table5[[#This Row],[Total_Spend]]&lt;$N$17,4,5))))</f>
        <v>2</v>
      </c>
    </row>
    <row r="606" spans="1:8" x14ac:dyDescent="0.3">
      <c r="A606" s="9">
        <v>2518</v>
      </c>
      <c r="B606">
        <v>16</v>
      </c>
      <c r="C606">
        <v>30</v>
      </c>
      <c r="D606">
        <v>4</v>
      </c>
      <c r="E606" s="9">
        <v>0</v>
      </c>
      <c r="F606" s="9">
        <f>IF(Table5[[#This Row],[Recency]]&lt;=$L$19,5,IF(Table5[[#This Row],[Recency]]&lt;=$L$11,4,IF(Table5[[#This Row],[Recency]]&lt;=$L$12,3,IF(Table5[[#This Row],[Recency]]&lt;=$L$13,2,1))))</f>
        <v>4</v>
      </c>
      <c r="G606" s="9">
        <f>IF(Table5[[#This Row],[Frequency]]&lt;=$M$11,1,IF(Table5[[#This Row],[Frequency]]&lt;=$M$12,2,IF(Table5[[#This Row],[Frequency]]&lt;=$M$13,3,IF(Table5[[#This Row],[Frequency]]&lt;$M$17,4,5))))</f>
        <v>1</v>
      </c>
      <c r="H606" s="9">
        <f>IF(Table5[[#This Row],[Total_Spend]]&lt;=$N$11,1,IF(Table5[[#This Row],[Total_Spend]]&lt;=$N$12,2,IF(Table5[[#This Row],[Total_Spend]]&lt;=$N$13,3,IF(Table5[[#This Row],[Total_Spend]]&lt;$N$17,4,5))))</f>
        <v>1</v>
      </c>
    </row>
    <row r="607" spans="1:8" x14ac:dyDescent="0.3">
      <c r="A607" s="9">
        <v>252</v>
      </c>
      <c r="B607">
        <v>11</v>
      </c>
      <c r="C607">
        <v>601</v>
      </c>
      <c r="D607">
        <v>17</v>
      </c>
      <c r="E607" s="9">
        <v>0</v>
      </c>
      <c r="F607" s="9">
        <f>IF(Table5[[#This Row],[Recency]]&lt;=$L$19,5,IF(Table5[[#This Row],[Recency]]&lt;=$L$11,4,IF(Table5[[#This Row],[Recency]]&lt;=$L$12,3,IF(Table5[[#This Row],[Recency]]&lt;=$L$13,2,1))))</f>
        <v>4</v>
      </c>
      <c r="G607" s="9">
        <f>IF(Table5[[#This Row],[Frequency]]&lt;=$M$11,1,IF(Table5[[#This Row],[Frequency]]&lt;=$M$12,2,IF(Table5[[#This Row],[Frequency]]&lt;=$M$13,3,IF(Table5[[#This Row],[Frequency]]&lt;$M$17,4,5))))</f>
        <v>3</v>
      </c>
      <c r="H607" s="9">
        <f>IF(Table5[[#This Row],[Total_Spend]]&lt;=$N$11,1,IF(Table5[[#This Row],[Total_Spend]]&lt;=$N$12,2,IF(Table5[[#This Row],[Total_Spend]]&lt;=$N$13,3,IF(Table5[[#This Row],[Total_Spend]]&lt;$N$17,4,5))))</f>
        <v>3</v>
      </c>
    </row>
    <row r="608" spans="1:8" x14ac:dyDescent="0.3">
      <c r="A608" s="9">
        <v>2521</v>
      </c>
      <c r="B608">
        <v>10</v>
      </c>
      <c r="C608">
        <v>59</v>
      </c>
      <c r="D608">
        <v>5</v>
      </c>
      <c r="E608" s="9">
        <v>1</v>
      </c>
      <c r="F608" s="9">
        <f>IF(Table5[[#This Row],[Recency]]&lt;=$L$19,5,IF(Table5[[#This Row],[Recency]]&lt;=$L$11,4,IF(Table5[[#This Row],[Recency]]&lt;=$L$12,3,IF(Table5[[#This Row],[Recency]]&lt;=$L$13,2,1))))</f>
        <v>4</v>
      </c>
      <c r="G608" s="9">
        <f>IF(Table5[[#This Row],[Frequency]]&lt;=$M$11,1,IF(Table5[[#This Row],[Frequency]]&lt;=$M$12,2,IF(Table5[[#This Row],[Frequency]]&lt;=$M$13,3,IF(Table5[[#This Row],[Frequency]]&lt;$M$17,4,5))))</f>
        <v>1</v>
      </c>
      <c r="H608" s="9">
        <f>IF(Table5[[#This Row],[Total_Spend]]&lt;=$N$11,1,IF(Table5[[#This Row],[Total_Spend]]&lt;=$N$12,2,IF(Table5[[#This Row],[Total_Spend]]&lt;=$N$13,3,IF(Table5[[#This Row],[Total_Spend]]&lt;$N$17,4,5))))</f>
        <v>1</v>
      </c>
    </row>
    <row r="609" spans="1:8" x14ac:dyDescent="0.3">
      <c r="A609" s="9">
        <v>2525</v>
      </c>
      <c r="B609">
        <v>65</v>
      </c>
      <c r="C609">
        <v>534</v>
      </c>
      <c r="D609">
        <v>18</v>
      </c>
      <c r="E609" s="9">
        <v>1</v>
      </c>
      <c r="F609" s="9">
        <f>IF(Table5[[#This Row],[Recency]]&lt;=$L$19,5,IF(Table5[[#This Row],[Recency]]&lt;=$L$11,4,IF(Table5[[#This Row],[Recency]]&lt;=$L$12,3,IF(Table5[[#This Row],[Recency]]&lt;=$L$13,2,1))))</f>
        <v>2</v>
      </c>
      <c r="G609" s="9">
        <f>IF(Table5[[#This Row],[Frequency]]&lt;=$M$11,1,IF(Table5[[#This Row],[Frequency]]&lt;=$M$12,2,IF(Table5[[#This Row],[Frequency]]&lt;=$M$13,3,IF(Table5[[#This Row],[Frequency]]&lt;$M$17,4,5))))</f>
        <v>3</v>
      </c>
      <c r="H609" s="9">
        <f>IF(Table5[[#This Row],[Total_Spend]]&lt;=$N$11,1,IF(Table5[[#This Row],[Total_Spend]]&lt;=$N$12,2,IF(Table5[[#This Row],[Total_Spend]]&lt;=$N$13,3,IF(Table5[[#This Row],[Total_Spend]]&lt;$N$17,4,5))))</f>
        <v>3</v>
      </c>
    </row>
    <row r="610" spans="1:8" x14ac:dyDescent="0.3">
      <c r="A610" s="9">
        <v>2532</v>
      </c>
      <c r="B610">
        <v>95</v>
      </c>
      <c r="C610">
        <v>1651</v>
      </c>
      <c r="D610">
        <v>13</v>
      </c>
      <c r="E610" s="9">
        <v>0</v>
      </c>
      <c r="F610" s="9">
        <f>IF(Table5[[#This Row],[Recency]]&lt;=$L$19,5,IF(Table5[[#This Row],[Recency]]&lt;=$L$11,4,IF(Table5[[#This Row],[Recency]]&lt;=$L$12,3,IF(Table5[[#This Row],[Recency]]&lt;=$L$13,2,1))))</f>
        <v>1</v>
      </c>
      <c r="G610" s="9">
        <f>IF(Table5[[#This Row],[Frequency]]&lt;=$M$11,1,IF(Table5[[#This Row],[Frequency]]&lt;=$M$12,2,IF(Table5[[#This Row],[Frequency]]&lt;=$M$13,3,IF(Table5[[#This Row],[Frequency]]&lt;$M$17,4,5))))</f>
        <v>2</v>
      </c>
      <c r="H610" s="9">
        <f>IF(Table5[[#This Row],[Total_Spend]]&lt;=$N$11,1,IF(Table5[[#This Row],[Total_Spend]]&lt;=$N$12,2,IF(Table5[[#This Row],[Total_Spend]]&lt;=$N$13,3,IF(Table5[[#This Row],[Total_Spend]]&lt;$N$17,4,5))))</f>
        <v>5</v>
      </c>
    </row>
    <row r="611" spans="1:8" x14ac:dyDescent="0.3">
      <c r="A611" s="9">
        <v>2534</v>
      </c>
      <c r="B611">
        <v>4</v>
      </c>
      <c r="C611">
        <v>188</v>
      </c>
      <c r="D611">
        <v>10</v>
      </c>
      <c r="E611" s="9">
        <v>0</v>
      </c>
      <c r="F611" s="9">
        <f>IF(Table5[[#This Row],[Recency]]&lt;=$L$19,5,IF(Table5[[#This Row],[Recency]]&lt;=$L$11,4,IF(Table5[[#This Row],[Recency]]&lt;=$L$12,3,IF(Table5[[#This Row],[Recency]]&lt;=$L$13,2,1))))</f>
        <v>5</v>
      </c>
      <c r="G611" s="9">
        <f>IF(Table5[[#This Row],[Frequency]]&lt;=$M$11,1,IF(Table5[[#This Row],[Frequency]]&lt;=$M$12,2,IF(Table5[[#This Row],[Frequency]]&lt;=$M$13,3,IF(Table5[[#This Row],[Frequency]]&lt;$M$17,4,5))))</f>
        <v>2</v>
      </c>
      <c r="H611" s="9">
        <f>IF(Table5[[#This Row],[Total_Spend]]&lt;=$N$11,1,IF(Table5[[#This Row],[Total_Spend]]&lt;=$N$12,2,IF(Table5[[#This Row],[Total_Spend]]&lt;=$N$13,3,IF(Table5[[#This Row],[Total_Spend]]&lt;$N$17,4,5))))</f>
        <v>2</v>
      </c>
    </row>
    <row r="612" spans="1:8" x14ac:dyDescent="0.3">
      <c r="A612" s="9">
        <v>2535</v>
      </c>
      <c r="B612">
        <v>24</v>
      </c>
      <c r="C612">
        <v>844</v>
      </c>
      <c r="D612">
        <v>20</v>
      </c>
      <c r="E612" s="9">
        <v>1</v>
      </c>
      <c r="F612" s="9">
        <f>IF(Table5[[#This Row],[Recency]]&lt;=$L$19,5,IF(Table5[[#This Row],[Recency]]&lt;=$L$11,4,IF(Table5[[#This Row],[Recency]]&lt;=$L$12,3,IF(Table5[[#This Row],[Recency]]&lt;=$L$13,2,1))))</f>
        <v>4</v>
      </c>
      <c r="G612" s="9">
        <f>IF(Table5[[#This Row],[Frequency]]&lt;=$M$11,1,IF(Table5[[#This Row],[Frequency]]&lt;=$M$12,2,IF(Table5[[#This Row],[Frequency]]&lt;=$M$13,3,IF(Table5[[#This Row],[Frequency]]&lt;$M$17,4,5))))</f>
        <v>3</v>
      </c>
      <c r="H612" s="9">
        <f>IF(Table5[[#This Row],[Total_Spend]]&lt;=$N$11,1,IF(Table5[[#This Row],[Total_Spend]]&lt;=$N$12,2,IF(Table5[[#This Row],[Total_Spend]]&lt;=$N$13,3,IF(Table5[[#This Row],[Total_Spend]]&lt;$N$17,4,5))))</f>
        <v>3</v>
      </c>
    </row>
    <row r="613" spans="1:8" x14ac:dyDescent="0.3">
      <c r="A613" s="9">
        <v>254</v>
      </c>
      <c r="B613">
        <v>4</v>
      </c>
      <c r="C613">
        <v>473</v>
      </c>
      <c r="D613">
        <v>18</v>
      </c>
      <c r="E613" s="9">
        <v>0</v>
      </c>
      <c r="F613" s="9">
        <f>IF(Table5[[#This Row],[Recency]]&lt;=$L$19,5,IF(Table5[[#This Row],[Recency]]&lt;=$L$11,4,IF(Table5[[#This Row],[Recency]]&lt;=$L$12,3,IF(Table5[[#This Row],[Recency]]&lt;=$L$13,2,1))))</f>
        <v>5</v>
      </c>
      <c r="G613" s="9">
        <f>IF(Table5[[#This Row],[Frequency]]&lt;=$M$11,1,IF(Table5[[#This Row],[Frequency]]&lt;=$M$12,2,IF(Table5[[#This Row],[Frequency]]&lt;=$M$13,3,IF(Table5[[#This Row],[Frequency]]&lt;$M$17,4,5))))</f>
        <v>3</v>
      </c>
      <c r="H613" s="9">
        <f>IF(Table5[[#This Row],[Total_Spend]]&lt;=$N$11,1,IF(Table5[[#This Row],[Total_Spend]]&lt;=$N$12,2,IF(Table5[[#This Row],[Total_Spend]]&lt;=$N$13,3,IF(Table5[[#This Row],[Total_Spend]]&lt;$N$17,4,5))))</f>
        <v>3</v>
      </c>
    </row>
    <row r="614" spans="1:8" x14ac:dyDescent="0.3">
      <c r="A614" s="9">
        <v>2541</v>
      </c>
      <c r="B614">
        <v>7</v>
      </c>
      <c r="C614">
        <v>48</v>
      </c>
      <c r="D614">
        <v>7</v>
      </c>
      <c r="E614" s="9">
        <v>0</v>
      </c>
      <c r="F614" s="9">
        <f>IF(Table5[[#This Row],[Recency]]&lt;=$L$19,5,IF(Table5[[#This Row],[Recency]]&lt;=$L$11,4,IF(Table5[[#This Row],[Recency]]&lt;=$L$12,3,IF(Table5[[#This Row],[Recency]]&lt;=$L$13,2,1))))</f>
        <v>5</v>
      </c>
      <c r="G614" s="9">
        <f>IF(Table5[[#This Row],[Frequency]]&lt;=$M$11,1,IF(Table5[[#This Row],[Frequency]]&lt;=$M$12,2,IF(Table5[[#This Row],[Frequency]]&lt;=$M$13,3,IF(Table5[[#This Row],[Frequency]]&lt;$M$17,4,5))))</f>
        <v>1</v>
      </c>
      <c r="H614" s="9">
        <f>IF(Table5[[#This Row],[Total_Spend]]&lt;=$N$11,1,IF(Table5[[#This Row],[Total_Spend]]&lt;=$N$12,2,IF(Table5[[#This Row],[Total_Spend]]&lt;=$N$13,3,IF(Table5[[#This Row],[Total_Spend]]&lt;$N$17,4,5))))</f>
        <v>1</v>
      </c>
    </row>
    <row r="615" spans="1:8" x14ac:dyDescent="0.3">
      <c r="A615" s="9">
        <v>2544</v>
      </c>
      <c r="B615">
        <v>68</v>
      </c>
      <c r="C615">
        <v>92</v>
      </c>
      <c r="D615">
        <v>7</v>
      </c>
      <c r="E615" s="9">
        <v>0</v>
      </c>
      <c r="F615" s="9">
        <f>IF(Table5[[#This Row],[Recency]]&lt;=$L$19,5,IF(Table5[[#This Row],[Recency]]&lt;=$L$11,4,IF(Table5[[#This Row],[Recency]]&lt;=$L$12,3,IF(Table5[[#This Row],[Recency]]&lt;=$L$13,2,1))))</f>
        <v>2</v>
      </c>
      <c r="G615" s="9">
        <f>IF(Table5[[#This Row],[Frequency]]&lt;=$M$11,1,IF(Table5[[#This Row],[Frequency]]&lt;=$M$12,2,IF(Table5[[#This Row],[Frequency]]&lt;=$M$13,3,IF(Table5[[#This Row],[Frequency]]&lt;$M$17,4,5))))</f>
        <v>1</v>
      </c>
      <c r="H615" s="9">
        <f>IF(Table5[[#This Row],[Total_Spend]]&lt;=$N$11,1,IF(Table5[[#This Row],[Total_Spend]]&lt;=$N$12,2,IF(Table5[[#This Row],[Total_Spend]]&lt;=$N$13,3,IF(Table5[[#This Row],[Total_Spend]]&lt;$N$17,4,5))))</f>
        <v>2</v>
      </c>
    </row>
    <row r="616" spans="1:8" x14ac:dyDescent="0.3">
      <c r="A616" s="9">
        <v>2546</v>
      </c>
      <c r="B616">
        <v>7</v>
      </c>
      <c r="C616">
        <v>70</v>
      </c>
      <c r="D616">
        <v>6</v>
      </c>
      <c r="E616" s="9">
        <v>0</v>
      </c>
      <c r="F616" s="9">
        <f>IF(Table5[[#This Row],[Recency]]&lt;=$L$19,5,IF(Table5[[#This Row],[Recency]]&lt;=$L$11,4,IF(Table5[[#This Row],[Recency]]&lt;=$L$12,3,IF(Table5[[#This Row],[Recency]]&lt;=$L$13,2,1))))</f>
        <v>5</v>
      </c>
      <c r="G616" s="9">
        <f>IF(Table5[[#This Row],[Frequency]]&lt;=$M$11,1,IF(Table5[[#This Row],[Frequency]]&lt;=$M$12,2,IF(Table5[[#This Row],[Frequency]]&lt;=$M$13,3,IF(Table5[[#This Row],[Frequency]]&lt;$M$17,4,5))))</f>
        <v>1</v>
      </c>
      <c r="H616" s="9">
        <f>IF(Table5[[#This Row],[Total_Spend]]&lt;=$N$11,1,IF(Table5[[#This Row],[Total_Spend]]&lt;=$N$12,2,IF(Table5[[#This Row],[Total_Spend]]&lt;=$N$13,3,IF(Table5[[#This Row],[Total_Spend]]&lt;$N$17,4,5))))</f>
        <v>2</v>
      </c>
    </row>
    <row r="617" spans="1:8" x14ac:dyDescent="0.3">
      <c r="A617" s="9">
        <v>2549</v>
      </c>
      <c r="B617">
        <v>80</v>
      </c>
      <c r="C617">
        <v>27</v>
      </c>
      <c r="D617">
        <v>5</v>
      </c>
      <c r="E617" s="9">
        <v>0</v>
      </c>
      <c r="F617" s="9">
        <f>IF(Table5[[#This Row],[Recency]]&lt;=$L$19,5,IF(Table5[[#This Row],[Recency]]&lt;=$L$11,4,IF(Table5[[#This Row],[Recency]]&lt;=$L$12,3,IF(Table5[[#This Row],[Recency]]&lt;=$L$13,2,1))))</f>
        <v>1</v>
      </c>
      <c r="G617" s="9">
        <f>IF(Table5[[#This Row],[Frequency]]&lt;=$M$11,1,IF(Table5[[#This Row],[Frequency]]&lt;=$M$12,2,IF(Table5[[#This Row],[Frequency]]&lt;=$M$13,3,IF(Table5[[#This Row],[Frequency]]&lt;$M$17,4,5))))</f>
        <v>1</v>
      </c>
      <c r="H617" s="9">
        <f>IF(Table5[[#This Row],[Total_Spend]]&lt;=$N$11,1,IF(Table5[[#This Row],[Total_Spend]]&lt;=$N$12,2,IF(Table5[[#This Row],[Total_Spend]]&lt;=$N$13,3,IF(Table5[[#This Row],[Total_Spend]]&lt;$N$17,4,5))))</f>
        <v>1</v>
      </c>
    </row>
    <row r="618" spans="1:8" x14ac:dyDescent="0.3">
      <c r="A618" s="9">
        <v>255</v>
      </c>
      <c r="B618">
        <v>31</v>
      </c>
      <c r="C618">
        <v>21</v>
      </c>
      <c r="D618">
        <v>6</v>
      </c>
      <c r="E618" s="9">
        <v>0</v>
      </c>
      <c r="F618" s="9">
        <f>IF(Table5[[#This Row],[Recency]]&lt;=$L$19,5,IF(Table5[[#This Row],[Recency]]&lt;=$L$11,4,IF(Table5[[#This Row],[Recency]]&lt;=$L$12,3,IF(Table5[[#This Row],[Recency]]&lt;=$L$13,2,1))))</f>
        <v>3</v>
      </c>
      <c r="G618" s="9">
        <f>IF(Table5[[#This Row],[Frequency]]&lt;=$M$11,1,IF(Table5[[#This Row],[Frequency]]&lt;=$M$12,2,IF(Table5[[#This Row],[Frequency]]&lt;=$M$13,3,IF(Table5[[#This Row],[Frequency]]&lt;$M$17,4,5))))</f>
        <v>1</v>
      </c>
      <c r="H618" s="9">
        <f>IF(Table5[[#This Row],[Total_Spend]]&lt;=$N$11,1,IF(Table5[[#This Row],[Total_Spend]]&lt;=$N$12,2,IF(Table5[[#This Row],[Total_Spend]]&lt;=$N$13,3,IF(Table5[[#This Row],[Total_Spend]]&lt;$N$17,4,5))))</f>
        <v>1</v>
      </c>
    </row>
    <row r="619" spans="1:8" x14ac:dyDescent="0.3">
      <c r="A619" s="9">
        <v>2552</v>
      </c>
      <c r="B619">
        <v>11</v>
      </c>
      <c r="C619">
        <v>446</v>
      </c>
      <c r="D619">
        <v>24</v>
      </c>
      <c r="E619" s="9">
        <v>1</v>
      </c>
      <c r="F619" s="9">
        <f>IF(Table5[[#This Row],[Recency]]&lt;=$L$19,5,IF(Table5[[#This Row],[Recency]]&lt;=$L$11,4,IF(Table5[[#This Row],[Recency]]&lt;=$L$12,3,IF(Table5[[#This Row],[Recency]]&lt;=$L$13,2,1))))</f>
        <v>4</v>
      </c>
      <c r="G619" s="9">
        <f>IF(Table5[[#This Row],[Frequency]]&lt;=$M$11,1,IF(Table5[[#This Row],[Frequency]]&lt;=$M$12,2,IF(Table5[[#This Row],[Frequency]]&lt;=$M$13,3,IF(Table5[[#This Row],[Frequency]]&lt;$M$17,4,5))))</f>
        <v>4</v>
      </c>
      <c r="H619" s="9">
        <f>IF(Table5[[#This Row],[Total_Spend]]&lt;=$N$11,1,IF(Table5[[#This Row],[Total_Spend]]&lt;=$N$12,2,IF(Table5[[#This Row],[Total_Spend]]&lt;=$N$13,3,IF(Table5[[#This Row],[Total_Spend]]&lt;$N$17,4,5))))</f>
        <v>3</v>
      </c>
    </row>
    <row r="620" spans="1:8" x14ac:dyDescent="0.3">
      <c r="A620" s="9">
        <v>2557</v>
      </c>
      <c r="B620">
        <v>52</v>
      </c>
      <c r="C620">
        <v>29</v>
      </c>
      <c r="D620">
        <v>5</v>
      </c>
      <c r="E620" s="9">
        <v>0</v>
      </c>
      <c r="F620" s="9">
        <f>IF(Table5[[#This Row],[Recency]]&lt;=$L$19,5,IF(Table5[[#This Row],[Recency]]&lt;=$L$11,4,IF(Table5[[#This Row],[Recency]]&lt;=$L$12,3,IF(Table5[[#This Row],[Recency]]&lt;=$L$13,2,1))))</f>
        <v>2</v>
      </c>
      <c r="G620" s="9">
        <f>IF(Table5[[#This Row],[Frequency]]&lt;=$M$11,1,IF(Table5[[#This Row],[Frequency]]&lt;=$M$12,2,IF(Table5[[#This Row],[Frequency]]&lt;=$M$13,3,IF(Table5[[#This Row],[Frequency]]&lt;$M$17,4,5))))</f>
        <v>1</v>
      </c>
      <c r="H620" s="9">
        <f>IF(Table5[[#This Row],[Total_Spend]]&lt;=$N$11,1,IF(Table5[[#This Row],[Total_Spend]]&lt;=$N$12,2,IF(Table5[[#This Row],[Total_Spend]]&lt;=$N$13,3,IF(Table5[[#This Row],[Total_Spend]]&lt;$N$17,4,5))))</f>
        <v>1</v>
      </c>
    </row>
    <row r="621" spans="1:8" x14ac:dyDescent="0.3">
      <c r="A621" s="9">
        <v>2561</v>
      </c>
      <c r="B621">
        <v>45</v>
      </c>
      <c r="C621">
        <v>1371</v>
      </c>
      <c r="D621">
        <v>23</v>
      </c>
      <c r="E621" s="9">
        <v>0</v>
      </c>
      <c r="F621" s="9">
        <f>IF(Table5[[#This Row],[Recency]]&lt;=$L$19,5,IF(Table5[[#This Row],[Recency]]&lt;=$L$11,4,IF(Table5[[#This Row],[Recency]]&lt;=$L$12,3,IF(Table5[[#This Row],[Recency]]&lt;=$L$13,2,1))))</f>
        <v>3</v>
      </c>
      <c r="G621" s="9">
        <f>IF(Table5[[#This Row],[Frequency]]&lt;=$M$11,1,IF(Table5[[#This Row],[Frequency]]&lt;=$M$12,2,IF(Table5[[#This Row],[Frequency]]&lt;=$M$13,3,IF(Table5[[#This Row],[Frequency]]&lt;$M$17,4,5))))</f>
        <v>4</v>
      </c>
      <c r="H621" s="9">
        <f>IF(Table5[[#This Row],[Total_Spend]]&lt;=$N$11,1,IF(Table5[[#This Row],[Total_Spend]]&lt;=$N$12,2,IF(Table5[[#This Row],[Total_Spend]]&lt;=$N$13,3,IF(Table5[[#This Row],[Total_Spend]]&lt;$N$17,4,5))))</f>
        <v>4</v>
      </c>
    </row>
    <row r="622" spans="1:8" x14ac:dyDescent="0.3">
      <c r="A622" s="9">
        <v>2563</v>
      </c>
      <c r="B622">
        <v>80</v>
      </c>
      <c r="C622">
        <v>43</v>
      </c>
      <c r="D622">
        <v>6</v>
      </c>
      <c r="E622" s="9">
        <v>0</v>
      </c>
      <c r="F622" s="9">
        <f>IF(Table5[[#This Row],[Recency]]&lt;=$L$19,5,IF(Table5[[#This Row],[Recency]]&lt;=$L$11,4,IF(Table5[[#This Row],[Recency]]&lt;=$L$12,3,IF(Table5[[#This Row],[Recency]]&lt;=$L$13,2,1))))</f>
        <v>1</v>
      </c>
      <c r="G622" s="9">
        <f>IF(Table5[[#This Row],[Frequency]]&lt;=$M$11,1,IF(Table5[[#This Row],[Frequency]]&lt;=$M$12,2,IF(Table5[[#This Row],[Frequency]]&lt;=$M$13,3,IF(Table5[[#This Row],[Frequency]]&lt;$M$17,4,5))))</f>
        <v>1</v>
      </c>
      <c r="H622" s="9">
        <f>IF(Table5[[#This Row],[Total_Spend]]&lt;=$N$11,1,IF(Table5[[#This Row],[Total_Spend]]&lt;=$N$12,2,IF(Table5[[#This Row],[Total_Spend]]&lt;=$N$13,3,IF(Table5[[#This Row],[Total_Spend]]&lt;$N$17,4,5))))</f>
        <v>1</v>
      </c>
    </row>
    <row r="623" spans="1:8" x14ac:dyDescent="0.3">
      <c r="A623" s="9">
        <v>2564</v>
      </c>
      <c r="B623">
        <v>87</v>
      </c>
      <c r="C623">
        <v>165</v>
      </c>
      <c r="D623">
        <v>10</v>
      </c>
      <c r="E623" s="9">
        <v>0</v>
      </c>
      <c r="F623" s="9">
        <f>IF(Table5[[#This Row],[Recency]]&lt;=$L$19,5,IF(Table5[[#This Row],[Recency]]&lt;=$L$11,4,IF(Table5[[#This Row],[Recency]]&lt;=$L$12,3,IF(Table5[[#This Row],[Recency]]&lt;=$L$13,2,1))))</f>
        <v>1</v>
      </c>
      <c r="G623" s="9">
        <f>IF(Table5[[#This Row],[Frequency]]&lt;=$M$11,1,IF(Table5[[#This Row],[Frequency]]&lt;=$M$12,2,IF(Table5[[#This Row],[Frequency]]&lt;=$M$13,3,IF(Table5[[#This Row],[Frequency]]&lt;$M$17,4,5))))</f>
        <v>2</v>
      </c>
      <c r="H623" s="9">
        <f>IF(Table5[[#This Row],[Total_Spend]]&lt;=$N$11,1,IF(Table5[[#This Row],[Total_Spend]]&lt;=$N$12,2,IF(Table5[[#This Row],[Total_Spend]]&lt;=$N$13,3,IF(Table5[[#This Row],[Total_Spend]]&lt;$N$17,4,5))))</f>
        <v>2</v>
      </c>
    </row>
    <row r="624" spans="1:8" x14ac:dyDescent="0.3">
      <c r="A624" s="9">
        <v>2565</v>
      </c>
      <c r="B624">
        <v>69</v>
      </c>
      <c r="C624">
        <v>1334</v>
      </c>
      <c r="D624">
        <v>20</v>
      </c>
      <c r="E624" s="9">
        <v>0</v>
      </c>
      <c r="F624" s="9">
        <f>IF(Table5[[#This Row],[Recency]]&lt;=$L$19,5,IF(Table5[[#This Row],[Recency]]&lt;=$L$11,4,IF(Table5[[#This Row],[Recency]]&lt;=$L$12,3,IF(Table5[[#This Row],[Recency]]&lt;=$L$13,2,1))))</f>
        <v>2</v>
      </c>
      <c r="G624" s="9">
        <f>IF(Table5[[#This Row],[Frequency]]&lt;=$M$11,1,IF(Table5[[#This Row],[Frequency]]&lt;=$M$12,2,IF(Table5[[#This Row],[Frequency]]&lt;=$M$13,3,IF(Table5[[#This Row],[Frequency]]&lt;$M$17,4,5))))</f>
        <v>3</v>
      </c>
      <c r="H624" s="9">
        <f>IF(Table5[[#This Row],[Total_Spend]]&lt;=$N$11,1,IF(Table5[[#This Row],[Total_Spend]]&lt;=$N$12,2,IF(Table5[[#This Row],[Total_Spend]]&lt;=$N$13,3,IF(Table5[[#This Row],[Total_Spend]]&lt;$N$17,4,5))))</f>
        <v>4</v>
      </c>
    </row>
    <row r="625" spans="1:8" x14ac:dyDescent="0.3">
      <c r="A625" s="9">
        <v>2569</v>
      </c>
      <c r="B625">
        <v>38</v>
      </c>
      <c r="C625">
        <v>46</v>
      </c>
      <c r="D625">
        <v>5</v>
      </c>
      <c r="E625" s="9">
        <v>0</v>
      </c>
      <c r="F625" s="9">
        <f>IF(Table5[[#This Row],[Recency]]&lt;=$L$19,5,IF(Table5[[#This Row],[Recency]]&lt;=$L$11,4,IF(Table5[[#This Row],[Recency]]&lt;=$L$12,3,IF(Table5[[#This Row],[Recency]]&lt;=$L$13,2,1))))</f>
        <v>3</v>
      </c>
      <c r="G625" s="9">
        <f>IF(Table5[[#This Row],[Frequency]]&lt;=$M$11,1,IF(Table5[[#This Row],[Frequency]]&lt;=$M$12,2,IF(Table5[[#This Row],[Frequency]]&lt;=$M$13,3,IF(Table5[[#This Row],[Frequency]]&lt;$M$17,4,5))))</f>
        <v>1</v>
      </c>
      <c r="H625" s="9">
        <f>IF(Table5[[#This Row],[Total_Spend]]&lt;=$N$11,1,IF(Table5[[#This Row],[Total_Spend]]&lt;=$N$12,2,IF(Table5[[#This Row],[Total_Spend]]&lt;=$N$13,3,IF(Table5[[#This Row],[Total_Spend]]&lt;$N$17,4,5))))</f>
        <v>1</v>
      </c>
    </row>
    <row r="626" spans="1:8" x14ac:dyDescent="0.3">
      <c r="A626" s="9">
        <v>257</v>
      </c>
      <c r="B626">
        <v>74</v>
      </c>
      <c r="C626">
        <v>1215</v>
      </c>
      <c r="D626">
        <v>20</v>
      </c>
      <c r="E626" s="9">
        <v>0</v>
      </c>
      <c r="F626" s="9">
        <f>IF(Table5[[#This Row],[Recency]]&lt;=$L$19,5,IF(Table5[[#This Row],[Recency]]&lt;=$L$11,4,IF(Table5[[#This Row],[Recency]]&lt;=$L$12,3,IF(Table5[[#This Row],[Recency]]&lt;=$L$13,2,1))))</f>
        <v>2</v>
      </c>
      <c r="G626" s="9">
        <f>IF(Table5[[#This Row],[Frequency]]&lt;=$M$11,1,IF(Table5[[#This Row],[Frequency]]&lt;=$M$12,2,IF(Table5[[#This Row],[Frequency]]&lt;=$M$13,3,IF(Table5[[#This Row],[Frequency]]&lt;$M$17,4,5))))</f>
        <v>3</v>
      </c>
      <c r="H626" s="9">
        <f>IF(Table5[[#This Row],[Total_Spend]]&lt;=$N$11,1,IF(Table5[[#This Row],[Total_Spend]]&lt;=$N$12,2,IF(Table5[[#This Row],[Total_Spend]]&lt;=$N$13,3,IF(Table5[[#This Row],[Total_Spend]]&lt;$N$17,4,5))))</f>
        <v>4</v>
      </c>
    </row>
    <row r="627" spans="1:8" x14ac:dyDescent="0.3">
      <c r="A627" s="9">
        <v>2570</v>
      </c>
      <c r="B627">
        <v>35</v>
      </c>
      <c r="C627">
        <v>815</v>
      </c>
      <c r="D627">
        <v>25</v>
      </c>
      <c r="E627" s="9">
        <v>1</v>
      </c>
      <c r="F627" s="9">
        <f>IF(Table5[[#This Row],[Recency]]&lt;=$L$19,5,IF(Table5[[#This Row],[Recency]]&lt;=$L$11,4,IF(Table5[[#This Row],[Recency]]&lt;=$L$12,3,IF(Table5[[#This Row],[Recency]]&lt;=$L$13,2,1))))</f>
        <v>3</v>
      </c>
      <c r="G627" s="9">
        <f>IF(Table5[[#This Row],[Frequency]]&lt;=$M$11,1,IF(Table5[[#This Row],[Frequency]]&lt;=$M$12,2,IF(Table5[[#This Row],[Frequency]]&lt;=$M$13,3,IF(Table5[[#This Row],[Frequency]]&lt;$M$17,4,5))))</f>
        <v>5</v>
      </c>
      <c r="H627" s="9">
        <f>IF(Table5[[#This Row],[Total_Spend]]&lt;=$N$11,1,IF(Table5[[#This Row],[Total_Spend]]&lt;=$N$12,2,IF(Table5[[#This Row],[Total_Spend]]&lt;=$N$13,3,IF(Table5[[#This Row],[Total_Spend]]&lt;$N$17,4,5))))</f>
        <v>3</v>
      </c>
    </row>
    <row r="628" spans="1:8" x14ac:dyDescent="0.3">
      <c r="A628" s="9">
        <v>2574</v>
      </c>
      <c r="B628">
        <v>27</v>
      </c>
      <c r="C628">
        <v>1230</v>
      </c>
      <c r="D628">
        <v>21</v>
      </c>
      <c r="E628" s="9">
        <v>1</v>
      </c>
      <c r="F628" s="9">
        <f>IF(Table5[[#This Row],[Recency]]&lt;=$L$19,5,IF(Table5[[#This Row],[Recency]]&lt;=$L$11,4,IF(Table5[[#This Row],[Recency]]&lt;=$L$12,3,IF(Table5[[#This Row],[Recency]]&lt;=$L$13,2,1))))</f>
        <v>3</v>
      </c>
      <c r="G628" s="9">
        <f>IF(Table5[[#This Row],[Frequency]]&lt;=$M$11,1,IF(Table5[[#This Row],[Frequency]]&lt;=$M$12,2,IF(Table5[[#This Row],[Frequency]]&lt;=$M$13,3,IF(Table5[[#This Row],[Frequency]]&lt;$M$17,4,5))))</f>
        <v>3</v>
      </c>
      <c r="H628" s="9">
        <f>IF(Table5[[#This Row],[Total_Spend]]&lt;=$N$11,1,IF(Table5[[#This Row],[Total_Spend]]&lt;=$N$12,2,IF(Table5[[#This Row],[Total_Spend]]&lt;=$N$13,3,IF(Table5[[#This Row],[Total_Spend]]&lt;$N$17,4,5))))</f>
        <v>4</v>
      </c>
    </row>
    <row r="629" spans="1:8" x14ac:dyDescent="0.3">
      <c r="A629" s="9">
        <v>2579</v>
      </c>
      <c r="B629">
        <v>95</v>
      </c>
      <c r="C629">
        <v>835</v>
      </c>
      <c r="D629">
        <v>26</v>
      </c>
      <c r="E629" s="9">
        <v>0</v>
      </c>
      <c r="F629" s="9">
        <f>IF(Table5[[#This Row],[Recency]]&lt;=$L$19,5,IF(Table5[[#This Row],[Recency]]&lt;=$L$11,4,IF(Table5[[#This Row],[Recency]]&lt;=$L$12,3,IF(Table5[[#This Row],[Recency]]&lt;=$L$13,2,1))))</f>
        <v>1</v>
      </c>
      <c r="G629" s="9">
        <f>IF(Table5[[#This Row],[Frequency]]&lt;=$M$11,1,IF(Table5[[#This Row],[Frequency]]&lt;=$M$12,2,IF(Table5[[#This Row],[Frequency]]&lt;=$M$13,3,IF(Table5[[#This Row],[Frequency]]&lt;$M$17,4,5))))</f>
        <v>5</v>
      </c>
      <c r="H629" s="9">
        <f>IF(Table5[[#This Row],[Total_Spend]]&lt;=$N$11,1,IF(Table5[[#This Row],[Total_Spend]]&lt;=$N$12,2,IF(Table5[[#This Row],[Total_Spend]]&lt;=$N$13,3,IF(Table5[[#This Row],[Total_Spend]]&lt;$N$17,4,5))))</f>
        <v>3</v>
      </c>
    </row>
    <row r="630" spans="1:8" x14ac:dyDescent="0.3">
      <c r="A630" s="9">
        <v>2587</v>
      </c>
      <c r="B630">
        <v>21</v>
      </c>
      <c r="C630">
        <v>20</v>
      </c>
      <c r="D630">
        <v>7</v>
      </c>
      <c r="E630" s="9">
        <v>0</v>
      </c>
      <c r="F630" s="9">
        <f>IF(Table5[[#This Row],[Recency]]&lt;=$L$19,5,IF(Table5[[#This Row],[Recency]]&lt;=$L$11,4,IF(Table5[[#This Row],[Recency]]&lt;=$L$12,3,IF(Table5[[#This Row],[Recency]]&lt;=$L$13,2,1))))</f>
        <v>4</v>
      </c>
      <c r="G630" s="9">
        <f>IF(Table5[[#This Row],[Frequency]]&lt;=$M$11,1,IF(Table5[[#This Row],[Frequency]]&lt;=$M$12,2,IF(Table5[[#This Row],[Frequency]]&lt;=$M$13,3,IF(Table5[[#This Row],[Frequency]]&lt;$M$17,4,5))))</f>
        <v>1</v>
      </c>
      <c r="H630" s="9">
        <f>IF(Table5[[#This Row],[Total_Spend]]&lt;=$N$11,1,IF(Table5[[#This Row],[Total_Spend]]&lt;=$N$12,2,IF(Table5[[#This Row],[Total_Spend]]&lt;=$N$13,3,IF(Table5[[#This Row],[Total_Spend]]&lt;$N$17,4,5))))</f>
        <v>1</v>
      </c>
    </row>
    <row r="631" spans="1:8" x14ac:dyDescent="0.3">
      <c r="A631" s="9">
        <v>2589</v>
      </c>
      <c r="B631">
        <v>65</v>
      </c>
      <c r="C631">
        <v>59</v>
      </c>
      <c r="D631">
        <v>8</v>
      </c>
      <c r="E631" s="9">
        <v>0</v>
      </c>
      <c r="F631" s="9">
        <f>IF(Table5[[#This Row],[Recency]]&lt;=$L$19,5,IF(Table5[[#This Row],[Recency]]&lt;=$L$11,4,IF(Table5[[#This Row],[Recency]]&lt;=$L$12,3,IF(Table5[[#This Row],[Recency]]&lt;=$L$13,2,1))))</f>
        <v>2</v>
      </c>
      <c r="G631" s="9">
        <f>IF(Table5[[#This Row],[Frequency]]&lt;=$M$11,1,IF(Table5[[#This Row],[Frequency]]&lt;=$M$12,2,IF(Table5[[#This Row],[Frequency]]&lt;=$M$13,3,IF(Table5[[#This Row],[Frequency]]&lt;$M$17,4,5))))</f>
        <v>1</v>
      </c>
      <c r="H631" s="9">
        <f>IF(Table5[[#This Row],[Total_Spend]]&lt;=$N$11,1,IF(Table5[[#This Row],[Total_Spend]]&lt;=$N$12,2,IF(Table5[[#This Row],[Total_Spend]]&lt;=$N$13,3,IF(Table5[[#This Row],[Total_Spend]]&lt;$N$17,4,5))))</f>
        <v>1</v>
      </c>
    </row>
    <row r="632" spans="1:8" x14ac:dyDescent="0.3">
      <c r="A632" s="9">
        <v>2591</v>
      </c>
      <c r="B632">
        <v>49</v>
      </c>
      <c r="C632">
        <v>932</v>
      </c>
      <c r="D632">
        <v>15</v>
      </c>
      <c r="E632" s="9">
        <v>0</v>
      </c>
      <c r="F632" s="9">
        <f>IF(Table5[[#This Row],[Recency]]&lt;=$L$19,5,IF(Table5[[#This Row],[Recency]]&lt;=$L$11,4,IF(Table5[[#This Row],[Recency]]&lt;=$L$12,3,IF(Table5[[#This Row],[Recency]]&lt;=$L$13,2,1))))</f>
        <v>3</v>
      </c>
      <c r="G632" s="9">
        <f>IF(Table5[[#This Row],[Frequency]]&lt;=$M$11,1,IF(Table5[[#This Row],[Frequency]]&lt;=$M$12,2,IF(Table5[[#This Row],[Frequency]]&lt;=$M$13,3,IF(Table5[[#This Row],[Frequency]]&lt;$M$17,4,5))))</f>
        <v>2</v>
      </c>
      <c r="H632" s="9">
        <f>IF(Table5[[#This Row],[Total_Spend]]&lt;=$N$11,1,IF(Table5[[#This Row],[Total_Spend]]&lt;=$N$12,2,IF(Table5[[#This Row],[Total_Spend]]&lt;=$N$13,3,IF(Table5[[#This Row],[Total_Spend]]&lt;$N$17,4,5))))</f>
        <v>3</v>
      </c>
    </row>
    <row r="633" spans="1:8" x14ac:dyDescent="0.3">
      <c r="A633" s="9">
        <v>2607</v>
      </c>
      <c r="B633">
        <v>78</v>
      </c>
      <c r="C633">
        <v>630</v>
      </c>
      <c r="D633">
        <v>24</v>
      </c>
      <c r="E633" s="9">
        <v>0</v>
      </c>
      <c r="F633" s="9">
        <f>IF(Table5[[#This Row],[Recency]]&lt;=$L$19,5,IF(Table5[[#This Row],[Recency]]&lt;=$L$11,4,IF(Table5[[#This Row],[Recency]]&lt;=$L$12,3,IF(Table5[[#This Row],[Recency]]&lt;=$L$13,2,1))))</f>
        <v>1</v>
      </c>
      <c r="G633" s="9">
        <f>IF(Table5[[#This Row],[Frequency]]&lt;=$M$11,1,IF(Table5[[#This Row],[Frequency]]&lt;=$M$12,2,IF(Table5[[#This Row],[Frequency]]&lt;=$M$13,3,IF(Table5[[#This Row],[Frequency]]&lt;$M$17,4,5))))</f>
        <v>4</v>
      </c>
      <c r="H633" s="9">
        <f>IF(Table5[[#This Row],[Total_Spend]]&lt;=$N$11,1,IF(Table5[[#This Row],[Total_Spend]]&lt;=$N$12,2,IF(Table5[[#This Row],[Total_Spend]]&lt;=$N$13,3,IF(Table5[[#This Row],[Total_Spend]]&lt;$N$17,4,5))))</f>
        <v>3</v>
      </c>
    </row>
    <row r="634" spans="1:8" x14ac:dyDescent="0.3">
      <c r="A634" s="9">
        <v>2611</v>
      </c>
      <c r="B634">
        <v>66</v>
      </c>
      <c r="C634">
        <v>1910</v>
      </c>
      <c r="D634">
        <v>19</v>
      </c>
      <c r="E634" s="9">
        <v>0</v>
      </c>
      <c r="F634" s="9">
        <f>IF(Table5[[#This Row],[Recency]]&lt;=$L$19,5,IF(Table5[[#This Row],[Recency]]&lt;=$L$11,4,IF(Table5[[#This Row],[Recency]]&lt;=$L$12,3,IF(Table5[[#This Row],[Recency]]&lt;=$L$13,2,1))))</f>
        <v>2</v>
      </c>
      <c r="G634" s="9">
        <f>IF(Table5[[#This Row],[Frequency]]&lt;=$M$11,1,IF(Table5[[#This Row],[Frequency]]&lt;=$M$12,2,IF(Table5[[#This Row],[Frequency]]&lt;=$M$13,3,IF(Table5[[#This Row],[Frequency]]&lt;$M$17,4,5))))</f>
        <v>3</v>
      </c>
      <c r="H634" s="9">
        <f>IF(Table5[[#This Row],[Total_Spend]]&lt;=$N$11,1,IF(Table5[[#This Row],[Total_Spend]]&lt;=$N$12,2,IF(Table5[[#This Row],[Total_Spend]]&lt;=$N$13,3,IF(Table5[[#This Row],[Total_Spend]]&lt;$N$17,4,5))))</f>
        <v>5</v>
      </c>
    </row>
    <row r="635" spans="1:8" x14ac:dyDescent="0.3">
      <c r="A635" s="9">
        <v>2612</v>
      </c>
      <c r="B635">
        <v>33</v>
      </c>
      <c r="C635">
        <v>1682</v>
      </c>
      <c r="D635">
        <v>25</v>
      </c>
      <c r="E635" s="9">
        <v>0</v>
      </c>
      <c r="F635" s="9">
        <f>IF(Table5[[#This Row],[Recency]]&lt;=$L$19,5,IF(Table5[[#This Row],[Recency]]&lt;=$L$11,4,IF(Table5[[#This Row],[Recency]]&lt;=$L$12,3,IF(Table5[[#This Row],[Recency]]&lt;=$L$13,2,1))))</f>
        <v>3</v>
      </c>
      <c r="G635" s="9">
        <f>IF(Table5[[#This Row],[Frequency]]&lt;=$M$11,1,IF(Table5[[#This Row],[Frequency]]&lt;=$M$12,2,IF(Table5[[#This Row],[Frequency]]&lt;=$M$13,3,IF(Table5[[#This Row],[Frequency]]&lt;$M$17,4,5))))</f>
        <v>5</v>
      </c>
      <c r="H635" s="9">
        <f>IF(Table5[[#This Row],[Total_Spend]]&lt;=$N$11,1,IF(Table5[[#This Row],[Total_Spend]]&lt;=$N$12,2,IF(Table5[[#This Row],[Total_Spend]]&lt;=$N$13,3,IF(Table5[[#This Row],[Total_Spend]]&lt;$N$17,4,5))))</f>
        <v>5</v>
      </c>
    </row>
    <row r="636" spans="1:8" x14ac:dyDescent="0.3">
      <c r="A636" s="9">
        <v>2613</v>
      </c>
      <c r="B636">
        <v>16</v>
      </c>
      <c r="C636">
        <v>237</v>
      </c>
      <c r="D636">
        <v>12</v>
      </c>
      <c r="E636" s="9">
        <v>0</v>
      </c>
      <c r="F636" s="9">
        <f>IF(Table5[[#This Row],[Recency]]&lt;=$L$19,5,IF(Table5[[#This Row],[Recency]]&lt;=$L$11,4,IF(Table5[[#This Row],[Recency]]&lt;=$L$12,3,IF(Table5[[#This Row],[Recency]]&lt;=$L$13,2,1))))</f>
        <v>4</v>
      </c>
      <c r="G636" s="9">
        <f>IF(Table5[[#This Row],[Frequency]]&lt;=$M$11,1,IF(Table5[[#This Row],[Frequency]]&lt;=$M$12,2,IF(Table5[[#This Row],[Frequency]]&lt;=$M$13,3,IF(Table5[[#This Row],[Frequency]]&lt;$M$17,4,5))))</f>
        <v>2</v>
      </c>
      <c r="H636" s="9">
        <f>IF(Table5[[#This Row],[Total_Spend]]&lt;=$N$11,1,IF(Table5[[#This Row],[Total_Spend]]&lt;=$N$12,2,IF(Table5[[#This Row],[Total_Spend]]&lt;=$N$13,3,IF(Table5[[#This Row],[Total_Spend]]&lt;$N$17,4,5))))</f>
        <v>2</v>
      </c>
    </row>
    <row r="637" spans="1:8" x14ac:dyDescent="0.3">
      <c r="A637" s="9">
        <v>2620</v>
      </c>
      <c r="B637">
        <v>48</v>
      </c>
      <c r="C637">
        <v>23</v>
      </c>
      <c r="D637">
        <v>4</v>
      </c>
      <c r="E637" s="9">
        <v>1</v>
      </c>
      <c r="F637" s="9">
        <f>IF(Table5[[#This Row],[Recency]]&lt;=$L$19,5,IF(Table5[[#This Row],[Recency]]&lt;=$L$11,4,IF(Table5[[#This Row],[Recency]]&lt;=$L$12,3,IF(Table5[[#This Row],[Recency]]&lt;=$L$13,2,1))))</f>
        <v>3</v>
      </c>
      <c r="G637" s="9">
        <f>IF(Table5[[#This Row],[Frequency]]&lt;=$M$11,1,IF(Table5[[#This Row],[Frequency]]&lt;=$M$12,2,IF(Table5[[#This Row],[Frequency]]&lt;=$M$13,3,IF(Table5[[#This Row],[Frequency]]&lt;$M$17,4,5))))</f>
        <v>1</v>
      </c>
      <c r="H637" s="9">
        <f>IF(Table5[[#This Row],[Total_Spend]]&lt;=$N$11,1,IF(Table5[[#This Row],[Total_Spend]]&lt;=$N$12,2,IF(Table5[[#This Row],[Total_Spend]]&lt;=$N$13,3,IF(Table5[[#This Row],[Total_Spend]]&lt;$N$17,4,5))))</f>
        <v>1</v>
      </c>
    </row>
    <row r="638" spans="1:8" x14ac:dyDescent="0.3">
      <c r="A638" s="9">
        <v>2625</v>
      </c>
      <c r="B638">
        <v>30</v>
      </c>
      <c r="C638">
        <v>350</v>
      </c>
      <c r="D638">
        <v>14</v>
      </c>
      <c r="E638" s="9">
        <v>0</v>
      </c>
      <c r="F638" s="9">
        <f>IF(Table5[[#This Row],[Recency]]&lt;=$L$19,5,IF(Table5[[#This Row],[Recency]]&lt;=$L$11,4,IF(Table5[[#This Row],[Recency]]&lt;=$L$12,3,IF(Table5[[#This Row],[Recency]]&lt;=$L$13,2,1))))</f>
        <v>3</v>
      </c>
      <c r="G638" s="9">
        <f>IF(Table5[[#This Row],[Frequency]]&lt;=$M$11,1,IF(Table5[[#This Row],[Frequency]]&lt;=$M$12,2,IF(Table5[[#This Row],[Frequency]]&lt;=$M$13,3,IF(Table5[[#This Row],[Frequency]]&lt;$M$17,4,5))))</f>
        <v>2</v>
      </c>
      <c r="H638" s="9">
        <f>IF(Table5[[#This Row],[Total_Spend]]&lt;=$N$11,1,IF(Table5[[#This Row],[Total_Spend]]&lt;=$N$12,2,IF(Table5[[#This Row],[Total_Spend]]&lt;=$N$13,3,IF(Table5[[#This Row],[Total_Spend]]&lt;$N$17,4,5))))</f>
        <v>2</v>
      </c>
    </row>
    <row r="639" spans="1:8" x14ac:dyDescent="0.3">
      <c r="A639" s="9">
        <v>263</v>
      </c>
      <c r="B639">
        <v>9</v>
      </c>
      <c r="C639">
        <v>145</v>
      </c>
      <c r="D639">
        <v>8</v>
      </c>
      <c r="E639" s="9">
        <v>1</v>
      </c>
      <c r="F639" s="9">
        <f>IF(Table5[[#This Row],[Recency]]&lt;=$L$19,5,IF(Table5[[#This Row],[Recency]]&lt;=$L$11,4,IF(Table5[[#This Row],[Recency]]&lt;=$L$12,3,IF(Table5[[#This Row],[Recency]]&lt;=$L$13,2,1))))</f>
        <v>5</v>
      </c>
      <c r="G639" s="9">
        <f>IF(Table5[[#This Row],[Frequency]]&lt;=$M$11,1,IF(Table5[[#This Row],[Frequency]]&lt;=$M$12,2,IF(Table5[[#This Row],[Frequency]]&lt;=$M$13,3,IF(Table5[[#This Row],[Frequency]]&lt;$M$17,4,5))))</f>
        <v>1</v>
      </c>
      <c r="H639" s="9">
        <f>IF(Table5[[#This Row],[Total_Spend]]&lt;=$N$11,1,IF(Table5[[#This Row],[Total_Spend]]&lt;=$N$12,2,IF(Table5[[#This Row],[Total_Spend]]&lt;=$N$13,3,IF(Table5[[#This Row],[Total_Spend]]&lt;$N$17,4,5))))</f>
        <v>2</v>
      </c>
    </row>
    <row r="640" spans="1:8" x14ac:dyDescent="0.3">
      <c r="A640" s="9">
        <v>2631</v>
      </c>
      <c r="B640">
        <v>29</v>
      </c>
      <c r="C640">
        <v>1149</v>
      </c>
      <c r="D640">
        <v>17</v>
      </c>
      <c r="E640" s="9">
        <v>0</v>
      </c>
      <c r="F640" s="9">
        <f>IF(Table5[[#This Row],[Recency]]&lt;=$L$19,5,IF(Table5[[#This Row],[Recency]]&lt;=$L$11,4,IF(Table5[[#This Row],[Recency]]&lt;=$L$12,3,IF(Table5[[#This Row],[Recency]]&lt;=$L$13,2,1))))</f>
        <v>3</v>
      </c>
      <c r="G640" s="9">
        <f>IF(Table5[[#This Row],[Frequency]]&lt;=$M$11,1,IF(Table5[[#This Row],[Frequency]]&lt;=$M$12,2,IF(Table5[[#This Row],[Frequency]]&lt;=$M$13,3,IF(Table5[[#This Row],[Frequency]]&lt;$M$17,4,5))))</f>
        <v>3</v>
      </c>
      <c r="H640" s="9">
        <f>IF(Table5[[#This Row],[Total_Spend]]&lt;=$N$11,1,IF(Table5[[#This Row],[Total_Spend]]&lt;=$N$12,2,IF(Table5[[#This Row],[Total_Spend]]&lt;=$N$13,3,IF(Table5[[#This Row],[Total_Spend]]&lt;$N$17,4,5))))</f>
        <v>4</v>
      </c>
    </row>
    <row r="641" spans="1:8" x14ac:dyDescent="0.3">
      <c r="A641" s="9">
        <v>2632</v>
      </c>
      <c r="B641">
        <v>10</v>
      </c>
      <c r="C641">
        <v>500</v>
      </c>
      <c r="D641">
        <v>20</v>
      </c>
      <c r="E641" s="9">
        <v>1</v>
      </c>
      <c r="F641" s="9">
        <f>IF(Table5[[#This Row],[Recency]]&lt;=$L$19,5,IF(Table5[[#This Row],[Recency]]&lt;=$L$11,4,IF(Table5[[#This Row],[Recency]]&lt;=$L$12,3,IF(Table5[[#This Row],[Recency]]&lt;=$L$13,2,1))))</f>
        <v>4</v>
      </c>
      <c r="G641" s="9">
        <f>IF(Table5[[#This Row],[Frequency]]&lt;=$M$11,1,IF(Table5[[#This Row],[Frequency]]&lt;=$M$12,2,IF(Table5[[#This Row],[Frequency]]&lt;=$M$13,3,IF(Table5[[#This Row],[Frequency]]&lt;$M$17,4,5))))</f>
        <v>3</v>
      </c>
      <c r="H641" s="9">
        <f>IF(Table5[[#This Row],[Total_Spend]]&lt;=$N$11,1,IF(Table5[[#This Row],[Total_Spend]]&lt;=$N$12,2,IF(Table5[[#This Row],[Total_Spend]]&lt;=$N$13,3,IF(Table5[[#This Row],[Total_Spend]]&lt;$N$17,4,5))))</f>
        <v>3</v>
      </c>
    </row>
    <row r="642" spans="1:8" x14ac:dyDescent="0.3">
      <c r="A642" s="9">
        <v>2634</v>
      </c>
      <c r="B642">
        <v>10</v>
      </c>
      <c r="C642">
        <v>69</v>
      </c>
      <c r="D642">
        <v>9</v>
      </c>
      <c r="E642" s="9">
        <v>1</v>
      </c>
      <c r="F642" s="9">
        <f>IF(Table5[[#This Row],[Recency]]&lt;=$L$19,5,IF(Table5[[#This Row],[Recency]]&lt;=$L$11,4,IF(Table5[[#This Row],[Recency]]&lt;=$L$12,3,IF(Table5[[#This Row],[Recency]]&lt;=$L$13,2,1))))</f>
        <v>4</v>
      </c>
      <c r="G642" s="9">
        <f>IF(Table5[[#This Row],[Frequency]]&lt;=$M$11,1,IF(Table5[[#This Row],[Frequency]]&lt;=$M$12,2,IF(Table5[[#This Row],[Frequency]]&lt;=$M$13,3,IF(Table5[[#This Row],[Frequency]]&lt;$M$17,4,5))))</f>
        <v>2</v>
      </c>
      <c r="H642" s="9">
        <f>IF(Table5[[#This Row],[Total_Spend]]&lt;=$N$11,1,IF(Table5[[#This Row],[Total_Spend]]&lt;=$N$12,2,IF(Table5[[#This Row],[Total_Spend]]&lt;=$N$13,3,IF(Table5[[#This Row],[Total_Spend]]&lt;$N$17,4,5))))</f>
        <v>2</v>
      </c>
    </row>
    <row r="643" spans="1:8" x14ac:dyDescent="0.3">
      <c r="A643" s="9">
        <v>2639</v>
      </c>
      <c r="B643">
        <v>45</v>
      </c>
      <c r="C643">
        <v>68</v>
      </c>
      <c r="D643">
        <v>9</v>
      </c>
      <c r="E643" s="9">
        <v>0</v>
      </c>
      <c r="F643" s="9">
        <f>IF(Table5[[#This Row],[Recency]]&lt;=$L$19,5,IF(Table5[[#This Row],[Recency]]&lt;=$L$11,4,IF(Table5[[#This Row],[Recency]]&lt;=$L$12,3,IF(Table5[[#This Row],[Recency]]&lt;=$L$13,2,1))))</f>
        <v>3</v>
      </c>
      <c r="G643" s="9">
        <f>IF(Table5[[#This Row],[Frequency]]&lt;=$M$11,1,IF(Table5[[#This Row],[Frequency]]&lt;=$M$12,2,IF(Table5[[#This Row],[Frequency]]&lt;=$M$13,3,IF(Table5[[#This Row],[Frequency]]&lt;$M$17,4,5))))</f>
        <v>2</v>
      </c>
      <c r="H643" s="9">
        <f>IF(Table5[[#This Row],[Total_Spend]]&lt;=$N$11,1,IF(Table5[[#This Row],[Total_Spend]]&lt;=$N$12,2,IF(Table5[[#This Row],[Total_Spend]]&lt;=$N$13,3,IF(Table5[[#This Row],[Total_Spend]]&lt;$N$17,4,5))))</f>
        <v>1</v>
      </c>
    </row>
    <row r="644" spans="1:8" x14ac:dyDescent="0.3">
      <c r="A644" s="9">
        <v>2656</v>
      </c>
      <c r="B644">
        <v>63</v>
      </c>
      <c r="C644">
        <v>59</v>
      </c>
      <c r="D644">
        <v>5</v>
      </c>
      <c r="E644" s="9">
        <v>0</v>
      </c>
      <c r="F644" s="9">
        <f>IF(Table5[[#This Row],[Recency]]&lt;=$L$19,5,IF(Table5[[#This Row],[Recency]]&lt;=$L$11,4,IF(Table5[[#This Row],[Recency]]&lt;=$L$12,3,IF(Table5[[#This Row],[Recency]]&lt;=$L$13,2,1))))</f>
        <v>2</v>
      </c>
      <c r="G644" s="9">
        <f>IF(Table5[[#This Row],[Frequency]]&lt;=$M$11,1,IF(Table5[[#This Row],[Frequency]]&lt;=$M$12,2,IF(Table5[[#This Row],[Frequency]]&lt;=$M$13,3,IF(Table5[[#This Row],[Frequency]]&lt;$M$17,4,5))))</f>
        <v>1</v>
      </c>
      <c r="H644" s="9">
        <f>IF(Table5[[#This Row],[Total_Spend]]&lt;=$N$11,1,IF(Table5[[#This Row],[Total_Spend]]&lt;=$N$12,2,IF(Table5[[#This Row],[Total_Spend]]&lt;=$N$13,3,IF(Table5[[#This Row],[Total_Spend]]&lt;$N$17,4,5))))</f>
        <v>1</v>
      </c>
    </row>
    <row r="645" spans="1:8" x14ac:dyDescent="0.3">
      <c r="A645" s="9">
        <v>2661</v>
      </c>
      <c r="B645">
        <v>95</v>
      </c>
      <c r="C645">
        <v>44</v>
      </c>
      <c r="D645">
        <v>10</v>
      </c>
      <c r="E645" s="9">
        <v>0</v>
      </c>
      <c r="F645" s="9">
        <f>IF(Table5[[#This Row],[Recency]]&lt;=$L$19,5,IF(Table5[[#This Row],[Recency]]&lt;=$L$11,4,IF(Table5[[#This Row],[Recency]]&lt;=$L$12,3,IF(Table5[[#This Row],[Recency]]&lt;=$L$13,2,1))))</f>
        <v>1</v>
      </c>
      <c r="G645" s="9">
        <f>IF(Table5[[#This Row],[Frequency]]&lt;=$M$11,1,IF(Table5[[#This Row],[Frequency]]&lt;=$M$12,2,IF(Table5[[#This Row],[Frequency]]&lt;=$M$13,3,IF(Table5[[#This Row],[Frequency]]&lt;$M$17,4,5))))</f>
        <v>2</v>
      </c>
      <c r="H645" s="9">
        <f>IF(Table5[[#This Row],[Total_Spend]]&lt;=$N$11,1,IF(Table5[[#This Row],[Total_Spend]]&lt;=$N$12,2,IF(Table5[[#This Row],[Total_Spend]]&lt;=$N$13,3,IF(Table5[[#This Row],[Total_Spend]]&lt;$N$17,4,5))))</f>
        <v>1</v>
      </c>
    </row>
    <row r="646" spans="1:8" x14ac:dyDescent="0.3">
      <c r="A646" s="9">
        <v>2666</v>
      </c>
      <c r="B646">
        <v>21</v>
      </c>
      <c r="C646">
        <v>907</v>
      </c>
      <c r="D646">
        <v>23</v>
      </c>
      <c r="E646" s="9">
        <v>0</v>
      </c>
      <c r="F646" s="9">
        <f>IF(Table5[[#This Row],[Recency]]&lt;=$L$19,5,IF(Table5[[#This Row],[Recency]]&lt;=$L$11,4,IF(Table5[[#This Row],[Recency]]&lt;=$L$12,3,IF(Table5[[#This Row],[Recency]]&lt;=$L$13,2,1))))</f>
        <v>4</v>
      </c>
      <c r="G646" s="9">
        <f>IF(Table5[[#This Row],[Frequency]]&lt;=$M$11,1,IF(Table5[[#This Row],[Frequency]]&lt;=$M$12,2,IF(Table5[[#This Row],[Frequency]]&lt;=$M$13,3,IF(Table5[[#This Row],[Frequency]]&lt;$M$17,4,5))))</f>
        <v>4</v>
      </c>
      <c r="H646" s="9">
        <f>IF(Table5[[#This Row],[Total_Spend]]&lt;=$N$11,1,IF(Table5[[#This Row],[Total_Spend]]&lt;=$N$12,2,IF(Table5[[#This Row],[Total_Spend]]&lt;=$N$13,3,IF(Table5[[#This Row],[Total_Spend]]&lt;$N$17,4,5))))</f>
        <v>3</v>
      </c>
    </row>
    <row r="647" spans="1:8" x14ac:dyDescent="0.3">
      <c r="A647" s="9">
        <v>2669</v>
      </c>
      <c r="B647">
        <v>66</v>
      </c>
      <c r="C647">
        <v>1127</v>
      </c>
      <c r="D647">
        <v>16</v>
      </c>
      <c r="E647" s="9">
        <v>0</v>
      </c>
      <c r="F647" s="9">
        <f>IF(Table5[[#This Row],[Recency]]&lt;=$L$19,5,IF(Table5[[#This Row],[Recency]]&lt;=$L$11,4,IF(Table5[[#This Row],[Recency]]&lt;=$L$12,3,IF(Table5[[#This Row],[Recency]]&lt;=$L$13,2,1))))</f>
        <v>2</v>
      </c>
      <c r="G647" s="9">
        <f>IF(Table5[[#This Row],[Frequency]]&lt;=$M$11,1,IF(Table5[[#This Row],[Frequency]]&lt;=$M$12,2,IF(Table5[[#This Row],[Frequency]]&lt;=$M$13,3,IF(Table5[[#This Row],[Frequency]]&lt;$M$17,4,5))))</f>
        <v>3</v>
      </c>
      <c r="H647" s="9">
        <f>IF(Table5[[#This Row],[Total_Spend]]&lt;=$N$11,1,IF(Table5[[#This Row],[Total_Spend]]&lt;=$N$12,2,IF(Table5[[#This Row],[Total_Spend]]&lt;=$N$13,3,IF(Table5[[#This Row],[Total_Spend]]&lt;$N$17,4,5))))</f>
        <v>4</v>
      </c>
    </row>
    <row r="648" spans="1:8" x14ac:dyDescent="0.3">
      <c r="A648" s="9">
        <v>2674</v>
      </c>
      <c r="B648">
        <v>79</v>
      </c>
      <c r="C648">
        <v>1143</v>
      </c>
      <c r="D648">
        <v>16</v>
      </c>
      <c r="E648" s="9">
        <v>1</v>
      </c>
      <c r="F648" s="9">
        <f>IF(Table5[[#This Row],[Recency]]&lt;=$L$19,5,IF(Table5[[#This Row],[Recency]]&lt;=$L$11,4,IF(Table5[[#This Row],[Recency]]&lt;=$L$12,3,IF(Table5[[#This Row],[Recency]]&lt;=$L$13,2,1))))</f>
        <v>1</v>
      </c>
      <c r="G648" s="9">
        <f>IF(Table5[[#This Row],[Frequency]]&lt;=$M$11,1,IF(Table5[[#This Row],[Frequency]]&lt;=$M$12,2,IF(Table5[[#This Row],[Frequency]]&lt;=$M$13,3,IF(Table5[[#This Row],[Frequency]]&lt;$M$17,4,5))))</f>
        <v>3</v>
      </c>
      <c r="H648" s="9">
        <f>IF(Table5[[#This Row],[Total_Spend]]&lt;=$N$11,1,IF(Table5[[#This Row],[Total_Spend]]&lt;=$N$12,2,IF(Table5[[#This Row],[Total_Spend]]&lt;=$N$13,3,IF(Table5[[#This Row],[Total_Spend]]&lt;$N$17,4,5))))</f>
        <v>4</v>
      </c>
    </row>
    <row r="649" spans="1:8" x14ac:dyDescent="0.3">
      <c r="A649" s="9">
        <v>2677</v>
      </c>
      <c r="B649">
        <v>11</v>
      </c>
      <c r="C649">
        <v>241</v>
      </c>
      <c r="D649">
        <v>15</v>
      </c>
      <c r="E649" s="9">
        <v>0</v>
      </c>
      <c r="F649" s="9">
        <f>IF(Table5[[#This Row],[Recency]]&lt;=$L$19,5,IF(Table5[[#This Row],[Recency]]&lt;=$L$11,4,IF(Table5[[#This Row],[Recency]]&lt;=$L$12,3,IF(Table5[[#This Row],[Recency]]&lt;=$L$13,2,1))))</f>
        <v>4</v>
      </c>
      <c r="G649" s="9">
        <f>IF(Table5[[#This Row],[Frequency]]&lt;=$M$11,1,IF(Table5[[#This Row],[Frequency]]&lt;=$M$12,2,IF(Table5[[#This Row],[Frequency]]&lt;=$M$13,3,IF(Table5[[#This Row],[Frequency]]&lt;$M$17,4,5))))</f>
        <v>2</v>
      </c>
      <c r="H649" s="9">
        <f>IF(Table5[[#This Row],[Total_Spend]]&lt;=$N$11,1,IF(Table5[[#This Row],[Total_Spend]]&lt;=$N$12,2,IF(Table5[[#This Row],[Total_Spend]]&lt;=$N$13,3,IF(Table5[[#This Row],[Total_Spend]]&lt;$N$17,4,5))))</f>
        <v>2</v>
      </c>
    </row>
    <row r="650" spans="1:8" x14ac:dyDescent="0.3">
      <c r="A650" s="9">
        <v>2678</v>
      </c>
      <c r="B650">
        <v>62</v>
      </c>
      <c r="C650">
        <v>209</v>
      </c>
      <c r="D650">
        <v>11</v>
      </c>
      <c r="E650" s="9">
        <v>0</v>
      </c>
      <c r="F650" s="9">
        <f>IF(Table5[[#This Row],[Recency]]&lt;=$L$19,5,IF(Table5[[#This Row],[Recency]]&lt;=$L$11,4,IF(Table5[[#This Row],[Recency]]&lt;=$L$12,3,IF(Table5[[#This Row],[Recency]]&lt;=$L$13,2,1))))</f>
        <v>2</v>
      </c>
      <c r="G650" s="9">
        <f>IF(Table5[[#This Row],[Frequency]]&lt;=$M$11,1,IF(Table5[[#This Row],[Frequency]]&lt;=$M$12,2,IF(Table5[[#This Row],[Frequency]]&lt;=$M$13,3,IF(Table5[[#This Row],[Frequency]]&lt;$M$17,4,5))))</f>
        <v>2</v>
      </c>
      <c r="H650" s="9">
        <f>IF(Table5[[#This Row],[Total_Spend]]&lt;=$N$11,1,IF(Table5[[#This Row],[Total_Spend]]&lt;=$N$12,2,IF(Table5[[#This Row],[Total_Spend]]&lt;=$N$13,3,IF(Table5[[#This Row],[Total_Spend]]&lt;$N$17,4,5))))</f>
        <v>2</v>
      </c>
    </row>
    <row r="651" spans="1:8" x14ac:dyDescent="0.3">
      <c r="A651" s="9">
        <v>2681</v>
      </c>
      <c r="B651">
        <v>1</v>
      </c>
      <c r="C651">
        <v>461</v>
      </c>
      <c r="D651">
        <v>19</v>
      </c>
      <c r="E651" s="9">
        <v>0</v>
      </c>
      <c r="F651" s="9">
        <f>IF(Table5[[#This Row],[Recency]]&lt;=$L$19,5,IF(Table5[[#This Row],[Recency]]&lt;=$L$11,4,IF(Table5[[#This Row],[Recency]]&lt;=$L$12,3,IF(Table5[[#This Row],[Recency]]&lt;=$L$13,2,1))))</f>
        <v>5</v>
      </c>
      <c r="G651" s="9">
        <f>IF(Table5[[#This Row],[Frequency]]&lt;=$M$11,1,IF(Table5[[#This Row],[Frequency]]&lt;=$M$12,2,IF(Table5[[#This Row],[Frequency]]&lt;=$M$13,3,IF(Table5[[#This Row],[Frequency]]&lt;$M$17,4,5))))</f>
        <v>3</v>
      </c>
      <c r="H651" s="9">
        <f>IF(Table5[[#This Row],[Total_Spend]]&lt;=$N$11,1,IF(Table5[[#This Row],[Total_Spend]]&lt;=$N$12,2,IF(Table5[[#This Row],[Total_Spend]]&lt;=$N$13,3,IF(Table5[[#This Row],[Total_Spend]]&lt;$N$17,4,5))))</f>
        <v>3</v>
      </c>
    </row>
    <row r="652" spans="1:8" x14ac:dyDescent="0.3">
      <c r="A652" s="9">
        <v>2683</v>
      </c>
      <c r="B652">
        <v>56</v>
      </c>
      <c r="C652">
        <v>910</v>
      </c>
      <c r="D652">
        <v>26</v>
      </c>
      <c r="E652" s="9">
        <v>0</v>
      </c>
      <c r="F652" s="9">
        <f>IF(Table5[[#This Row],[Recency]]&lt;=$L$19,5,IF(Table5[[#This Row],[Recency]]&lt;=$L$11,4,IF(Table5[[#This Row],[Recency]]&lt;=$L$12,3,IF(Table5[[#This Row],[Recency]]&lt;=$L$13,2,1))))</f>
        <v>2</v>
      </c>
      <c r="G652" s="9">
        <f>IF(Table5[[#This Row],[Frequency]]&lt;=$M$11,1,IF(Table5[[#This Row],[Frequency]]&lt;=$M$12,2,IF(Table5[[#This Row],[Frequency]]&lt;=$M$13,3,IF(Table5[[#This Row],[Frequency]]&lt;$M$17,4,5))))</f>
        <v>5</v>
      </c>
      <c r="H652" s="9">
        <f>IF(Table5[[#This Row],[Total_Spend]]&lt;=$N$11,1,IF(Table5[[#This Row],[Total_Spend]]&lt;=$N$12,2,IF(Table5[[#This Row],[Total_Spend]]&lt;=$N$13,3,IF(Table5[[#This Row],[Total_Spend]]&lt;$N$17,4,5))))</f>
        <v>3</v>
      </c>
    </row>
    <row r="653" spans="1:8" x14ac:dyDescent="0.3">
      <c r="A653" s="9">
        <v>2686</v>
      </c>
      <c r="B653">
        <v>49</v>
      </c>
      <c r="C653">
        <v>26</v>
      </c>
      <c r="D653">
        <v>4</v>
      </c>
      <c r="E653" s="9">
        <v>0</v>
      </c>
      <c r="F653" s="9">
        <f>IF(Table5[[#This Row],[Recency]]&lt;=$L$19,5,IF(Table5[[#This Row],[Recency]]&lt;=$L$11,4,IF(Table5[[#This Row],[Recency]]&lt;=$L$12,3,IF(Table5[[#This Row],[Recency]]&lt;=$L$13,2,1))))</f>
        <v>3</v>
      </c>
      <c r="G653" s="9">
        <f>IF(Table5[[#This Row],[Frequency]]&lt;=$M$11,1,IF(Table5[[#This Row],[Frequency]]&lt;=$M$12,2,IF(Table5[[#This Row],[Frequency]]&lt;=$M$13,3,IF(Table5[[#This Row],[Frequency]]&lt;$M$17,4,5))))</f>
        <v>1</v>
      </c>
      <c r="H653" s="9">
        <f>IF(Table5[[#This Row],[Total_Spend]]&lt;=$N$11,1,IF(Table5[[#This Row],[Total_Spend]]&lt;=$N$12,2,IF(Table5[[#This Row],[Total_Spend]]&lt;=$N$13,3,IF(Table5[[#This Row],[Total_Spend]]&lt;$N$17,4,5))))</f>
        <v>1</v>
      </c>
    </row>
    <row r="654" spans="1:8" x14ac:dyDescent="0.3">
      <c r="A654" s="9">
        <v>269</v>
      </c>
      <c r="B654">
        <v>71</v>
      </c>
      <c r="C654">
        <v>1143</v>
      </c>
      <c r="D654">
        <v>21</v>
      </c>
      <c r="E654" s="9">
        <v>0</v>
      </c>
      <c r="F654" s="9">
        <f>IF(Table5[[#This Row],[Recency]]&lt;=$L$19,5,IF(Table5[[#This Row],[Recency]]&lt;=$L$11,4,IF(Table5[[#This Row],[Recency]]&lt;=$L$12,3,IF(Table5[[#This Row],[Recency]]&lt;=$L$13,2,1))))</f>
        <v>2</v>
      </c>
      <c r="G654" s="9">
        <f>IF(Table5[[#This Row],[Frequency]]&lt;=$M$11,1,IF(Table5[[#This Row],[Frequency]]&lt;=$M$12,2,IF(Table5[[#This Row],[Frequency]]&lt;=$M$13,3,IF(Table5[[#This Row],[Frequency]]&lt;$M$17,4,5))))</f>
        <v>3</v>
      </c>
      <c r="H654" s="9">
        <f>IF(Table5[[#This Row],[Total_Spend]]&lt;=$N$11,1,IF(Table5[[#This Row],[Total_Spend]]&lt;=$N$12,2,IF(Table5[[#This Row],[Total_Spend]]&lt;=$N$13,3,IF(Table5[[#This Row],[Total_Spend]]&lt;$N$17,4,5))))</f>
        <v>4</v>
      </c>
    </row>
    <row r="655" spans="1:8" x14ac:dyDescent="0.3">
      <c r="A655" s="9">
        <v>2694</v>
      </c>
      <c r="B655">
        <v>44</v>
      </c>
      <c r="C655">
        <v>24</v>
      </c>
      <c r="D655">
        <v>5</v>
      </c>
      <c r="E655" s="9">
        <v>0</v>
      </c>
      <c r="F655" s="9">
        <f>IF(Table5[[#This Row],[Recency]]&lt;=$L$19,5,IF(Table5[[#This Row],[Recency]]&lt;=$L$11,4,IF(Table5[[#This Row],[Recency]]&lt;=$L$12,3,IF(Table5[[#This Row],[Recency]]&lt;=$L$13,2,1))))</f>
        <v>3</v>
      </c>
      <c r="G655" s="9">
        <f>IF(Table5[[#This Row],[Frequency]]&lt;=$M$11,1,IF(Table5[[#This Row],[Frequency]]&lt;=$M$12,2,IF(Table5[[#This Row],[Frequency]]&lt;=$M$13,3,IF(Table5[[#This Row],[Frequency]]&lt;$M$17,4,5))))</f>
        <v>1</v>
      </c>
      <c r="H655" s="9">
        <f>IF(Table5[[#This Row],[Total_Spend]]&lt;=$N$11,1,IF(Table5[[#This Row],[Total_Spend]]&lt;=$N$12,2,IF(Table5[[#This Row],[Total_Spend]]&lt;=$N$13,3,IF(Table5[[#This Row],[Total_Spend]]&lt;$N$17,4,5))))</f>
        <v>1</v>
      </c>
    </row>
    <row r="656" spans="1:8" x14ac:dyDescent="0.3">
      <c r="A656" s="9">
        <v>2698</v>
      </c>
      <c r="B656">
        <v>52</v>
      </c>
      <c r="C656">
        <v>415</v>
      </c>
      <c r="D656">
        <v>17</v>
      </c>
      <c r="E656" s="9">
        <v>0</v>
      </c>
      <c r="F656" s="9">
        <f>IF(Table5[[#This Row],[Recency]]&lt;=$L$19,5,IF(Table5[[#This Row],[Recency]]&lt;=$L$11,4,IF(Table5[[#This Row],[Recency]]&lt;=$L$12,3,IF(Table5[[#This Row],[Recency]]&lt;=$L$13,2,1))))</f>
        <v>2</v>
      </c>
      <c r="G656" s="9">
        <f>IF(Table5[[#This Row],[Frequency]]&lt;=$M$11,1,IF(Table5[[#This Row],[Frequency]]&lt;=$M$12,2,IF(Table5[[#This Row],[Frequency]]&lt;=$M$13,3,IF(Table5[[#This Row],[Frequency]]&lt;$M$17,4,5))))</f>
        <v>3</v>
      </c>
      <c r="H656" s="9">
        <f>IF(Table5[[#This Row],[Total_Spend]]&lt;=$N$11,1,IF(Table5[[#This Row],[Total_Spend]]&lt;=$N$12,2,IF(Table5[[#This Row],[Total_Spend]]&lt;=$N$13,3,IF(Table5[[#This Row],[Total_Spend]]&lt;$N$17,4,5))))</f>
        <v>3</v>
      </c>
    </row>
    <row r="657" spans="1:8" x14ac:dyDescent="0.3">
      <c r="A657" s="9">
        <v>271</v>
      </c>
      <c r="B657">
        <v>30</v>
      </c>
      <c r="C657">
        <v>258</v>
      </c>
      <c r="D657">
        <v>15</v>
      </c>
      <c r="E657" s="9">
        <v>0</v>
      </c>
      <c r="F657" s="9">
        <f>IF(Table5[[#This Row],[Recency]]&lt;=$L$19,5,IF(Table5[[#This Row],[Recency]]&lt;=$L$11,4,IF(Table5[[#This Row],[Recency]]&lt;=$L$12,3,IF(Table5[[#This Row],[Recency]]&lt;=$L$13,2,1))))</f>
        <v>3</v>
      </c>
      <c r="G657" s="9">
        <f>IF(Table5[[#This Row],[Frequency]]&lt;=$M$11,1,IF(Table5[[#This Row],[Frequency]]&lt;=$M$12,2,IF(Table5[[#This Row],[Frequency]]&lt;=$M$13,3,IF(Table5[[#This Row],[Frequency]]&lt;$M$17,4,5))))</f>
        <v>2</v>
      </c>
      <c r="H657" s="9">
        <f>IF(Table5[[#This Row],[Total_Spend]]&lt;=$N$11,1,IF(Table5[[#This Row],[Total_Spend]]&lt;=$N$12,2,IF(Table5[[#This Row],[Total_Spend]]&lt;=$N$13,3,IF(Table5[[#This Row],[Total_Spend]]&lt;$N$17,4,5))))</f>
        <v>2</v>
      </c>
    </row>
    <row r="658" spans="1:8" x14ac:dyDescent="0.3">
      <c r="A658" s="9">
        <v>2711</v>
      </c>
      <c r="B658">
        <v>6</v>
      </c>
      <c r="C658">
        <v>31</v>
      </c>
      <c r="D658">
        <v>5</v>
      </c>
      <c r="E658" s="9">
        <v>0</v>
      </c>
      <c r="F658" s="9">
        <f>IF(Table5[[#This Row],[Recency]]&lt;=$L$19,5,IF(Table5[[#This Row],[Recency]]&lt;=$L$11,4,IF(Table5[[#This Row],[Recency]]&lt;=$L$12,3,IF(Table5[[#This Row],[Recency]]&lt;=$L$13,2,1))))</f>
        <v>5</v>
      </c>
      <c r="G658" s="9">
        <f>IF(Table5[[#This Row],[Frequency]]&lt;=$M$11,1,IF(Table5[[#This Row],[Frequency]]&lt;=$M$12,2,IF(Table5[[#This Row],[Frequency]]&lt;=$M$13,3,IF(Table5[[#This Row],[Frequency]]&lt;$M$17,4,5))))</f>
        <v>1</v>
      </c>
      <c r="H658" s="9">
        <f>IF(Table5[[#This Row],[Total_Spend]]&lt;=$N$11,1,IF(Table5[[#This Row],[Total_Spend]]&lt;=$N$12,2,IF(Table5[[#This Row],[Total_Spend]]&lt;=$N$13,3,IF(Table5[[#This Row],[Total_Spend]]&lt;$N$17,4,5))))</f>
        <v>1</v>
      </c>
    </row>
    <row r="659" spans="1:8" x14ac:dyDescent="0.3">
      <c r="A659" s="9">
        <v>2712</v>
      </c>
      <c r="B659">
        <v>85</v>
      </c>
      <c r="C659">
        <v>715</v>
      </c>
      <c r="D659">
        <v>20</v>
      </c>
      <c r="E659" s="9">
        <v>0</v>
      </c>
      <c r="F659" s="9">
        <f>IF(Table5[[#This Row],[Recency]]&lt;=$L$19,5,IF(Table5[[#This Row],[Recency]]&lt;=$L$11,4,IF(Table5[[#This Row],[Recency]]&lt;=$L$12,3,IF(Table5[[#This Row],[Recency]]&lt;=$L$13,2,1))))</f>
        <v>1</v>
      </c>
      <c r="G659" s="9">
        <f>IF(Table5[[#This Row],[Frequency]]&lt;=$M$11,1,IF(Table5[[#This Row],[Frequency]]&lt;=$M$12,2,IF(Table5[[#This Row],[Frequency]]&lt;=$M$13,3,IF(Table5[[#This Row],[Frequency]]&lt;$M$17,4,5))))</f>
        <v>3</v>
      </c>
      <c r="H659" s="9">
        <f>IF(Table5[[#This Row],[Total_Spend]]&lt;=$N$11,1,IF(Table5[[#This Row],[Total_Spend]]&lt;=$N$12,2,IF(Table5[[#This Row],[Total_Spend]]&lt;=$N$13,3,IF(Table5[[#This Row],[Total_Spend]]&lt;$N$17,4,5))))</f>
        <v>3</v>
      </c>
    </row>
    <row r="660" spans="1:8" x14ac:dyDescent="0.3">
      <c r="A660" s="9">
        <v>2715</v>
      </c>
      <c r="B660">
        <v>11</v>
      </c>
      <c r="C660">
        <v>180</v>
      </c>
      <c r="D660">
        <v>11</v>
      </c>
      <c r="E660" s="9">
        <v>1</v>
      </c>
      <c r="F660" s="9">
        <f>IF(Table5[[#This Row],[Recency]]&lt;=$L$19,5,IF(Table5[[#This Row],[Recency]]&lt;=$L$11,4,IF(Table5[[#This Row],[Recency]]&lt;=$L$12,3,IF(Table5[[#This Row],[Recency]]&lt;=$L$13,2,1))))</f>
        <v>4</v>
      </c>
      <c r="G660" s="9">
        <f>IF(Table5[[#This Row],[Frequency]]&lt;=$M$11,1,IF(Table5[[#This Row],[Frequency]]&lt;=$M$12,2,IF(Table5[[#This Row],[Frequency]]&lt;=$M$13,3,IF(Table5[[#This Row],[Frequency]]&lt;$M$17,4,5))))</f>
        <v>2</v>
      </c>
      <c r="H660" s="9">
        <f>IF(Table5[[#This Row],[Total_Spend]]&lt;=$N$11,1,IF(Table5[[#This Row],[Total_Spend]]&lt;=$N$12,2,IF(Table5[[#This Row],[Total_Spend]]&lt;=$N$13,3,IF(Table5[[#This Row],[Total_Spend]]&lt;$N$17,4,5))))</f>
        <v>2</v>
      </c>
    </row>
    <row r="661" spans="1:8" x14ac:dyDescent="0.3">
      <c r="A661" s="9">
        <v>2724</v>
      </c>
      <c r="B661">
        <v>33</v>
      </c>
      <c r="C661">
        <v>19</v>
      </c>
      <c r="D661">
        <v>4</v>
      </c>
      <c r="E661" s="9">
        <v>0</v>
      </c>
      <c r="F661" s="9">
        <f>IF(Table5[[#This Row],[Recency]]&lt;=$L$19,5,IF(Table5[[#This Row],[Recency]]&lt;=$L$11,4,IF(Table5[[#This Row],[Recency]]&lt;=$L$12,3,IF(Table5[[#This Row],[Recency]]&lt;=$L$13,2,1))))</f>
        <v>3</v>
      </c>
      <c r="G661" s="9">
        <f>IF(Table5[[#This Row],[Frequency]]&lt;=$M$11,1,IF(Table5[[#This Row],[Frequency]]&lt;=$M$12,2,IF(Table5[[#This Row],[Frequency]]&lt;=$M$13,3,IF(Table5[[#This Row],[Frequency]]&lt;$M$17,4,5))))</f>
        <v>1</v>
      </c>
      <c r="H661" s="9">
        <f>IF(Table5[[#This Row],[Total_Spend]]&lt;=$N$11,1,IF(Table5[[#This Row],[Total_Spend]]&lt;=$N$12,2,IF(Table5[[#This Row],[Total_Spend]]&lt;=$N$13,3,IF(Table5[[#This Row],[Total_Spend]]&lt;$N$17,4,5))))</f>
        <v>1</v>
      </c>
    </row>
    <row r="662" spans="1:8" x14ac:dyDescent="0.3">
      <c r="A662" s="9">
        <v>2727</v>
      </c>
      <c r="B662">
        <v>19</v>
      </c>
      <c r="C662">
        <v>409</v>
      </c>
      <c r="D662">
        <v>13</v>
      </c>
      <c r="E662" s="9">
        <v>0</v>
      </c>
      <c r="F662" s="9">
        <f>IF(Table5[[#This Row],[Recency]]&lt;=$L$19,5,IF(Table5[[#This Row],[Recency]]&lt;=$L$11,4,IF(Table5[[#This Row],[Recency]]&lt;=$L$12,3,IF(Table5[[#This Row],[Recency]]&lt;=$L$13,2,1))))</f>
        <v>4</v>
      </c>
      <c r="G662" s="9">
        <f>IF(Table5[[#This Row],[Frequency]]&lt;=$M$11,1,IF(Table5[[#This Row],[Frequency]]&lt;=$M$12,2,IF(Table5[[#This Row],[Frequency]]&lt;=$M$13,3,IF(Table5[[#This Row],[Frequency]]&lt;$M$17,4,5))))</f>
        <v>2</v>
      </c>
      <c r="H662" s="9">
        <f>IF(Table5[[#This Row],[Total_Spend]]&lt;=$N$11,1,IF(Table5[[#This Row],[Total_Spend]]&lt;=$N$12,2,IF(Table5[[#This Row],[Total_Spend]]&lt;=$N$13,3,IF(Table5[[#This Row],[Total_Spend]]&lt;$N$17,4,5))))</f>
        <v>3</v>
      </c>
    </row>
    <row r="663" spans="1:8" x14ac:dyDescent="0.3">
      <c r="A663" s="9">
        <v>273</v>
      </c>
      <c r="B663">
        <v>48</v>
      </c>
      <c r="C663">
        <v>151</v>
      </c>
      <c r="D663">
        <v>13</v>
      </c>
      <c r="E663" s="9">
        <v>0</v>
      </c>
      <c r="F663" s="9">
        <f>IF(Table5[[#This Row],[Recency]]&lt;=$L$19,5,IF(Table5[[#This Row],[Recency]]&lt;=$L$11,4,IF(Table5[[#This Row],[Recency]]&lt;=$L$12,3,IF(Table5[[#This Row],[Recency]]&lt;=$L$13,2,1))))</f>
        <v>3</v>
      </c>
      <c r="G663" s="9">
        <f>IF(Table5[[#This Row],[Frequency]]&lt;=$M$11,1,IF(Table5[[#This Row],[Frequency]]&lt;=$M$12,2,IF(Table5[[#This Row],[Frequency]]&lt;=$M$13,3,IF(Table5[[#This Row],[Frequency]]&lt;$M$17,4,5))))</f>
        <v>2</v>
      </c>
      <c r="H663" s="9">
        <f>IF(Table5[[#This Row],[Total_Spend]]&lt;=$N$11,1,IF(Table5[[#This Row],[Total_Spend]]&lt;=$N$12,2,IF(Table5[[#This Row],[Total_Spend]]&lt;=$N$13,3,IF(Table5[[#This Row],[Total_Spend]]&lt;$N$17,4,5))))</f>
        <v>2</v>
      </c>
    </row>
    <row r="664" spans="1:8" x14ac:dyDescent="0.3">
      <c r="A664" s="9">
        <v>2730</v>
      </c>
      <c r="B664">
        <v>64</v>
      </c>
      <c r="C664">
        <v>1231</v>
      </c>
      <c r="D664">
        <v>18</v>
      </c>
      <c r="E664" s="9">
        <v>0</v>
      </c>
      <c r="F664" s="9">
        <f>IF(Table5[[#This Row],[Recency]]&lt;=$L$19,5,IF(Table5[[#This Row],[Recency]]&lt;=$L$11,4,IF(Table5[[#This Row],[Recency]]&lt;=$L$12,3,IF(Table5[[#This Row],[Recency]]&lt;=$L$13,2,1))))</f>
        <v>2</v>
      </c>
      <c r="G664" s="9">
        <f>IF(Table5[[#This Row],[Frequency]]&lt;=$M$11,1,IF(Table5[[#This Row],[Frequency]]&lt;=$M$12,2,IF(Table5[[#This Row],[Frequency]]&lt;=$M$13,3,IF(Table5[[#This Row],[Frequency]]&lt;$M$17,4,5))))</f>
        <v>3</v>
      </c>
      <c r="H664" s="9">
        <f>IF(Table5[[#This Row],[Total_Spend]]&lt;=$N$11,1,IF(Table5[[#This Row],[Total_Spend]]&lt;=$N$12,2,IF(Table5[[#This Row],[Total_Spend]]&lt;=$N$13,3,IF(Table5[[#This Row],[Total_Spend]]&lt;$N$17,4,5))))</f>
        <v>4</v>
      </c>
    </row>
    <row r="665" spans="1:8" x14ac:dyDescent="0.3">
      <c r="A665" s="9">
        <v>2736</v>
      </c>
      <c r="B665">
        <v>88</v>
      </c>
      <c r="C665">
        <v>849</v>
      </c>
      <c r="D665">
        <v>23</v>
      </c>
      <c r="E665" s="9">
        <v>0</v>
      </c>
      <c r="F665" s="9">
        <f>IF(Table5[[#This Row],[Recency]]&lt;=$L$19,5,IF(Table5[[#This Row],[Recency]]&lt;=$L$11,4,IF(Table5[[#This Row],[Recency]]&lt;=$L$12,3,IF(Table5[[#This Row],[Recency]]&lt;=$L$13,2,1))))</f>
        <v>1</v>
      </c>
      <c r="G665" s="9">
        <f>IF(Table5[[#This Row],[Frequency]]&lt;=$M$11,1,IF(Table5[[#This Row],[Frequency]]&lt;=$M$12,2,IF(Table5[[#This Row],[Frequency]]&lt;=$M$13,3,IF(Table5[[#This Row],[Frequency]]&lt;$M$17,4,5))))</f>
        <v>4</v>
      </c>
      <c r="H665" s="9">
        <f>IF(Table5[[#This Row],[Total_Spend]]&lt;=$N$11,1,IF(Table5[[#This Row],[Total_Spend]]&lt;=$N$12,2,IF(Table5[[#This Row],[Total_Spend]]&lt;=$N$13,3,IF(Table5[[#This Row],[Total_Spend]]&lt;$N$17,4,5))))</f>
        <v>3</v>
      </c>
    </row>
    <row r="666" spans="1:8" x14ac:dyDescent="0.3">
      <c r="A666" s="9">
        <v>274</v>
      </c>
      <c r="B666">
        <v>75</v>
      </c>
      <c r="C666">
        <v>34</v>
      </c>
      <c r="D666">
        <v>7</v>
      </c>
      <c r="E666" s="9">
        <v>0</v>
      </c>
      <c r="F666" s="9">
        <f>IF(Table5[[#This Row],[Recency]]&lt;=$L$19,5,IF(Table5[[#This Row],[Recency]]&lt;=$L$11,4,IF(Table5[[#This Row],[Recency]]&lt;=$L$12,3,IF(Table5[[#This Row],[Recency]]&lt;=$L$13,2,1))))</f>
        <v>1</v>
      </c>
      <c r="G666" s="9">
        <f>IF(Table5[[#This Row],[Frequency]]&lt;=$M$11,1,IF(Table5[[#This Row],[Frequency]]&lt;=$M$12,2,IF(Table5[[#This Row],[Frequency]]&lt;=$M$13,3,IF(Table5[[#This Row],[Frequency]]&lt;$M$17,4,5))))</f>
        <v>1</v>
      </c>
      <c r="H666" s="9">
        <f>IF(Table5[[#This Row],[Total_Spend]]&lt;=$N$11,1,IF(Table5[[#This Row],[Total_Spend]]&lt;=$N$12,2,IF(Table5[[#This Row],[Total_Spend]]&lt;=$N$13,3,IF(Table5[[#This Row],[Total_Spend]]&lt;$N$17,4,5))))</f>
        <v>1</v>
      </c>
    </row>
    <row r="667" spans="1:8" x14ac:dyDescent="0.3">
      <c r="A667" s="9">
        <v>2740</v>
      </c>
      <c r="B667">
        <v>81</v>
      </c>
      <c r="C667">
        <v>90</v>
      </c>
      <c r="D667">
        <v>11</v>
      </c>
      <c r="E667" s="9">
        <v>0</v>
      </c>
      <c r="F667" s="9">
        <f>IF(Table5[[#This Row],[Recency]]&lt;=$L$19,5,IF(Table5[[#This Row],[Recency]]&lt;=$L$11,4,IF(Table5[[#This Row],[Recency]]&lt;=$L$12,3,IF(Table5[[#This Row],[Recency]]&lt;=$L$13,2,1))))</f>
        <v>1</v>
      </c>
      <c r="G667" s="9">
        <f>IF(Table5[[#This Row],[Frequency]]&lt;=$M$11,1,IF(Table5[[#This Row],[Frequency]]&lt;=$M$12,2,IF(Table5[[#This Row],[Frequency]]&lt;=$M$13,3,IF(Table5[[#This Row],[Frequency]]&lt;$M$17,4,5))))</f>
        <v>2</v>
      </c>
      <c r="H667" s="9">
        <f>IF(Table5[[#This Row],[Total_Spend]]&lt;=$N$11,1,IF(Table5[[#This Row],[Total_Spend]]&lt;=$N$12,2,IF(Table5[[#This Row],[Total_Spend]]&lt;=$N$13,3,IF(Table5[[#This Row],[Total_Spend]]&lt;$N$17,4,5))))</f>
        <v>2</v>
      </c>
    </row>
    <row r="668" spans="1:8" x14ac:dyDescent="0.3">
      <c r="A668" s="9">
        <v>2747</v>
      </c>
      <c r="B668">
        <v>90</v>
      </c>
      <c r="C668">
        <v>2126</v>
      </c>
      <c r="D668">
        <v>20</v>
      </c>
      <c r="E668" s="9">
        <v>0</v>
      </c>
      <c r="F668" s="9">
        <f>IF(Table5[[#This Row],[Recency]]&lt;=$L$19,5,IF(Table5[[#This Row],[Recency]]&lt;=$L$11,4,IF(Table5[[#This Row],[Recency]]&lt;=$L$12,3,IF(Table5[[#This Row],[Recency]]&lt;=$L$13,2,1))))</f>
        <v>1</v>
      </c>
      <c r="G668" s="9">
        <f>IF(Table5[[#This Row],[Frequency]]&lt;=$M$11,1,IF(Table5[[#This Row],[Frequency]]&lt;=$M$12,2,IF(Table5[[#This Row],[Frequency]]&lt;=$M$13,3,IF(Table5[[#This Row],[Frequency]]&lt;$M$17,4,5))))</f>
        <v>3</v>
      </c>
      <c r="H668" s="9">
        <f>IF(Table5[[#This Row],[Total_Spend]]&lt;=$N$11,1,IF(Table5[[#This Row],[Total_Spend]]&lt;=$N$12,2,IF(Table5[[#This Row],[Total_Spend]]&lt;=$N$13,3,IF(Table5[[#This Row],[Total_Spend]]&lt;$N$17,4,5))))</f>
        <v>5</v>
      </c>
    </row>
    <row r="669" spans="1:8" x14ac:dyDescent="0.3">
      <c r="A669" s="9">
        <v>2781</v>
      </c>
      <c r="B669">
        <v>55</v>
      </c>
      <c r="C669">
        <v>1792</v>
      </c>
      <c r="D669">
        <v>17</v>
      </c>
      <c r="E669" s="9">
        <v>1</v>
      </c>
      <c r="F669" s="9">
        <f>IF(Table5[[#This Row],[Recency]]&lt;=$L$19,5,IF(Table5[[#This Row],[Recency]]&lt;=$L$11,4,IF(Table5[[#This Row],[Recency]]&lt;=$L$12,3,IF(Table5[[#This Row],[Recency]]&lt;=$L$13,2,1))))</f>
        <v>2</v>
      </c>
      <c r="G669" s="9">
        <f>IF(Table5[[#This Row],[Frequency]]&lt;=$M$11,1,IF(Table5[[#This Row],[Frequency]]&lt;=$M$12,2,IF(Table5[[#This Row],[Frequency]]&lt;=$M$13,3,IF(Table5[[#This Row],[Frequency]]&lt;$M$17,4,5))))</f>
        <v>3</v>
      </c>
      <c r="H669" s="9">
        <f>IF(Table5[[#This Row],[Total_Spend]]&lt;=$N$11,1,IF(Table5[[#This Row],[Total_Spend]]&lt;=$N$12,2,IF(Table5[[#This Row],[Total_Spend]]&lt;=$N$13,3,IF(Table5[[#This Row],[Total_Spend]]&lt;$N$17,4,5))))</f>
        <v>5</v>
      </c>
    </row>
    <row r="670" spans="1:8" x14ac:dyDescent="0.3">
      <c r="A670" s="9">
        <v>2782</v>
      </c>
      <c r="B670">
        <v>23</v>
      </c>
      <c r="C670">
        <v>404</v>
      </c>
      <c r="D670">
        <v>17</v>
      </c>
      <c r="E670" s="9">
        <v>0</v>
      </c>
      <c r="F670" s="9">
        <f>IF(Table5[[#This Row],[Recency]]&lt;=$L$19,5,IF(Table5[[#This Row],[Recency]]&lt;=$L$11,4,IF(Table5[[#This Row],[Recency]]&lt;=$L$12,3,IF(Table5[[#This Row],[Recency]]&lt;=$L$13,2,1))))</f>
        <v>4</v>
      </c>
      <c r="G670" s="9">
        <f>IF(Table5[[#This Row],[Frequency]]&lt;=$M$11,1,IF(Table5[[#This Row],[Frequency]]&lt;=$M$12,2,IF(Table5[[#This Row],[Frequency]]&lt;=$M$13,3,IF(Table5[[#This Row],[Frequency]]&lt;$M$17,4,5))))</f>
        <v>3</v>
      </c>
      <c r="H670" s="9">
        <f>IF(Table5[[#This Row],[Total_Spend]]&lt;=$N$11,1,IF(Table5[[#This Row],[Total_Spend]]&lt;=$N$12,2,IF(Table5[[#This Row],[Total_Spend]]&lt;=$N$13,3,IF(Table5[[#This Row],[Total_Spend]]&lt;$N$17,4,5))))</f>
        <v>3</v>
      </c>
    </row>
    <row r="671" spans="1:8" x14ac:dyDescent="0.3">
      <c r="A671" s="9">
        <v>2793</v>
      </c>
      <c r="B671">
        <v>10</v>
      </c>
      <c r="C671">
        <v>1034</v>
      </c>
      <c r="D671">
        <v>26</v>
      </c>
      <c r="E671" s="9">
        <v>0</v>
      </c>
      <c r="F671" s="9">
        <f>IF(Table5[[#This Row],[Recency]]&lt;=$L$19,5,IF(Table5[[#This Row],[Recency]]&lt;=$L$11,4,IF(Table5[[#This Row],[Recency]]&lt;=$L$12,3,IF(Table5[[#This Row],[Recency]]&lt;=$L$13,2,1))))</f>
        <v>4</v>
      </c>
      <c r="G671" s="9">
        <f>IF(Table5[[#This Row],[Frequency]]&lt;=$M$11,1,IF(Table5[[#This Row],[Frequency]]&lt;=$M$12,2,IF(Table5[[#This Row],[Frequency]]&lt;=$M$13,3,IF(Table5[[#This Row],[Frequency]]&lt;$M$17,4,5))))</f>
        <v>5</v>
      </c>
      <c r="H671" s="9">
        <f>IF(Table5[[#This Row],[Total_Spend]]&lt;=$N$11,1,IF(Table5[[#This Row],[Total_Spend]]&lt;=$N$12,2,IF(Table5[[#This Row],[Total_Spend]]&lt;=$N$13,3,IF(Table5[[#This Row],[Total_Spend]]&lt;$N$17,4,5))))</f>
        <v>3</v>
      </c>
    </row>
    <row r="672" spans="1:8" x14ac:dyDescent="0.3">
      <c r="A672" s="9">
        <v>2795</v>
      </c>
      <c r="B672">
        <v>1</v>
      </c>
      <c r="C672">
        <v>13</v>
      </c>
      <c r="D672">
        <v>4</v>
      </c>
      <c r="E672" s="9">
        <v>0</v>
      </c>
      <c r="F672" s="9">
        <f>IF(Table5[[#This Row],[Recency]]&lt;=$L$19,5,IF(Table5[[#This Row],[Recency]]&lt;=$L$11,4,IF(Table5[[#This Row],[Recency]]&lt;=$L$12,3,IF(Table5[[#This Row],[Recency]]&lt;=$L$13,2,1))))</f>
        <v>5</v>
      </c>
      <c r="G672" s="9">
        <f>IF(Table5[[#This Row],[Frequency]]&lt;=$M$11,1,IF(Table5[[#This Row],[Frequency]]&lt;=$M$12,2,IF(Table5[[#This Row],[Frequency]]&lt;=$M$13,3,IF(Table5[[#This Row],[Frequency]]&lt;$M$17,4,5))))</f>
        <v>1</v>
      </c>
      <c r="H672" s="9">
        <f>IF(Table5[[#This Row],[Total_Spend]]&lt;=$N$11,1,IF(Table5[[#This Row],[Total_Spend]]&lt;=$N$12,2,IF(Table5[[#This Row],[Total_Spend]]&lt;=$N$13,3,IF(Table5[[#This Row],[Total_Spend]]&lt;$N$17,4,5))))</f>
        <v>1</v>
      </c>
    </row>
    <row r="673" spans="1:8" x14ac:dyDescent="0.3">
      <c r="A673" s="9">
        <v>2797</v>
      </c>
      <c r="B673">
        <v>34</v>
      </c>
      <c r="C673">
        <v>1073</v>
      </c>
      <c r="D673">
        <v>26</v>
      </c>
      <c r="E673" s="9">
        <v>0</v>
      </c>
      <c r="F673" s="9">
        <f>IF(Table5[[#This Row],[Recency]]&lt;=$L$19,5,IF(Table5[[#This Row],[Recency]]&lt;=$L$11,4,IF(Table5[[#This Row],[Recency]]&lt;=$L$12,3,IF(Table5[[#This Row],[Recency]]&lt;=$L$13,2,1))))</f>
        <v>3</v>
      </c>
      <c r="G673" s="9">
        <f>IF(Table5[[#This Row],[Frequency]]&lt;=$M$11,1,IF(Table5[[#This Row],[Frequency]]&lt;=$M$12,2,IF(Table5[[#This Row],[Frequency]]&lt;=$M$13,3,IF(Table5[[#This Row],[Frequency]]&lt;$M$17,4,5))))</f>
        <v>5</v>
      </c>
      <c r="H673" s="9">
        <f>IF(Table5[[#This Row],[Total_Spend]]&lt;=$N$11,1,IF(Table5[[#This Row],[Total_Spend]]&lt;=$N$12,2,IF(Table5[[#This Row],[Total_Spend]]&lt;=$N$13,3,IF(Table5[[#This Row],[Total_Spend]]&lt;$N$17,4,5))))</f>
        <v>4</v>
      </c>
    </row>
    <row r="674" spans="1:8" x14ac:dyDescent="0.3">
      <c r="A674" s="9">
        <v>2798</v>
      </c>
      <c r="B674">
        <v>54</v>
      </c>
      <c r="C674">
        <v>1240</v>
      </c>
      <c r="D674">
        <v>26</v>
      </c>
      <c r="E674" s="9">
        <v>1</v>
      </c>
      <c r="F674" s="9">
        <f>IF(Table5[[#This Row],[Recency]]&lt;=$L$19,5,IF(Table5[[#This Row],[Recency]]&lt;=$L$11,4,IF(Table5[[#This Row],[Recency]]&lt;=$L$12,3,IF(Table5[[#This Row],[Recency]]&lt;=$L$13,2,1))))</f>
        <v>2</v>
      </c>
      <c r="G674" s="9">
        <f>IF(Table5[[#This Row],[Frequency]]&lt;=$M$11,1,IF(Table5[[#This Row],[Frequency]]&lt;=$M$12,2,IF(Table5[[#This Row],[Frequency]]&lt;=$M$13,3,IF(Table5[[#This Row],[Frequency]]&lt;$M$17,4,5))))</f>
        <v>5</v>
      </c>
      <c r="H674" s="9">
        <f>IF(Table5[[#This Row],[Total_Spend]]&lt;=$N$11,1,IF(Table5[[#This Row],[Total_Spend]]&lt;=$N$12,2,IF(Table5[[#This Row],[Total_Spend]]&lt;=$N$13,3,IF(Table5[[#This Row],[Total_Spend]]&lt;$N$17,4,5))))</f>
        <v>4</v>
      </c>
    </row>
    <row r="675" spans="1:8" x14ac:dyDescent="0.3">
      <c r="A675" s="9">
        <v>2802</v>
      </c>
      <c r="B675">
        <v>61</v>
      </c>
      <c r="C675">
        <v>961</v>
      </c>
      <c r="D675">
        <v>18</v>
      </c>
      <c r="E675" s="9">
        <v>0</v>
      </c>
      <c r="F675" s="9">
        <f>IF(Table5[[#This Row],[Recency]]&lt;=$L$19,5,IF(Table5[[#This Row],[Recency]]&lt;=$L$11,4,IF(Table5[[#This Row],[Recency]]&lt;=$L$12,3,IF(Table5[[#This Row],[Recency]]&lt;=$L$13,2,1))))</f>
        <v>2</v>
      </c>
      <c r="G675" s="9">
        <f>IF(Table5[[#This Row],[Frequency]]&lt;=$M$11,1,IF(Table5[[#This Row],[Frequency]]&lt;=$M$12,2,IF(Table5[[#This Row],[Frequency]]&lt;=$M$13,3,IF(Table5[[#This Row],[Frequency]]&lt;$M$17,4,5))))</f>
        <v>3</v>
      </c>
      <c r="H675" s="9">
        <f>IF(Table5[[#This Row],[Total_Spend]]&lt;=$N$11,1,IF(Table5[[#This Row],[Total_Spend]]&lt;=$N$12,2,IF(Table5[[#This Row],[Total_Spend]]&lt;=$N$13,3,IF(Table5[[#This Row],[Total_Spend]]&lt;$N$17,4,5))))</f>
        <v>3</v>
      </c>
    </row>
    <row r="676" spans="1:8" x14ac:dyDescent="0.3">
      <c r="A676" s="9">
        <v>2804</v>
      </c>
      <c r="B676">
        <v>86</v>
      </c>
      <c r="C676">
        <v>120</v>
      </c>
      <c r="D676">
        <v>11</v>
      </c>
      <c r="E676" s="9">
        <v>1</v>
      </c>
      <c r="F676" s="9">
        <f>IF(Table5[[#This Row],[Recency]]&lt;=$L$19,5,IF(Table5[[#This Row],[Recency]]&lt;=$L$11,4,IF(Table5[[#This Row],[Recency]]&lt;=$L$12,3,IF(Table5[[#This Row],[Recency]]&lt;=$L$13,2,1))))</f>
        <v>1</v>
      </c>
      <c r="G676" s="9">
        <f>IF(Table5[[#This Row],[Frequency]]&lt;=$M$11,1,IF(Table5[[#This Row],[Frequency]]&lt;=$M$12,2,IF(Table5[[#This Row],[Frequency]]&lt;=$M$13,3,IF(Table5[[#This Row],[Frequency]]&lt;$M$17,4,5))))</f>
        <v>2</v>
      </c>
      <c r="H676" s="9">
        <f>IF(Table5[[#This Row],[Total_Spend]]&lt;=$N$11,1,IF(Table5[[#This Row],[Total_Spend]]&lt;=$N$12,2,IF(Table5[[#This Row],[Total_Spend]]&lt;=$N$13,3,IF(Table5[[#This Row],[Total_Spend]]&lt;$N$17,4,5))))</f>
        <v>2</v>
      </c>
    </row>
    <row r="677" spans="1:8" x14ac:dyDescent="0.3">
      <c r="A677" s="9">
        <v>2807</v>
      </c>
      <c r="B677">
        <v>24</v>
      </c>
      <c r="C677">
        <v>1001</v>
      </c>
      <c r="D677">
        <v>27</v>
      </c>
      <c r="E677" s="9">
        <v>0</v>
      </c>
      <c r="F677" s="9">
        <f>IF(Table5[[#This Row],[Recency]]&lt;=$L$19,5,IF(Table5[[#This Row],[Recency]]&lt;=$L$11,4,IF(Table5[[#This Row],[Recency]]&lt;=$L$12,3,IF(Table5[[#This Row],[Recency]]&lt;=$L$13,2,1))))</f>
        <v>4</v>
      </c>
      <c r="G677" s="9">
        <f>IF(Table5[[#This Row],[Frequency]]&lt;=$M$11,1,IF(Table5[[#This Row],[Frequency]]&lt;=$M$12,2,IF(Table5[[#This Row],[Frequency]]&lt;=$M$13,3,IF(Table5[[#This Row],[Frequency]]&lt;$M$17,4,5))))</f>
        <v>5</v>
      </c>
      <c r="H677" s="9">
        <f>IF(Table5[[#This Row],[Total_Spend]]&lt;=$N$11,1,IF(Table5[[#This Row],[Total_Spend]]&lt;=$N$12,2,IF(Table5[[#This Row],[Total_Spend]]&lt;=$N$13,3,IF(Table5[[#This Row],[Total_Spend]]&lt;$N$17,4,5))))</f>
        <v>3</v>
      </c>
    </row>
    <row r="678" spans="1:8" x14ac:dyDescent="0.3">
      <c r="A678" s="9">
        <v>2811</v>
      </c>
      <c r="B678">
        <v>21</v>
      </c>
      <c r="C678">
        <v>62</v>
      </c>
      <c r="D678">
        <v>7</v>
      </c>
      <c r="E678" s="9">
        <v>0</v>
      </c>
      <c r="F678" s="9">
        <f>IF(Table5[[#This Row],[Recency]]&lt;=$L$19,5,IF(Table5[[#This Row],[Recency]]&lt;=$L$11,4,IF(Table5[[#This Row],[Recency]]&lt;=$L$12,3,IF(Table5[[#This Row],[Recency]]&lt;=$L$13,2,1))))</f>
        <v>4</v>
      </c>
      <c r="G678" s="9">
        <f>IF(Table5[[#This Row],[Frequency]]&lt;=$M$11,1,IF(Table5[[#This Row],[Frequency]]&lt;=$M$12,2,IF(Table5[[#This Row],[Frequency]]&lt;=$M$13,3,IF(Table5[[#This Row],[Frequency]]&lt;$M$17,4,5))))</f>
        <v>1</v>
      </c>
      <c r="H678" s="9">
        <f>IF(Table5[[#This Row],[Total_Spend]]&lt;=$N$11,1,IF(Table5[[#This Row],[Total_Spend]]&lt;=$N$12,2,IF(Table5[[#This Row],[Total_Spend]]&lt;=$N$13,3,IF(Table5[[#This Row],[Total_Spend]]&lt;$N$17,4,5))))</f>
        <v>1</v>
      </c>
    </row>
    <row r="679" spans="1:8" x14ac:dyDescent="0.3">
      <c r="A679" s="9">
        <v>2814</v>
      </c>
      <c r="B679">
        <v>6</v>
      </c>
      <c r="C679">
        <v>31</v>
      </c>
      <c r="D679">
        <v>5</v>
      </c>
      <c r="E679" s="9">
        <v>0</v>
      </c>
      <c r="F679" s="9">
        <f>IF(Table5[[#This Row],[Recency]]&lt;=$L$19,5,IF(Table5[[#This Row],[Recency]]&lt;=$L$11,4,IF(Table5[[#This Row],[Recency]]&lt;=$L$12,3,IF(Table5[[#This Row],[Recency]]&lt;=$L$13,2,1))))</f>
        <v>5</v>
      </c>
      <c r="G679" s="9">
        <f>IF(Table5[[#This Row],[Frequency]]&lt;=$M$11,1,IF(Table5[[#This Row],[Frequency]]&lt;=$M$12,2,IF(Table5[[#This Row],[Frequency]]&lt;=$M$13,3,IF(Table5[[#This Row],[Frequency]]&lt;$M$17,4,5))))</f>
        <v>1</v>
      </c>
      <c r="H679" s="9">
        <f>IF(Table5[[#This Row],[Total_Spend]]&lt;=$N$11,1,IF(Table5[[#This Row],[Total_Spend]]&lt;=$N$12,2,IF(Table5[[#This Row],[Total_Spend]]&lt;=$N$13,3,IF(Table5[[#This Row],[Total_Spend]]&lt;$N$17,4,5))))</f>
        <v>1</v>
      </c>
    </row>
    <row r="680" spans="1:8" x14ac:dyDescent="0.3">
      <c r="A680" s="9">
        <v>2815</v>
      </c>
      <c r="B680">
        <v>46</v>
      </c>
      <c r="C680">
        <v>120</v>
      </c>
      <c r="D680">
        <v>9</v>
      </c>
      <c r="E680" s="9">
        <v>0</v>
      </c>
      <c r="F680" s="9">
        <f>IF(Table5[[#This Row],[Recency]]&lt;=$L$19,5,IF(Table5[[#This Row],[Recency]]&lt;=$L$11,4,IF(Table5[[#This Row],[Recency]]&lt;=$L$12,3,IF(Table5[[#This Row],[Recency]]&lt;=$L$13,2,1))))</f>
        <v>3</v>
      </c>
      <c r="G680" s="9">
        <f>IF(Table5[[#This Row],[Frequency]]&lt;=$M$11,1,IF(Table5[[#This Row],[Frequency]]&lt;=$M$12,2,IF(Table5[[#This Row],[Frequency]]&lt;=$M$13,3,IF(Table5[[#This Row],[Frequency]]&lt;$M$17,4,5))))</f>
        <v>2</v>
      </c>
      <c r="H680" s="9">
        <f>IF(Table5[[#This Row],[Total_Spend]]&lt;=$N$11,1,IF(Table5[[#This Row],[Total_Spend]]&lt;=$N$12,2,IF(Table5[[#This Row],[Total_Spend]]&lt;=$N$13,3,IF(Table5[[#This Row],[Total_Spend]]&lt;$N$17,4,5))))</f>
        <v>2</v>
      </c>
    </row>
    <row r="681" spans="1:8" x14ac:dyDescent="0.3">
      <c r="A681" s="9">
        <v>2826</v>
      </c>
      <c r="B681">
        <v>28</v>
      </c>
      <c r="C681">
        <v>37</v>
      </c>
      <c r="D681">
        <v>7</v>
      </c>
      <c r="E681" s="9">
        <v>0</v>
      </c>
      <c r="F681" s="9">
        <f>IF(Table5[[#This Row],[Recency]]&lt;=$L$19,5,IF(Table5[[#This Row],[Recency]]&lt;=$L$11,4,IF(Table5[[#This Row],[Recency]]&lt;=$L$12,3,IF(Table5[[#This Row],[Recency]]&lt;=$L$13,2,1))))</f>
        <v>3</v>
      </c>
      <c r="G681" s="9">
        <f>IF(Table5[[#This Row],[Frequency]]&lt;=$M$11,1,IF(Table5[[#This Row],[Frequency]]&lt;=$M$12,2,IF(Table5[[#This Row],[Frequency]]&lt;=$M$13,3,IF(Table5[[#This Row],[Frequency]]&lt;$M$17,4,5))))</f>
        <v>1</v>
      </c>
      <c r="H681" s="9">
        <f>IF(Table5[[#This Row],[Total_Spend]]&lt;=$N$11,1,IF(Table5[[#This Row],[Total_Spend]]&lt;=$N$12,2,IF(Table5[[#This Row],[Total_Spend]]&lt;=$N$13,3,IF(Table5[[#This Row],[Total_Spend]]&lt;$N$17,4,5))))</f>
        <v>1</v>
      </c>
    </row>
    <row r="682" spans="1:8" x14ac:dyDescent="0.3">
      <c r="A682" s="9">
        <v>2829</v>
      </c>
      <c r="B682">
        <v>25</v>
      </c>
      <c r="C682">
        <v>731</v>
      </c>
      <c r="D682">
        <v>22</v>
      </c>
      <c r="E682" s="9">
        <v>0</v>
      </c>
      <c r="F682" s="9">
        <f>IF(Table5[[#This Row],[Recency]]&lt;=$L$19,5,IF(Table5[[#This Row],[Recency]]&lt;=$L$11,4,IF(Table5[[#This Row],[Recency]]&lt;=$L$12,3,IF(Table5[[#This Row],[Recency]]&lt;=$L$13,2,1))))</f>
        <v>3</v>
      </c>
      <c r="G682" s="9">
        <f>IF(Table5[[#This Row],[Frequency]]&lt;=$M$11,1,IF(Table5[[#This Row],[Frequency]]&lt;=$M$12,2,IF(Table5[[#This Row],[Frequency]]&lt;=$M$13,3,IF(Table5[[#This Row],[Frequency]]&lt;$M$17,4,5))))</f>
        <v>4</v>
      </c>
      <c r="H682" s="9">
        <f>IF(Table5[[#This Row],[Total_Spend]]&lt;=$N$11,1,IF(Table5[[#This Row],[Total_Spend]]&lt;=$N$12,2,IF(Table5[[#This Row],[Total_Spend]]&lt;=$N$13,3,IF(Table5[[#This Row],[Total_Spend]]&lt;$N$17,4,5))))</f>
        <v>3</v>
      </c>
    </row>
    <row r="683" spans="1:8" x14ac:dyDescent="0.3">
      <c r="A683" s="9">
        <v>2831</v>
      </c>
      <c r="B683">
        <v>99</v>
      </c>
      <c r="C683">
        <v>1179</v>
      </c>
      <c r="D683">
        <v>26</v>
      </c>
      <c r="E683" s="9">
        <v>0</v>
      </c>
      <c r="F683" s="9">
        <f>IF(Table5[[#This Row],[Recency]]&lt;=$L$19,5,IF(Table5[[#This Row],[Recency]]&lt;=$L$11,4,IF(Table5[[#This Row],[Recency]]&lt;=$L$12,3,IF(Table5[[#This Row],[Recency]]&lt;=$L$13,2,1))))</f>
        <v>1</v>
      </c>
      <c r="G683" s="9">
        <f>IF(Table5[[#This Row],[Frequency]]&lt;=$M$11,1,IF(Table5[[#This Row],[Frequency]]&lt;=$M$12,2,IF(Table5[[#This Row],[Frequency]]&lt;=$M$13,3,IF(Table5[[#This Row],[Frequency]]&lt;$M$17,4,5))))</f>
        <v>5</v>
      </c>
      <c r="H683" s="9">
        <f>IF(Table5[[#This Row],[Total_Spend]]&lt;=$N$11,1,IF(Table5[[#This Row],[Total_Spend]]&lt;=$N$12,2,IF(Table5[[#This Row],[Total_Spend]]&lt;=$N$13,3,IF(Table5[[#This Row],[Total_Spend]]&lt;$N$17,4,5))))</f>
        <v>4</v>
      </c>
    </row>
    <row r="684" spans="1:8" x14ac:dyDescent="0.3">
      <c r="A684" s="9">
        <v>2836</v>
      </c>
      <c r="B684">
        <v>61</v>
      </c>
      <c r="C684">
        <v>19</v>
      </c>
      <c r="D684">
        <v>4</v>
      </c>
      <c r="E684" s="9">
        <v>0</v>
      </c>
      <c r="F684" s="9">
        <f>IF(Table5[[#This Row],[Recency]]&lt;=$L$19,5,IF(Table5[[#This Row],[Recency]]&lt;=$L$11,4,IF(Table5[[#This Row],[Recency]]&lt;=$L$12,3,IF(Table5[[#This Row],[Recency]]&lt;=$L$13,2,1))))</f>
        <v>2</v>
      </c>
      <c r="G684" s="9">
        <f>IF(Table5[[#This Row],[Frequency]]&lt;=$M$11,1,IF(Table5[[#This Row],[Frequency]]&lt;=$M$12,2,IF(Table5[[#This Row],[Frequency]]&lt;=$M$13,3,IF(Table5[[#This Row],[Frequency]]&lt;$M$17,4,5))))</f>
        <v>1</v>
      </c>
      <c r="H684" s="9">
        <f>IF(Table5[[#This Row],[Total_Spend]]&lt;=$N$11,1,IF(Table5[[#This Row],[Total_Spend]]&lt;=$N$12,2,IF(Table5[[#This Row],[Total_Spend]]&lt;=$N$13,3,IF(Table5[[#This Row],[Total_Spend]]&lt;$N$17,4,5))))</f>
        <v>1</v>
      </c>
    </row>
    <row r="685" spans="1:8" x14ac:dyDescent="0.3">
      <c r="A685" s="9">
        <v>2849</v>
      </c>
      <c r="B685">
        <v>25</v>
      </c>
      <c r="C685">
        <v>1180</v>
      </c>
      <c r="D685">
        <v>31</v>
      </c>
      <c r="E685" s="9">
        <v>0</v>
      </c>
      <c r="F685" s="9">
        <f>IF(Table5[[#This Row],[Recency]]&lt;=$L$19,5,IF(Table5[[#This Row],[Recency]]&lt;=$L$11,4,IF(Table5[[#This Row],[Recency]]&lt;=$L$12,3,IF(Table5[[#This Row],[Recency]]&lt;=$L$13,2,1))))</f>
        <v>3</v>
      </c>
      <c r="G685" s="9">
        <f>IF(Table5[[#This Row],[Frequency]]&lt;=$M$11,1,IF(Table5[[#This Row],[Frequency]]&lt;=$M$12,2,IF(Table5[[#This Row],[Frequency]]&lt;=$M$13,3,IF(Table5[[#This Row],[Frequency]]&lt;$M$17,4,5))))</f>
        <v>5</v>
      </c>
      <c r="H685" s="9">
        <f>IF(Table5[[#This Row],[Total_Spend]]&lt;=$N$11,1,IF(Table5[[#This Row],[Total_Spend]]&lt;=$N$12,2,IF(Table5[[#This Row],[Total_Spend]]&lt;=$N$13,3,IF(Table5[[#This Row],[Total_Spend]]&lt;$N$17,4,5))))</f>
        <v>4</v>
      </c>
    </row>
    <row r="686" spans="1:8" x14ac:dyDescent="0.3">
      <c r="A686" s="9">
        <v>2853</v>
      </c>
      <c r="B686">
        <v>74</v>
      </c>
      <c r="C686">
        <v>275</v>
      </c>
      <c r="D686">
        <v>12</v>
      </c>
      <c r="E686" s="9">
        <v>0</v>
      </c>
      <c r="F686" s="9">
        <f>IF(Table5[[#This Row],[Recency]]&lt;=$L$19,5,IF(Table5[[#This Row],[Recency]]&lt;=$L$11,4,IF(Table5[[#This Row],[Recency]]&lt;=$L$12,3,IF(Table5[[#This Row],[Recency]]&lt;=$L$13,2,1))))</f>
        <v>2</v>
      </c>
      <c r="G686" s="9">
        <f>IF(Table5[[#This Row],[Frequency]]&lt;=$M$11,1,IF(Table5[[#This Row],[Frequency]]&lt;=$M$12,2,IF(Table5[[#This Row],[Frequency]]&lt;=$M$13,3,IF(Table5[[#This Row],[Frequency]]&lt;$M$17,4,5))))</f>
        <v>2</v>
      </c>
      <c r="H686" s="9">
        <f>IF(Table5[[#This Row],[Total_Spend]]&lt;=$N$11,1,IF(Table5[[#This Row],[Total_Spend]]&lt;=$N$12,2,IF(Table5[[#This Row],[Total_Spend]]&lt;=$N$13,3,IF(Table5[[#This Row],[Total_Spend]]&lt;$N$17,4,5))))</f>
        <v>2</v>
      </c>
    </row>
    <row r="687" spans="1:8" x14ac:dyDescent="0.3">
      <c r="A687" s="9">
        <v>286</v>
      </c>
      <c r="B687">
        <v>48</v>
      </c>
      <c r="C687">
        <v>152</v>
      </c>
      <c r="D687">
        <v>12</v>
      </c>
      <c r="E687" s="9">
        <v>0</v>
      </c>
      <c r="F687" s="9">
        <f>IF(Table5[[#This Row],[Recency]]&lt;=$L$19,5,IF(Table5[[#This Row],[Recency]]&lt;=$L$11,4,IF(Table5[[#This Row],[Recency]]&lt;=$L$12,3,IF(Table5[[#This Row],[Recency]]&lt;=$L$13,2,1))))</f>
        <v>3</v>
      </c>
      <c r="G687" s="9">
        <f>IF(Table5[[#This Row],[Frequency]]&lt;=$M$11,1,IF(Table5[[#This Row],[Frequency]]&lt;=$M$12,2,IF(Table5[[#This Row],[Frequency]]&lt;=$M$13,3,IF(Table5[[#This Row],[Frequency]]&lt;$M$17,4,5))))</f>
        <v>2</v>
      </c>
      <c r="H687" s="9">
        <f>IF(Table5[[#This Row],[Total_Spend]]&lt;=$N$11,1,IF(Table5[[#This Row],[Total_Spend]]&lt;=$N$12,2,IF(Table5[[#This Row],[Total_Spend]]&lt;=$N$13,3,IF(Table5[[#This Row],[Total_Spend]]&lt;$N$17,4,5))))</f>
        <v>2</v>
      </c>
    </row>
    <row r="688" spans="1:8" x14ac:dyDescent="0.3">
      <c r="A688" s="9">
        <v>2861</v>
      </c>
      <c r="B688">
        <v>79</v>
      </c>
      <c r="C688">
        <v>23</v>
      </c>
      <c r="D688">
        <v>4</v>
      </c>
      <c r="E688" s="9">
        <v>0</v>
      </c>
      <c r="F688" s="9">
        <f>IF(Table5[[#This Row],[Recency]]&lt;=$L$19,5,IF(Table5[[#This Row],[Recency]]&lt;=$L$11,4,IF(Table5[[#This Row],[Recency]]&lt;=$L$12,3,IF(Table5[[#This Row],[Recency]]&lt;=$L$13,2,1))))</f>
        <v>1</v>
      </c>
      <c r="G688" s="9">
        <f>IF(Table5[[#This Row],[Frequency]]&lt;=$M$11,1,IF(Table5[[#This Row],[Frequency]]&lt;=$M$12,2,IF(Table5[[#This Row],[Frequency]]&lt;=$M$13,3,IF(Table5[[#This Row],[Frequency]]&lt;$M$17,4,5))))</f>
        <v>1</v>
      </c>
      <c r="H688" s="9">
        <f>IF(Table5[[#This Row],[Total_Spend]]&lt;=$N$11,1,IF(Table5[[#This Row],[Total_Spend]]&lt;=$N$12,2,IF(Table5[[#This Row],[Total_Spend]]&lt;=$N$13,3,IF(Table5[[#This Row],[Total_Spend]]&lt;$N$17,4,5))))</f>
        <v>1</v>
      </c>
    </row>
    <row r="689" spans="1:8" x14ac:dyDescent="0.3">
      <c r="A689" s="9">
        <v>2863</v>
      </c>
      <c r="B689">
        <v>67</v>
      </c>
      <c r="C689">
        <v>1052</v>
      </c>
      <c r="D689">
        <v>21</v>
      </c>
      <c r="E689" s="9">
        <v>0</v>
      </c>
      <c r="F689" s="9">
        <f>IF(Table5[[#This Row],[Recency]]&lt;=$L$19,5,IF(Table5[[#This Row],[Recency]]&lt;=$L$11,4,IF(Table5[[#This Row],[Recency]]&lt;=$L$12,3,IF(Table5[[#This Row],[Recency]]&lt;=$L$13,2,1))))</f>
        <v>2</v>
      </c>
      <c r="G689" s="9">
        <f>IF(Table5[[#This Row],[Frequency]]&lt;=$M$11,1,IF(Table5[[#This Row],[Frequency]]&lt;=$M$12,2,IF(Table5[[#This Row],[Frequency]]&lt;=$M$13,3,IF(Table5[[#This Row],[Frequency]]&lt;$M$17,4,5))))</f>
        <v>3</v>
      </c>
      <c r="H689" s="9">
        <f>IF(Table5[[#This Row],[Total_Spend]]&lt;=$N$11,1,IF(Table5[[#This Row],[Total_Spend]]&lt;=$N$12,2,IF(Table5[[#This Row],[Total_Spend]]&lt;=$N$13,3,IF(Table5[[#This Row],[Total_Spend]]&lt;$N$17,4,5))))</f>
        <v>4</v>
      </c>
    </row>
    <row r="690" spans="1:8" x14ac:dyDescent="0.3">
      <c r="A690" s="9">
        <v>2868</v>
      </c>
      <c r="B690">
        <v>33</v>
      </c>
      <c r="C690">
        <v>57</v>
      </c>
      <c r="D690">
        <v>8</v>
      </c>
      <c r="E690" s="9">
        <v>1</v>
      </c>
      <c r="F690" s="9">
        <f>IF(Table5[[#This Row],[Recency]]&lt;=$L$19,5,IF(Table5[[#This Row],[Recency]]&lt;=$L$11,4,IF(Table5[[#This Row],[Recency]]&lt;=$L$12,3,IF(Table5[[#This Row],[Recency]]&lt;=$L$13,2,1))))</f>
        <v>3</v>
      </c>
      <c r="G690" s="9">
        <f>IF(Table5[[#This Row],[Frequency]]&lt;=$M$11,1,IF(Table5[[#This Row],[Frequency]]&lt;=$M$12,2,IF(Table5[[#This Row],[Frequency]]&lt;=$M$13,3,IF(Table5[[#This Row],[Frequency]]&lt;$M$17,4,5))))</f>
        <v>1</v>
      </c>
      <c r="H690" s="9">
        <f>IF(Table5[[#This Row],[Total_Spend]]&lt;=$N$11,1,IF(Table5[[#This Row],[Total_Spend]]&lt;=$N$12,2,IF(Table5[[#This Row],[Total_Spend]]&lt;=$N$13,3,IF(Table5[[#This Row],[Total_Spend]]&lt;$N$17,4,5))))</f>
        <v>1</v>
      </c>
    </row>
    <row r="691" spans="1:8" x14ac:dyDescent="0.3">
      <c r="A691" s="9">
        <v>2870</v>
      </c>
      <c r="B691">
        <v>6</v>
      </c>
      <c r="C691">
        <v>502</v>
      </c>
      <c r="D691">
        <v>20</v>
      </c>
      <c r="E691" s="9">
        <v>0</v>
      </c>
      <c r="F691" s="9">
        <f>IF(Table5[[#This Row],[Recency]]&lt;=$L$19,5,IF(Table5[[#This Row],[Recency]]&lt;=$L$11,4,IF(Table5[[#This Row],[Recency]]&lt;=$L$12,3,IF(Table5[[#This Row],[Recency]]&lt;=$L$13,2,1))))</f>
        <v>5</v>
      </c>
      <c r="G691" s="9">
        <f>IF(Table5[[#This Row],[Frequency]]&lt;=$M$11,1,IF(Table5[[#This Row],[Frequency]]&lt;=$M$12,2,IF(Table5[[#This Row],[Frequency]]&lt;=$M$13,3,IF(Table5[[#This Row],[Frequency]]&lt;$M$17,4,5))))</f>
        <v>3</v>
      </c>
      <c r="H691" s="9">
        <f>IF(Table5[[#This Row],[Total_Spend]]&lt;=$N$11,1,IF(Table5[[#This Row],[Total_Spend]]&lt;=$N$12,2,IF(Table5[[#This Row],[Total_Spend]]&lt;=$N$13,3,IF(Table5[[#This Row],[Total_Spend]]&lt;$N$17,4,5))))</f>
        <v>3</v>
      </c>
    </row>
    <row r="692" spans="1:8" x14ac:dyDescent="0.3">
      <c r="A692" s="9">
        <v>2874</v>
      </c>
      <c r="B692">
        <v>20</v>
      </c>
      <c r="C692">
        <v>32</v>
      </c>
      <c r="D692">
        <v>5</v>
      </c>
      <c r="E692" s="9">
        <v>0</v>
      </c>
      <c r="F692" s="9">
        <f>IF(Table5[[#This Row],[Recency]]&lt;=$L$19,5,IF(Table5[[#This Row],[Recency]]&lt;=$L$11,4,IF(Table5[[#This Row],[Recency]]&lt;=$L$12,3,IF(Table5[[#This Row],[Recency]]&lt;=$L$13,2,1))))</f>
        <v>4</v>
      </c>
      <c r="G692" s="9">
        <f>IF(Table5[[#This Row],[Frequency]]&lt;=$M$11,1,IF(Table5[[#This Row],[Frequency]]&lt;=$M$12,2,IF(Table5[[#This Row],[Frequency]]&lt;=$M$13,3,IF(Table5[[#This Row],[Frequency]]&lt;$M$17,4,5))))</f>
        <v>1</v>
      </c>
      <c r="H692" s="9">
        <f>IF(Table5[[#This Row],[Total_Spend]]&lt;=$N$11,1,IF(Table5[[#This Row],[Total_Spend]]&lt;=$N$12,2,IF(Table5[[#This Row],[Total_Spend]]&lt;=$N$13,3,IF(Table5[[#This Row],[Total_Spend]]&lt;$N$17,4,5))))</f>
        <v>1</v>
      </c>
    </row>
    <row r="693" spans="1:8" x14ac:dyDescent="0.3">
      <c r="A693" s="9">
        <v>2875</v>
      </c>
      <c r="B693">
        <v>93</v>
      </c>
      <c r="C693">
        <v>906</v>
      </c>
      <c r="D693">
        <v>24</v>
      </c>
      <c r="E693" s="9">
        <v>0</v>
      </c>
      <c r="F693" s="9">
        <f>IF(Table5[[#This Row],[Recency]]&lt;=$L$19,5,IF(Table5[[#This Row],[Recency]]&lt;=$L$11,4,IF(Table5[[#This Row],[Recency]]&lt;=$L$12,3,IF(Table5[[#This Row],[Recency]]&lt;=$L$13,2,1))))</f>
        <v>1</v>
      </c>
      <c r="G693" s="9">
        <f>IF(Table5[[#This Row],[Frequency]]&lt;=$M$11,1,IF(Table5[[#This Row],[Frequency]]&lt;=$M$12,2,IF(Table5[[#This Row],[Frequency]]&lt;=$M$13,3,IF(Table5[[#This Row],[Frequency]]&lt;$M$17,4,5))))</f>
        <v>4</v>
      </c>
      <c r="H693" s="9">
        <f>IF(Table5[[#This Row],[Total_Spend]]&lt;=$N$11,1,IF(Table5[[#This Row],[Total_Spend]]&lt;=$N$12,2,IF(Table5[[#This Row],[Total_Spend]]&lt;=$N$13,3,IF(Table5[[#This Row],[Total_Spend]]&lt;$N$17,4,5))))</f>
        <v>3</v>
      </c>
    </row>
    <row r="694" spans="1:8" x14ac:dyDescent="0.3">
      <c r="A694" s="9">
        <v>2877</v>
      </c>
      <c r="B694">
        <v>21</v>
      </c>
      <c r="C694">
        <v>541</v>
      </c>
      <c r="D694">
        <v>26</v>
      </c>
      <c r="E694" s="9">
        <v>0</v>
      </c>
      <c r="F694" s="9">
        <f>IF(Table5[[#This Row],[Recency]]&lt;=$L$19,5,IF(Table5[[#This Row],[Recency]]&lt;=$L$11,4,IF(Table5[[#This Row],[Recency]]&lt;=$L$12,3,IF(Table5[[#This Row],[Recency]]&lt;=$L$13,2,1))))</f>
        <v>4</v>
      </c>
      <c r="G694" s="9">
        <f>IF(Table5[[#This Row],[Frequency]]&lt;=$M$11,1,IF(Table5[[#This Row],[Frequency]]&lt;=$M$12,2,IF(Table5[[#This Row],[Frequency]]&lt;=$M$13,3,IF(Table5[[#This Row],[Frequency]]&lt;$M$17,4,5))))</f>
        <v>5</v>
      </c>
      <c r="H694" s="9">
        <f>IF(Table5[[#This Row],[Total_Spend]]&lt;=$N$11,1,IF(Table5[[#This Row],[Total_Spend]]&lt;=$N$12,2,IF(Table5[[#This Row],[Total_Spend]]&lt;=$N$13,3,IF(Table5[[#This Row],[Total_Spend]]&lt;$N$17,4,5))))</f>
        <v>3</v>
      </c>
    </row>
    <row r="695" spans="1:8" x14ac:dyDescent="0.3">
      <c r="A695" s="9">
        <v>2878</v>
      </c>
      <c r="B695">
        <v>93</v>
      </c>
      <c r="C695">
        <v>414</v>
      </c>
      <c r="D695">
        <v>15</v>
      </c>
      <c r="E695" s="9">
        <v>0</v>
      </c>
      <c r="F695" s="9">
        <f>IF(Table5[[#This Row],[Recency]]&lt;=$L$19,5,IF(Table5[[#This Row],[Recency]]&lt;=$L$11,4,IF(Table5[[#This Row],[Recency]]&lt;=$L$12,3,IF(Table5[[#This Row],[Recency]]&lt;=$L$13,2,1))))</f>
        <v>1</v>
      </c>
      <c r="G695" s="9">
        <f>IF(Table5[[#This Row],[Frequency]]&lt;=$M$11,1,IF(Table5[[#This Row],[Frequency]]&lt;=$M$12,2,IF(Table5[[#This Row],[Frequency]]&lt;=$M$13,3,IF(Table5[[#This Row],[Frequency]]&lt;$M$17,4,5))))</f>
        <v>2</v>
      </c>
      <c r="H695" s="9">
        <f>IF(Table5[[#This Row],[Total_Spend]]&lt;=$N$11,1,IF(Table5[[#This Row],[Total_Spend]]&lt;=$N$12,2,IF(Table5[[#This Row],[Total_Spend]]&lt;=$N$13,3,IF(Table5[[#This Row],[Total_Spend]]&lt;$N$17,4,5))))</f>
        <v>3</v>
      </c>
    </row>
    <row r="696" spans="1:8" x14ac:dyDescent="0.3">
      <c r="A696" s="9">
        <v>2882</v>
      </c>
      <c r="B696">
        <v>31</v>
      </c>
      <c r="C696">
        <v>995</v>
      </c>
      <c r="D696">
        <v>16</v>
      </c>
      <c r="E696" s="9">
        <v>0</v>
      </c>
      <c r="F696" s="9">
        <f>IF(Table5[[#This Row],[Recency]]&lt;=$L$19,5,IF(Table5[[#This Row],[Recency]]&lt;=$L$11,4,IF(Table5[[#This Row],[Recency]]&lt;=$L$12,3,IF(Table5[[#This Row],[Recency]]&lt;=$L$13,2,1))))</f>
        <v>3</v>
      </c>
      <c r="G696" s="9">
        <f>IF(Table5[[#This Row],[Frequency]]&lt;=$M$11,1,IF(Table5[[#This Row],[Frequency]]&lt;=$M$12,2,IF(Table5[[#This Row],[Frequency]]&lt;=$M$13,3,IF(Table5[[#This Row],[Frequency]]&lt;$M$17,4,5))))</f>
        <v>3</v>
      </c>
      <c r="H696" s="9">
        <f>IF(Table5[[#This Row],[Total_Spend]]&lt;=$N$11,1,IF(Table5[[#This Row],[Total_Spend]]&lt;=$N$12,2,IF(Table5[[#This Row],[Total_Spend]]&lt;=$N$13,3,IF(Table5[[#This Row],[Total_Spend]]&lt;$N$17,4,5))))</f>
        <v>3</v>
      </c>
    </row>
    <row r="697" spans="1:8" x14ac:dyDescent="0.3">
      <c r="A697" s="9">
        <v>2886</v>
      </c>
      <c r="B697">
        <v>70</v>
      </c>
      <c r="C697">
        <v>1217</v>
      </c>
      <c r="D697">
        <v>32</v>
      </c>
      <c r="E697" s="9">
        <v>0</v>
      </c>
      <c r="F697" s="9">
        <f>IF(Table5[[#This Row],[Recency]]&lt;=$L$19,5,IF(Table5[[#This Row],[Recency]]&lt;=$L$11,4,IF(Table5[[#This Row],[Recency]]&lt;=$L$12,3,IF(Table5[[#This Row],[Recency]]&lt;=$L$13,2,1))))</f>
        <v>2</v>
      </c>
      <c r="G697" s="9">
        <f>IF(Table5[[#This Row],[Frequency]]&lt;=$M$11,1,IF(Table5[[#This Row],[Frequency]]&lt;=$M$12,2,IF(Table5[[#This Row],[Frequency]]&lt;=$M$13,3,IF(Table5[[#This Row],[Frequency]]&lt;$M$17,4,5))))</f>
        <v>5</v>
      </c>
      <c r="H697" s="9">
        <f>IF(Table5[[#This Row],[Total_Spend]]&lt;=$N$11,1,IF(Table5[[#This Row],[Total_Spend]]&lt;=$N$12,2,IF(Table5[[#This Row],[Total_Spend]]&lt;=$N$13,3,IF(Table5[[#This Row],[Total_Spend]]&lt;$N$17,4,5))))</f>
        <v>4</v>
      </c>
    </row>
    <row r="698" spans="1:8" x14ac:dyDescent="0.3">
      <c r="A698" s="9">
        <v>2891</v>
      </c>
      <c r="B698">
        <v>51</v>
      </c>
      <c r="C698">
        <v>928</v>
      </c>
      <c r="D698">
        <v>23</v>
      </c>
      <c r="E698" s="9">
        <v>0</v>
      </c>
      <c r="F698" s="9">
        <f>IF(Table5[[#This Row],[Recency]]&lt;=$L$19,5,IF(Table5[[#This Row],[Recency]]&lt;=$L$11,4,IF(Table5[[#This Row],[Recency]]&lt;=$L$12,3,IF(Table5[[#This Row],[Recency]]&lt;=$L$13,2,1))))</f>
        <v>2</v>
      </c>
      <c r="G698" s="9">
        <f>IF(Table5[[#This Row],[Frequency]]&lt;=$M$11,1,IF(Table5[[#This Row],[Frequency]]&lt;=$M$12,2,IF(Table5[[#This Row],[Frequency]]&lt;=$M$13,3,IF(Table5[[#This Row],[Frequency]]&lt;$M$17,4,5))))</f>
        <v>4</v>
      </c>
      <c r="H698" s="9">
        <f>IF(Table5[[#This Row],[Total_Spend]]&lt;=$N$11,1,IF(Table5[[#This Row],[Total_Spend]]&lt;=$N$12,2,IF(Table5[[#This Row],[Total_Spend]]&lt;=$N$13,3,IF(Table5[[#This Row],[Total_Spend]]&lt;$N$17,4,5))))</f>
        <v>3</v>
      </c>
    </row>
    <row r="699" spans="1:8" x14ac:dyDescent="0.3">
      <c r="A699" s="9">
        <v>2894</v>
      </c>
      <c r="B699">
        <v>74</v>
      </c>
      <c r="C699">
        <v>2013</v>
      </c>
      <c r="D699">
        <v>21</v>
      </c>
      <c r="E699" s="9">
        <v>1</v>
      </c>
      <c r="F699" s="9">
        <f>IF(Table5[[#This Row],[Recency]]&lt;=$L$19,5,IF(Table5[[#This Row],[Recency]]&lt;=$L$11,4,IF(Table5[[#This Row],[Recency]]&lt;=$L$12,3,IF(Table5[[#This Row],[Recency]]&lt;=$L$13,2,1))))</f>
        <v>2</v>
      </c>
      <c r="G699" s="9">
        <f>IF(Table5[[#This Row],[Frequency]]&lt;=$M$11,1,IF(Table5[[#This Row],[Frequency]]&lt;=$M$12,2,IF(Table5[[#This Row],[Frequency]]&lt;=$M$13,3,IF(Table5[[#This Row],[Frequency]]&lt;$M$17,4,5))))</f>
        <v>3</v>
      </c>
      <c r="H699" s="9">
        <f>IF(Table5[[#This Row],[Total_Spend]]&lt;=$N$11,1,IF(Table5[[#This Row],[Total_Spend]]&lt;=$N$12,2,IF(Table5[[#This Row],[Total_Spend]]&lt;=$N$13,3,IF(Table5[[#This Row],[Total_Spend]]&lt;$N$17,4,5))))</f>
        <v>5</v>
      </c>
    </row>
    <row r="700" spans="1:8" x14ac:dyDescent="0.3">
      <c r="A700" s="9">
        <v>2895</v>
      </c>
      <c r="B700">
        <v>79</v>
      </c>
      <c r="C700">
        <v>195</v>
      </c>
      <c r="D700">
        <v>11</v>
      </c>
      <c r="E700" s="9">
        <v>0</v>
      </c>
      <c r="F700" s="9">
        <f>IF(Table5[[#This Row],[Recency]]&lt;=$L$19,5,IF(Table5[[#This Row],[Recency]]&lt;=$L$11,4,IF(Table5[[#This Row],[Recency]]&lt;=$L$12,3,IF(Table5[[#This Row],[Recency]]&lt;=$L$13,2,1))))</f>
        <v>1</v>
      </c>
      <c r="G700" s="9">
        <f>IF(Table5[[#This Row],[Frequency]]&lt;=$M$11,1,IF(Table5[[#This Row],[Frequency]]&lt;=$M$12,2,IF(Table5[[#This Row],[Frequency]]&lt;=$M$13,3,IF(Table5[[#This Row],[Frequency]]&lt;$M$17,4,5))))</f>
        <v>2</v>
      </c>
      <c r="H700" s="9">
        <f>IF(Table5[[#This Row],[Total_Spend]]&lt;=$N$11,1,IF(Table5[[#This Row],[Total_Spend]]&lt;=$N$12,2,IF(Table5[[#This Row],[Total_Spend]]&lt;=$N$13,3,IF(Table5[[#This Row],[Total_Spend]]&lt;$N$17,4,5))))</f>
        <v>2</v>
      </c>
    </row>
    <row r="701" spans="1:8" x14ac:dyDescent="0.3">
      <c r="A701" s="9">
        <v>2902</v>
      </c>
      <c r="B701">
        <v>87</v>
      </c>
      <c r="C701">
        <v>45</v>
      </c>
      <c r="D701">
        <v>5</v>
      </c>
      <c r="E701" s="9">
        <v>0</v>
      </c>
      <c r="F701" s="9">
        <f>IF(Table5[[#This Row],[Recency]]&lt;=$L$19,5,IF(Table5[[#This Row],[Recency]]&lt;=$L$11,4,IF(Table5[[#This Row],[Recency]]&lt;=$L$12,3,IF(Table5[[#This Row],[Recency]]&lt;=$L$13,2,1))))</f>
        <v>1</v>
      </c>
      <c r="G701" s="9">
        <f>IF(Table5[[#This Row],[Frequency]]&lt;=$M$11,1,IF(Table5[[#This Row],[Frequency]]&lt;=$M$12,2,IF(Table5[[#This Row],[Frequency]]&lt;=$M$13,3,IF(Table5[[#This Row],[Frequency]]&lt;$M$17,4,5))))</f>
        <v>1</v>
      </c>
      <c r="H701" s="9">
        <f>IF(Table5[[#This Row],[Total_Spend]]&lt;=$N$11,1,IF(Table5[[#This Row],[Total_Spend]]&lt;=$N$12,2,IF(Table5[[#This Row],[Total_Spend]]&lt;=$N$13,3,IF(Table5[[#This Row],[Total_Spend]]&lt;$N$17,4,5))))</f>
        <v>1</v>
      </c>
    </row>
    <row r="702" spans="1:8" x14ac:dyDescent="0.3">
      <c r="A702" s="9">
        <v>2909</v>
      </c>
      <c r="B702">
        <v>89</v>
      </c>
      <c r="C702">
        <v>1264</v>
      </c>
      <c r="D702">
        <v>20</v>
      </c>
      <c r="E702" s="9">
        <v>0</v>
      </c>
      <c r="F702" s="9">
        <f>IF(Table5[[#This Row],[Recency]]&lt;=$L$19,5,IF(Table5[[#This Row],[Recency]]&lt;=$L$11,4,IF(Table5[[#This Row],[Recency]]&lt;=$L$12,3,IF(Table5[[#This Row],[Recency]]&lt;=$L$13,2,1))))</f>
        <v>1</v>
      </c>
      <c r="G702" s="9">
        <f>IF(Table5[[#This Row],[Frequency]]&lt;=$M$11,1,IF(Table5[[#This Row],[Frequency]]&lt;=$M$12,2,IF(Table5[[#This Row],[Frequency]]&lt;=$M$13,3,IF(Table5[[#This Row],[Frequency]]&lt;$M$17,4,5))))</f>
        <v>3</v>
      </c>
      <c r="H702" s="9">
        <f>IF(Table5[[#This Row],[Total_Spend]]&lt;=$N$11,1,IF(Table5[[#This Row],[Total_Spend]]&lt;=$N$12,2,IF(Table5[[#This Row],[Total_Spend]]&lt;=$N$13,3,IF(Table5[[#This Row],[Total_Spend]]&lt;$N$17,4,5))))</f>
        <v>4</v>
      </c>
    </row>
    <row r="703" spans="1:8" x14ac:dyDescent="0.3">
      <c r="A703" s="9">
        <v>291</v>
      </c>
      <c r="B703">
        <v>13</v>
      </c>
      <c r="C703">
        <v>981</v>
      </c>
      <c r="D703">
        <v>13</v>
      </c>
      <c r="E703" s="9">
        <v>0</v>
      </c>
      <c r="F703" s="9">
        <f>IF(Table5[[#This Row],[Recency]]&lt;=$L$19,5,IF(Table5[[#This Row],[Recency]]&lt;=$L$11,4,IF(Table5[[#This Row],[Recency]]&lt;=$L$12,3,IF(Table5[[#This Row],[Recency]]&lt;=$L$13,2,1))))</f>
        <v>4</v>
      </c>
      <c r="G703" s="9">
        <f>IF(Table5[[#This Row],[Frequency]]&lt;=$M$11,1,IF(Table5[[#This Row],[Frequency]]&lt;=$M$12,2,IF(Table5[[#This Row],[Frequency]]&lt;=$M$13,3,IF(Table5[[#This Row],[Frequency]]&lt;$M$17,4,5))))</f>
        <v>2</v>
      </c>
      <c r="H703" s="9">
        <f>IF(Table5[[#This Row],[Total_Spend]]&lt;=$N$11,1,IF(Table5[[#This Row],[Total_Spend]]&lt;=$N$12,2,IF(Table5[[#This Row],[Total_Spend]]&lt;=$N$13,3,IF(Table5[[#This Row],[Total_Spend]]&lt;$N$17,4,5))))</f>
        <v>3</v>
      </c>
    </row>
    <row r="704" spans="1:8" x14ac:dyDescent="0.3">
      <c r="A704" s="9">
        <v>2918</v>
      </c>
      <c r="B704">
        <v>72</v>
      </c>
      <c r="C704">
        <v>91</v>
      </c>
      <c r="D704">
        <v>9</v>
      </c>
      <c r="E704" s="9">
        <v>0</v>
      </c>
      <c r="F704" s="9">
        <f>IF(Table5[[#This Row],[Recency]]&lt;=$L$19,5,IF(Table5[[#This Row],[Recency]]&lt;=$L$11,4,IF(Table5[[#This Row],[Recency]]&lt;=$L$12,3,IF(Table5[[#This Row],[Recency]]&lt;=$L$13,2,1))))</f>
        <v>2</v>
      </c>
      <c r="G704" s="9">
        <f>IF(Table5[[#This Row],[Frequency]]&lt;=$M$11,1,IF(Table5[[#This Row],[Frequency]]&lt;=$M$12,2,IF(Table5[[#This Row],[Frequency]]&lt;=$M$13,3,IF(Table5[[#This Row],[Frequency]]&lt;$M$17,4,5))))</f>
        <v>2</v>
      </c>
      <c r="H704" s="9">
        <f>IF(Table5[[#This Row],[Total_Spend]]&lt;=$N$11,1,IF(Table5[[#This Row],[Total_Spend]]&lt;=$N$12,2,IF(Table5[[#This Row],[Total_Spend]]&lt;=$N$13,3,IF(Table5[[#This Row],[Total_Spend]]&lt;$N$17,4,5))))</f>
        <v>2</v>
      </c>
    </row>
    <row r="705" spans="1:8" x14ac:dyDescent="0.3">
      <c r="A705" s="9">
        <v>2920</v>
      </c>
      <c r="B705">
        <v>63</v>
      </c>
      <c r="C705">
        <v>990</v>
      </c>
      <c r="D705">
        <v>16</v>
      </c>
      <c r="E705" s="9">
        <v>0</v>
      </c>
      <c r="F705" s="9">
        <f>IF(Table5[[#This Row],[Recency]]&lt;=$L$19,5,IF(Table5[[#This Row],[Recency]]&lt;=$L$11,4,IF(Table5[[#This Row],[Recency]]&lt;=$L$12,3,IF(Table5[[#This Row],[Recency]]&lt;=$L$13,2,1))))</f>
        <v>2</v>
      </c>
      <c r="G705" s="9">
        <f>IF(Table5[[#This Row],[Frequency]]&lt;=$M$11,1,IF(Table5[[#This Row],[Frequency]]&lt;=$M$12,2,IF(Table5[[#This Row],[Frequency]]&lt;=$M$13,3,IF(Table5[[#This Row],[Frequency]]&lt;$M$17,4,5))))</f>
        <v>3</v>
      </c>
      <c r="H705" s="9">
        <f>IF(Table5[[#This Row],[Total_Spend]]&lt;=$N$11,1,IF(Table5[[#This Row],[Total_Spend]]&lt;=$N$12,2,IF(Table5[[#This Row],[Total_Spend]]&lt;=$N$13,3,IF(Table5[[#This Row],[Total_Spend]]&lt;$N$17,4,5))))</f>
        <v>3</v>
      </c>
    </row>
    <row r="706" spans="1:8" x14ac:dyDescent="0.3">
      <c r="A706" s="9">
        <v>2926</v>
      </c>
      <c r="B706">
        <v>62</v>
      </c>
      <c r="C706">
        <v>1374</v>
      </c>
      <c r="D706">
        <v>23</v>
      </c>
      <c r="E706" s="9">
        <v>0</v>
      </c>
      <c r="F706" s="9">
        <f>IF(Table5[[#This Row],[Recency]]&lt;=$L$19,5,IF(Table5[[#This Row],[Recency]]&lt;=$L$11,4,IF(Table5[[#This Row],[Recency]]&lt;=$L$12,3,IF(Table5[[#This Row],[Recency]]&lt;=$L$13,2,1))))</f>
        <v>2</v>
      </c>
      <c r="G706" s="9">
        <f>IF(Table5[[#This Row],[Frequency]]&lt;=$M$11,1,IF(Table5[[#This Row],[Frequency]]&lt;=$M$12,2,IF(Table5[[#This Row],[Frequency]]&lt;=$M$13,3,IF(Table5[[#This Row],[Frequency]]&lt;$M$17,4,5))))</f>
        <v>4</v>
      </c>
      <c r="H706" s="9">
        <f>IF(Table5[[#This Row],[Total_Spend]]&lt;=$N$11,1,IF(Table5[[#This Row],[Total_Spend]]&lt;=$N$12,2,IF(Table5[[#This Row],[Total_Spend]]&lt;=$N$13,3,IF(Table5[[#This Row],[Total_Spend]]&lt;$N$17,4,5))))</f>
        <v>4</v>
      </c>
    </row>
    <row r="707" spans="1:8" x14ac:dyDescent="0.3">
      <c r="A707" s="9">
        <v>2928</v>
      </c>
      <c r="B707">
        <v>63</v>
      </c>
      <c r="C707">
        <v>990</v>
      </c>
      <c r="D707">
        <v>16</v>
      </c>
      <c r="E707" s="9">
        <v>0</v>
      </c>
      <c r="F707" s="9">
        <f>IF(Table5[[#This Row],[Recency]]&lt;=$L$19,5,IF(Table5[[#This Row],[Recency]]&lt;=$L$11,4,IF(Table5[[#This Row],[Recency]]&lt;=$L$12,3,IF(Table5[[#This Row],[Recency]]&lt;=$L$13,2,1))))</f>
        <v>2</v>
      </c>
      <c r="G707" s="9">
        <f>IF(Table5[[#This Row],[Frequency]]&lt;=$M$11,1,IF(Table5[[#This Row],[Frequency]]&lt;=$M$12,2,IF(Table5[[#This Row],[Frequency]]&lt;=$M$13,3,IF(Table5[[#This Row],[Frequency]]&lt;$M$17,4,5))))</f>
        <v>3</v>
      </c>
      <c r="H707" s="9">
        <f>IF(Table5[[#This Row],[Total_Spend]]&lt;=$N$11,1,IF(Table5[[#This Row],[Total_Spend]]&lt;=$N$12,2,IF(Table5[[#This Row],[Total_Spend]]&lt;=$N$13,3,IF(Table5[[#This Row],[Total_Spend]]&lt;$N$17,4,5))))</f>
        <v>3</v>
      </c>
    </row>
    <row r="708" spans="1:8" x14ac:dyDescent="0.3">
      <c r="A708" s="9">
        <v>2929</v>
      </c>
      <c r="B708">
        <v>27</v>
      </c>
      <c r="C708">
        <v>137</v>
      </c>
      <c r="D708">
        <v>8</v>
      </c>
      <c r="E708" s="9">
        <v>0</v>
      </c>
      <c r="F708" s="9">
        <f>IF(Table5[[#This Row],[Recency]]&lt;=$L$19,5,IF(Table5[[#This Row],[Recency]]&lt;=$L$11,4,IF(Table5[[#This Row],[Recency]]&lt;=$L$12,3,IF(Table5[[#This Row],[Recency]]&lt;=$L$13,2,1))))</f>
        <v>3</v>
      </c>
      <c r="G708" s="9">
        <f>IF(Table5[[#This Row],[Frequency]]&lt;=$M$11,1,IF(Table5[[#This Row],[Frequency]]&lt;=$M$12,2,IF(Table5[[#This Row],[Frequency]]&lt;=$M$13,3,IF(Table5[[#This Row],[Frequency]]&lt;$M$17,4,5))))</f>
        <v>1</v>
      </c>
      <c r="H708" s="9">
        <f>IF(Table5[[#This Row],[Total_Spend]]&lt;=$N$11,1,IF(Table5[[#This Row],[Total_Spend]]&lt;=$N$12,2,IF(Table5[[#This Row],[Total_Spend]]&lt;=$N$13,3,IF(Table5[[#This Row],[Total_Spend]]&lt;$N$17,4,5))))</f>
        <v>2</v>
      </c>
    </row>
    <row r="709" spans="1:8" x14ac:dyDescent="0.3">
      <c r="A709" s="9">
        <v>2930</v>
      </c>
      <c r="B709">
        <v>7</v>
      </c>
      <c r="C709">
        <v>1281</v>
      </c>
      <c r="D709">
        <v>20</v>
      </c>
      <c r="E709" s="9">
        <v>0</v>
      </c>
      <c r="F709" s="9">
        <f>IF(Table5[[#This Row],[Recency]]&lt;=$L$19,5,IF(Table5[[#This Row],[Recency]]&lt;=$L$11,4,IF(Table5[[#This Row],[Recency]]&lt;=$L$12,3,IF(Table5[[#This Row],[Recency]]&lt;=$L$13,2,1))))</f>
        <v>5</v>
      </c>
      <c r="G709" s="9">
        <f>IF(Table5[[#This Row],[Frequency]]&lt;=$M$11,1,IF(Table5[[#This Row],[Frequency]]&lt;=$M$12,2,IF(Table5[[#This Row],[Frequency]]&lt;=$M$13,3,IF(Table5[[#This Row],[Frequency]]&lt;$M$17,4,5))))</f>
        <v>3</v>
      </c>
      <c r="H709" s="9">
        <f>IF(Table5[[#This Row],[Total_Spend]]&lt;=$N$11,1,IF(Table5[[#This Row],[Total_Spend]]&lt;=$N$12,2,IF(Table5[[#This Row],[Total_Spend]]&lt;=$N$13,3,IF(Table5[[#This Row],[Total_Spend]]&lt;$N$17,4,5))))</f>
        <v>4</v>
      </c>
    </row>
    <row r="710" spans="1:8" x14ac:dyDescent="0.3">
      <c r="A710" s="9">
        <v>2931</v>
      </c>
      <c r="B710">
        <v>95</v>
      </c>
      <c r="C710">
        <v>1192</v>
      </c>
      <c r="D710">
        <v>22</v>
      </c>
      <c r="E710" s="9">
        <v>0</v>
      </c>
      <c r="F710" s="9">
        <f>IF(Table5[[#This Row],[Recency]]&lt;=$L$19,5,IF(Table5[[#This Row],[Recency]]&lt;=$L$11,4,IF(Table5[[#This Row],[Recency]]&lt;=$L$12,3,IF(Table5[[#This Row],[Recency]]&lt;=$L$13,2,1))))</f>
        <v>1</v>
      </c>
      <c r="G710" s="9">
        <f>IF(Table5[[#This Row],[Frequency]]&lt;=$M$11,1,IF(Table5[[#This Row],[Frequency]]&lt;=$M$12,2,IF(Table5[[#This Row],[Frequency]]&lt;=$M$13,3,IF(Table5[[#This Row],[Frequency]]&lt;$M$17,4,5))))</f>
        <v>4</v>
      </c>
      <c r="H710" s="9">
        <f>IF(Table5[[#This Row],[Total_Spend]]&lt;=$N$11,1,IF(Table5[[#This Row],[Total_Spend]]&lt;=$N$12,2,IF(Table5[[#This Row],[Total_Spend]]&lt;=$N$13,3,IF(Table5[[#This Row],[Total_Spend]]&lt;$N$17,4,5))))</f>
        <v>4</v>
      </c>
    </row>
    <row r="711" spans="1:8" x14ac:dyDescent="0.3">
      <c r="A711" s="9">
        <v>2936</v>
      </c>
      <c r="B711">
        <v>46</v>
      </c>
      <c r="C711">
        <v>23</v>
      </c>
      <c r="D711">
        <v>5</v>
      </c>
      <c r="E711" s="9">
        <v>0</v>
      </c>
      <c r="F711" s="9">
        <f>IF(Table5[[#This Row],[Recency]]&lt;=$L$19,5,IF(Table5[[#This Row],[Recency]]&lt;=$L$11,4,IF(Table5[[#This Row],[Recency]]&lt;=$L$12,3,IF(Table5[[#This Row],[Recency]]&lt;=$L$13,2,1))))</f>
        <v>3</v>
      </c>
      <c r="G711" s="9">
        <f>IF(Table5[[#This Row],[Frequency]]&lt;=$M$11,1,IF(Table5[[#This Row],[Frequency]]&lt;=$M$12,2,IF(Table5[[#This Row],[Frequency]]&lt;=$M$13,3,IF(Table5[[#This Row],[Frequency]]&lt;$M$17,4,5))))</f>
        <v>1</v>
      </c>
      <c r="H711" s="9">
        <f>IF(Table5[[#This Row],[Total_Spend]]&lt;=$N$11,1,IF(Table5[[#This Row],[Total_Spend]]&lt;=$N$12,2,IF(Table5[[#This Row],[Total_Spend]]&lt;=$N$13,3,IF(Table5[[#This Row],[Total_Spend]]&lt;$N$17,4,5))))</f>
        <v>1</v>
      </c>
    </row>
    <row r="712" spans="1:8" x14ac:dyDescent="0.3">
      <c r="A712" s="9">
        <v>2937</v>
      </c>
      <c r="B712">
        <v>47</v>
      </c>
      <c r="C712">
        <v>871</v>
      </c>
      <c r="D712">
        <v>25</v>
      </c>
      <c r="E712" s="9">
        <v>0</v>
      </c>
      <c r="F712" s="9">
        <f>IF(Table5[[#This Row],[Recency]]&lt;=$L$19,5,IF(Table5[[#This Row],[Recency]]&lt;=$L$11,4,IF(Table5[[#This Row],[Recency]]&lt;=$L$12,3,IF(Table5[[#This Row],[Recency]]&lt;=$L$13,2,1))))</f>
        <v>3</v>
      </c>
      <c r="G712" s="9">
        <f>IF(Table5[[#This Row],[Frequency]]&lt;=$M$11,1,IF(Table5[[#This Row],[Frequency]]&lt;=$M$12,2,IF(Table5[[#This Row],[Frequency]]&lt;=$M$13,3,IF(Table5[[#This Row],[Frequency]]&lt;$M$17,4,5))))</f>
        <v>5</v>
      </c>
      <c r="H712" s="9">
        <f>IF(Table5[[#This Row],[Total_Spend]]&lt;=$N$11,1,IF(Table5[[#This Row],[Total_Spend]]&lt;=$N$12,2,IF(Table5[[#This Row],[Total_Spend]]&lt;=$N$13,3,IF(Table5[[#This Row],[Total_Spend]]&lt;$N$17,4,5))))</f>
        <v>3</v>
      </c>
    </row>
    <row r="713" spans="1:8" x14ac:dyDescent="0.3">
      <c r="A713" s="9">
        <v>2939</v>
      </c>
      <c r="B713">
        <v>96</v>
      </c>
      <c r="C713">
        <v>1631</v>
      </c>
      <c r="D713">
        <v>15</v>
      </c>
      <c r="E713" s="9">
        <v>0</v>
      </c>
      <c r="F713" s="9">
        <f>IF(Table5[[#This Row],[Recency]]&lt;=$L$19,5,IF(Table5[[#This Row],[Recency]]&lt;=$L$11,4,IF(Table5[[#This Row],[Recency]]&lt;=$L$12,3,IF(Table5[[#This Row],[Recency]]&lt;=$L$13,2,1))))</f>
        <v>1</v>
      </c>
      <c r="G713" s="9">
        <f>IF(Table5[[#This Row],[Frequency]]&lt;=$M$11,1,IF(Table5[[#This Row],[Frequency]]&lt;=$M$12,2,IF(Table5[[#This Row],[Frequency]]&lt;=$M$13,3,IF(Table5[[#This Row],[Frequency]]&lt;$M$17,4,5))))</f>
        <v>2</v>
      </c>
      <c r="H713" s="9">
        <f>IF(Table5[[#This Row],[Total_Spend]]&lt;=$N$11,1,IF(Table5[[#This Row],[Total_Spend]]&lt;=$N$12,2,IF(Table5[[#This Row],[Total_Spend]]&lt;=$N$13,3,IF(Table5[[#This Row],[Total_Spend]]&lt;$N$17,4,5))))</f>
        <v>5</v>
      </c>
    </row>
    <row r="714" spans="1:8" x14ac:dyDescent="0.3">
      <c r="A714" s="9">
        <v>2942</v>
      </c>
      <c r="B714">
        <v>20</v>
      </c>
      <c r="C714">
        <v>486</v>
      </c>
      <c r="D714">
        <v>15</v>
      </c>
      <c r="E714" s="9">
        <v>0</v>
      </c>
      <c r="F714" s="9">
        <f>IF(Table5[[#This Row],[Recency]]&lt;=$L$19,5,IF(Table5[[#This Row],[Recency]]&lt;=$L$11,4,IF(Table5[[#This Row],[Recency]]&lt;=$L$12,3,IF(Table5[[#This Row],[Recency]]&lt;=$L$13,2,1))))</f>
        <v>4</v>
      </c>
      <c r="G714" s="9">
        <f>IF(Table5[[#This Row],[Frequency]]&lt;=$M$11,1,IF(Table5[[#This Row],[Frequency]]&lt;=$M$12,2,IF(Table5[[#This Row],[Frequency]]&lt;=$M$13,3,IF(Table5[[#This Row],[Frequency]]&lt;$M$17,4,5))))</f>
        <v>2</v>
      </c>
      <c r="H714" s="9">
        <f>IF(Table5[[#This Row],[Total_Spend]]&lt;=$N$11,1,IF(Table5[[#This Row],[Total_Spend]]&lt;=$N$12,2,IF(Table5[[#This Row],[Total_Spend]]&lt;=$N$13,3,IF(Table5[[#This Row],[Total_Spend]]&lt;$N$17,4,5))))</f>
        <v>3</v>
      </c>
    </row>
    <row r="715" spans="1:8" x14ac:dyDescent="0.3">
      <c r="A715" s="9">
        <v>2945</v>
      </c>
      <c r="B715">
        <v>25</v>
      </c>
      <c r="C715">
        <v>46</v>
      </c>
      <c r="D715">
        <v>5</v>
      </c>
      <c r="E715" s="9">
        <v>0</v>
      </c>
      <c r="F715" s="9">
        <f>IF(Table5[[#This Row],[Recency]]&lt;=$L$19,5,IF(Table5[[#This Row],[Recency]]&lt;=$L$11,4,IF(Table5[[#This Row],[Recency]]&lt;=$L$12,3,IF(Table5[[#This Row],[Recency]]&lt;=$L$13,2,1))))</f>
        <v>3</v>
      </c>
      <c r="G715" s="9">
        <f>IF(Table5[[#This Row],[Frequency]]&lt;=$M$11,1,IF(Table5[[#This Row],[Frequency]]&lt;=$M$12,2,IF(Table5[[#This Row],[Frequency]]&lt;=$M$13,3,IF(Table5[[#This Row],[Frequency]]&lt;$M$17,4,5))))</f>
        <v>1</v>
      </c>
      <c r="H715" s="9">
        <f>IF(Table5[[#This Row],[Total_Spend]]&lt;=$N$11,1,IF(Table5[[#This Row],[Total_Spend]]&lt;=$N$12,2,IF(Table5[[#This Row],[Total_Spend]]&lt;=$N$13,3,IF(Table5[[#This Row],[Total_Spend]]&lt;$N$17,4,5))))</f>
        <v>1</v>
      </c>
    </row>
    <row r="716" spans="1:8" x14ac:dyDescent="0.3">
      <c r="A716" s="9">
        <v>2948</v>
      </c>
      <c r="B716">
        <v>76</v>
      </c>
      <c r="C716">
        <v>185</v>
      </c>
      <c r="D716">
        <v>10</v>
      </c>
      <c r="E716" s="9">
        <v>0</v>
      </c>
      <c r="F716" s="9">
        <f>IF(Table5[[#This Row],[Recency]]&lt;=$L$19,5,IF(Table5[[#This Row],[Recency]]&lt;=$L$11,4,IF(Table5[[#This Row],[Recency]]&lt;=$L$12,3,IF(Table5[[#This Row],[Recency]]&lt;=$L$13,2,1))))</f>
        <v>1</v>
      </c>
      <c r="G716" s="9">
        <f>IF(Table5[[#This Row],[Frequency]]&lt;=$M$11,1,IF(Table5[[#This Row],[Frequency]]&lt;=$M$12,2,IF(Table5[[#This Row],[Frequency]]&lt;=$M$13,3,IF(Table5[[#This Row],[Frequency]]&lt;$M$17,4,5))))</f>
        <v>2</v>
      </c>
      <c r="H716" s="9">
        <f>IF(Table5[[#This Row],[Total_Spend]]&lt;=$N$11,1,IF(Table5[[#This Row],[Total_Spend]]&lt;=$N$12,2,IF(Table5[[#This Row],[Total_Spend]]&lt;=$N$13,3,IF(Table5[[#This Row],[Total_Spend]]&lt;$N$17,4,5))))</f>
        <v>2</v>
      </c>
    </row>
    <row r="717" spans="1:8" x14ac:dyDescent="0.3">
      <c r="A717" s="9">
        <v>295</v>
      </c>
      <c r="B717">
        <v>77</v>
      </c>
      <c r="C717">
        <v>1157</v>
      </c>
      <c r="D717">
        <v>22</v>
      </c>
      <c r="E717" s="9">
        <v>0</v>
      </c>
      <c r="F717" s="9">
        <f>IF(Table5[[#This Row],[Recency]]&lt;=$L$19,5,IF(Table5[[#This Row],[Recency]]&lt;=$L$11,4,IF(Table5[[#This Row],[Recency]]&lt;=$L$12,3,IF(Table5[[#This Row],[Recency]]&lt;=$L$13,2,1))))</f>
        <v>1</v>
      </c>
      <c r="G717" s="9">
        <f>IF(Table5[[#This Row],[Frequency]]&lt;=$M$11,1,IF(Table5[[#This Row],[Frequency]]&lt;=$M$12,2,IF(Table5[[#This Row],[Frequency]]&lt;=$M$13,3,IF(Table5[[#This Row],[Frequency]]&lt;$M$17,4,5))))</f>
        <v>4</v>
      </c>
      <c r="H717" s="9">
        <f>IF(Table5[[#This Row],[Total_Spend]]&lt;=$N$11,1,IF(Table5[[#This Row],[Total_Spend]]&lt;=$N$12,2,IF(Table5[[#This Row],[Total_Spend]]&lt;=$N$13,3,IF(Table5[[#This Row],[Total_Spend]]&lt;$N$17,4,5))))</f>
        <v>4</v>
      </c>
    </row>
    <row r="718" spans="1:8" x14ac:dyDescent="0.3">
      <c r="A718" s="9">
        <v>2952</v>
      </c>
      <c r="B718">
        <v>80</v>
      </c>
      <c r="C718">
        <v>76</v>
      </c>
      <c r="D718">
        <v>8</v>
      </c>
      <c r="E718" s="9">
        <v>0</v>
      </c>
      <c r="F718" s="9">
        <f>IF(Table5[[#This Row],[Recency]]&lt;=$L$19,5,IF(Table5[[#This Row],[Recency]]&lt;=$L$11,4,IF(Table5[[#This Row],[Recency]]&lt;=$L$12,3,IF(Table5[[#This Row],[Recency]]&lt;=$L$13,2,1))))</f>
        <v>1</v>
      </c>
      <c r="G718" s="9">
        <f>IF(Table5[[#This Row],[Frequency]]&lt;=$M$11,1,IF(Table5[[#This Row],[Frequency]]&lt;=$M$12,2,IF(Table5[[#This Row],[Frequency]]&lt;=$M$13,3,IF(Table5[[#This Row],[Frequency]]&lt;$M$17,4,5))))</f>
        <v>1</v>
      </c>
      <c r="H718" s="9">
        <f>IF(Table5[[#This Row],[Total_Spend]]&lt;=$N$11,1,IF(Table5[[#This Row],[Total_Spend]]&lt;=$N$12,2,IF(Table5[[#This Row],[Total_Spend]]&lt;=$N$13,3,IF(Table5[[#This Row],[Total_Spend]]&lt;$N$17,4,5))))</f>
        <v>2</v>
      </c>
    </row>
    <row r="719" spans="1:8" x14ac:dyDescent="0.3">
      <c r="A719" s="9">
        <v>2958</v>
      </c>
      <c r="B719">
        <v>53</v>
      </c>
      <c r="C719">
        <v>57</v>
      </c>
      <c r="D719">
        <v>10</v>
      </c>
      <c r="E719" s="9">
        <v>0</v>
      </c>
      <c r="F719" s="9">
        <f>IF(Table5[[#This Row],[Recency]]&lt;=$L$19,5,IF(Table5[[#This Row],[Recency]]&lt;=$L$11,4,IF(Table5[[#This Row],[Recency]]&lt;=$L$12,3,IF(Table5[[#This Row],[Recency]]&lt;=$L$13,2,1))))</f>
        <v>2</v>
      </c>
      <c r="G719" s="9">
        <f>IF(Table5[[#This Row],[Frequency]]&lt;=$M$11,1,IF(Table5[[#This Row],[Frequency]]&lt;=$M$12,2,IF(Table5[[#This Row],[Frequency]]&lt;=$M$13,3,IF(Table5[[#This Row],[Frequency]]&lt;$M$17,4,5))))</f>
        <v>2</v>
      </c>
      <c r="H719" s="9">
        <f>IF(Table5[[#This Row],[Total_Spend]]&lt;=$N$11,1,IF(Table5[[#This Row],[Total_Spend]]&lt;=$N$12,2,IF(Table5[[#This Row],[Total_Spend]]&lt;=$N$13,3,IF(Table5[[#This Row],[Total_Spend]]&lt;$N$17,4,5))))</f>
        <v>1</v>
      </c>
    </row>
    <row r="720" spans="1:8" x14ac:dyDescent="0.3">
      <c r="A720" s="9">
        <v>2961</v>
      </c>
      <c r="B720">
        <v>86</v>
      </c>
      <c r="C720">
        <v>382</v>
      </c>
      <c r="D720">
        <v>15</v>
      </c>
      <c r="E720" s="9">
        <v>0</v>
      </c>
      <c r="F720" s="9">
        <f>IF(Table5[[#This Row],[Recency]]&lt;=$L$19,5,IF(Table5[[#This Row],[Recency]]&lt;=$L$11,4,IF(Table5[[#This Row],[Recency]]&lt;=$L$12,3,IF(Table5[[#This Row],[Recency]]&lt;=$L$13,2,1))))</f>
        <v>1</v>
      </c>
      <c r="G720" s="9">
        <f>IF(Table5[[#This Row],[Frequency]]&lt;=$M$11,1,IF(Table5[[#This Row],[Frequency]]&lt;=$M$12,2,IF(Table5[[#This Row],[Frequency]]&lt;=$M$13,3,IF(Table5[[#This Row],[Frequency]]&lt;$M$17,4,5))))</f>
        <v>2</v>
      </c>
      <c r="H720" s="9">
        <f>IF(Table5[[#This Row],[Total_Spend]]&lt;=$N$11,1,IF(Table5[[#This Row],[Total_Spend]]&lt;=$N$12,2,IF(Table5[[#This Row],[Total_Spend]]&lt;=$N$13,3,IF(Table5[[#This Row],[Total_Spend]]&lt;$N$17,4,5))))</f>
        <v>2</v>
      </c>
    </row>
    <row r="721" spans="1:8" x14ac:dyDescent="0.3">
      <c r="A721" s="9">
        <v>2963</v>
      </c>
      <c r="B721">
        <v>56</v>
      </c>
      <c r="C721">
        <v>1440</v>
      </c>
      <c r="D721">
        <v>21</v>
      </c>
      <c r="E721" s="9">
        <v>0</v>
      </c>
      <c r="F721" s="9">
        <f>IF(Table5[[#This Row],[Recency]]&lt;=$L$19,5,IF(Table5[[#This Row],[Recency]]&lt;=$L$11,4,IF(Table5[[#This Row],[Recency]]&lt;=$L$12,3,IF(Table5[[#This Row],[Recency]]&lt;=$L$13,2,1))))</f>
        <v>2</v>
      </c>
      <c r="G721" s="9">
        <f>IF(Table5[[#This Row],[Frequency]]&lt;=$M$11,1,IF(Table5[[#This Row],[Frequency]]&lt;=$M$12,2,IF(Table5[[#This Row],[Frequency]]&lt;=$M$13,3,IF(Table5[[#This Row],[Frequency]]&lt;$M$17,4,5))))</f>
        <v>3</v>
      </c>
      <c r="H721" s="9">
        <f>IF(Table5[[#This Row],[Total_Spend]]&lt;=$N$11,1,IF(Table5[[#This Row],[Total_Spend]]&lt;=$N$12,2,IF(Table5[[#This Row],[Total_Spend]]&lt;=$N$13,3,IF(Table5[[#This Row],[Total_Spend]]&lt;$N$17,4,5))))</f>
        <v>4</v>
      </c>
    </row>
    <row r="722" spans="1:8" x14ac:dyDescent="0.3">
      <c r="A722" s="9">
        <v>2964</v>
      </c>
      <c r="B722">
        <v>1</v>
      </c>
      <c r="C722">
        <v>72</v>
      </c>
      <c r="D722">
        <v>5</v>
      </c>
      <c r="E722" s="9">
        <v>0</v>
      </c>
      <c r="F722" s="9">
        <f>IF(Table5[[#This Row],[Recency]]&lt;=$L$19,5,IF(Table5[[#This Row],[Recency]]&lt;=$L$11,4,IF(Table5[[#This Row],[Recency]]&lt;=$L$12,3,IF(Table5[[#This Row],[Recency]]&lt;=$L$13,2,1))))</f>
        <v>5</v>
      </c>
      <c r="G722" s="9">
        <f>IF(Table5[[#This Row],[Frequency]]&lt;=$M$11,1,IF(Table5[[#This Row],[Frequency]]&lt;=$M$12,2,IF(Table5[[#This Row],[Frequency]]&lt;=$M$13,3,IF(Table5[[#This Row],[Frequency]]&lt;$M$17,4,5))))</f>
        <v>1</v>
      </c>
      <c r="H722" s="9">
        <f>IF(Table5[[#This Row],[Total_Spend]]&lt;=$N$11,1,IF(Table5[[#This Row],[Total_Spend]]&lt;=$N$12,2,IF(Table5[[#This Row],[Total_Spend]]&lt;=$N$13,3,IF(Table5[[#This Row],[Total_Spend]]&lt;$N$17,4,5))))</f>
        <v>2</v>
      </c>
    </row>
    <row r="723" spans="1:8" x14ac:dyDescent="0.3">
      <c r="A723" s="9">
        <v>2968</v>
      </c>
      <c r="B723">
        <v>53</v>
      </c>
      <c r="C723">
        <v>902</v>
      </c>
      <c r="D723">
        <v>24</v>
      </c>
      <c r="E723" s="9">
        <v>1</v>
      </c>
      <c r="F723" s="9">
        <f>IF(Table5[[#This Row],[Recency]]&lt;=$L$19,5,IF(Table5[[#This Row],[Recency]]&lt;=$L$11,4,IF(Table5[[#This Row],[Recency]]&lt;=$L$12,3,IF(Table5[[#This Row],[Recency]]&lt;=$L$13,2,1))))</f>
        <v>2</v>
      </c>
      <c r="G723" s="9">
        <f>IF(Table5[[#This Row],[Frequency]]&lt;=$M$11,1,IF(Table5[[#This Row],[Frequency]]&lt;=$M$12,2,IF(Table5[[#This Row],[Frequency]]&lt;=$M$13,3,IF(Table5[[#This Row],[Frequency]]&lt;$M$17,4,5))))</f>
        <v>4</v>
      </c>
      <c r="H723" s="9">
        <f>IF(Table5[[#This Row],[Total_Spend]]&lt;=$N$11,1,IF(Table5[[#This Row],[Total_Spend]]&lt;=$N$12,2,IF(Table5[[#This Row],[Total_Spend]]&lt;=$N$13,3,IF(Table5[[#This Row],[Total_Spend]]&lt;$N$17,4,5))))</f>
        <v>3</v>
      </c>
    </row>
    <row r="724" spans="1:8" x14ac:dyDescent="0.3">
      <c r="A724" s="9">
        <v>2975</v>
      </c>
      <c r="B724">
        <v>89</v>
      </c>
      <c r="C724">
        <v>1956</v>
      </c>
      <c r="D724">
        <v>24</v>
      </c>
      <c r="E724" s="9">
        <v>0</v>
      </c>
      <c r="F724" s="9">
        <f>IF(Table5[[#This Row],[Recency]]&lt;=$L$19,5,IF(Table5[[#This Row],[Recency]]&lt;=$L$11,4,IF(Table5[[#This Row],[Recency]]&lt;=$L$12,3,IF(Table5[[#This Row],[Recency]]&lt;=$L$13,2,1))))</f>
        <v>1</v>
      </c>
      <c r="G724" s="9">
        <f>IF(Table5[[#This Row],[Frequency]]&lt;=$M$11,1,IF(Table5[[#This Row],[Frequency]]&lt;=$M$12,2,IF(Table5[[#This Row],[Frequency]]&lt;=$M$13,3,IF(Table5[[#This Row],[Frequency]]&lt;$M$17,4,5))))</f>
        <v>4</v>
      </c>
      <c r="H724" s="9">
        <f>IF(Table5[[#This Row],[Total_Spend]]&lt;=$N$11,1,IF(Table5[[#This Row],[Total_Spend]]&lt;=$N$12,2,IF(Table5[[#This Row],[Total_Spend]]&lt;=$N$13,3,IF(Table5[[#This Row],[Total_Spend]]&lt;$N$17,4,5))))</f>
        <v>5</v>
      </c>
    </row>
    <row r="725" spans="1:8" x14ac:dyDescent="0.3">
      <c r="A725" s="9">
        <v>2980</v>
      </c>
      <c r="B725">
        <v>52</v>
      </c>
      <c r="C725">
        <v>35</v>
      </c>
      <c r="D725">
        <v>10</v>
      </c>
      <c r="E725" s="9">
        <v>0</v>
      </c>
      <c r="F725" s="9">
        <f>IF(Table5[[#This Row],[Recency]]&lt;=$L$19,5,IF(Table5[[#This Row],[Recency]]&lt;=$L$11,4,IF(Table5[[#This Row],[Recency]]&lt;=$L$12,3,IF(Table5[[#This Row],[Recency]]&lt;=$L$13,2,1))))</f>
        <v>2</v>
      </c>
      <c r="G725" s="9">
        <f>IF(Table5[[#This Row],[Frequency]]&lt;=$M$11,1,IF(Table5[[#This Row],[Frequency]]&lt;=$M$12,2,IF(Table5[[#This Row],[Frequency]]&lt;=$M$13,3,IF(Table5[[#This Row],[Frequency]]&lt;$M$17,4,5))))</f>
        <v>2</v>
      </c>
      <c r="H725" s="9">
        <f>IF(Table5[[#This Row],[Total_Spend]]&lt;=$N$11,1,IF(Table5[[#This Row],[Total_Spend]]&lt;=$N$12,2,IF(Table5[[#This Row],[Total_Spend]]&lt;=$N$13,3,IF(Table5[[#This Row],[Total_Spend]]&lt;$N$17,4,5))))</f>
        <v>1</v>
      </c>
    </row>
    <row r="726" spans="1:8" x14ac:dyDescent="0.3">
      <c r="A726" s="9">
        <v>2986</v>
      </c>
      <c r="B726">
        <v>89</v>
      </c>
      <c r="C726">
        <v>20</v>
      </c>
      <c r="D726">
        <v>4</v>
      </c>
      <c r="E726" s="9">
        <v>0</v>
      </c>
      <c r="F726" s="9">
        <f>IF(Table5[[#This Row],[Recency]]&lt;=$L$19,5,IF(Table5[[#This Row],[Recency]]&lt;=$L$11,4,IF(Table5[[#This Row],[Recency]]&lt;=$L$12,3,IF(Table5[[#This Row],[Recency]]&lt;=$L$13,2,1))))</f>
        <v>1</v>
      </c>
      <c r="G726" s="9">
        <f>IF(Table5[[#This Row],[Frequency]]&lt;=$M$11,1,IF(Table5[[#This Row],[Frequency]]&lt;=$M$12,2,IF(Table5[[#This Row],[Frequency]]&lt;=$M$13,3,IF(Table5[[#This Row],[Frequency]]&lt;$M$17,4,5))))</f>
        <v>1</v>
      </c>
      <c r="H726" s="9">
        <f>IF(Table5[[#This Row],[Total_Spend]]&lt;=$N$11,1,IF(Table5[[#This Row],[Total_Spend]]&lt;=$N$12,2,IF(Table5[[#This Row],[Total_Spend]]&lt;=$N$13,3,IF(Table5[[#This Row],[Total_Spend]]&lt;$N$17,4,5))))</f>
        <v>1</v>
      </c>
    </row>
    <row r="727" spans="1:8" x14ac:dyDescent="0.3">
      <c r="A727" s="9">
        <v>2995</v>
      </c>
      <c r="B727">
        <v>64</v>
      </c>
      <c r="C727">
        <v>1084</v>
      </c>
      <c r="D727">
        <v>17</v>
      </c>
      <c r="E727" s="9">
        <v>0</v>
      </c>
      <c r="F727" s="9">
        <f>IF(Table5[[#This Row],[Recency]]&lt;=$L$19,5,IF(Table5[[#This Row],[Recency]]&lt;=$L$11,4,IF(Table5[[#This Row],[Recency]]&lt;=$L$12,3,IF(Table5[[#This Row],[Recency]]&lt;=$L$13,2,1))))</f>
        <v>2</v>
      </c>
      <c r="G727" s="9">
        <f>IF(Table5[[#This Row],[Frequency]]&lt;=$M$11,1,IF(Table5[[#This Row],[Frequency]]&lt;=$M$12,2,IF(Table5[[#This Row],[Frequency]]&lt;=$M$13,3,IF(Table5[[#This Row],[Frequency]]&lt;$M$17,4,5))))</f>
        <v>3</v>
      </c>
      <c r="H727" s="9">
        <f>IF(Table5[[#This Row],[Total_Spend]]&lt;=$N$11,1,IF(Table5[[#This Row],[Total_Spend]]&lt;=$N$12,2,IF(Table5[[#This Row],[Total_Spend]]&lt;=$N$13,3,IF(Table5[[#This Row],[Total_Spend]]&lt;$N$17,4,5))))</f>
        <v>4</v>
      </c>
    </row>
    <row r="728" spans="1:8" x14ac:dyDescent="0.3">
      <c r="A728" s="9">
        <v>3005</v>
      </c>
      <c r="B728">
        <v>7</v>
      </c>
      <c r="C728">
        <v>1650</v>
      </c>
      <c r="D728">
        <v>23</v>
      </c>
      <c r="E728" s="9">
        <v>1</v>
      </c>
      <c r="F728" s="9">
        <f>IF(Table5[[#This Row],[Recency]]&lt;=$L$19,5,IF(Table5[[#This Row],[Recency]]&lt;=$L$11,4,IF(Table5[[#This Row],[Recency]]&lt;=$L$12,3,IF(Table5[[#This Row],[Recency]]&lt;=$L$13,2,1))))</f>
        <v>5</v>
      </c>
      <c r="G728" s="9">
        <f>IF(Table5[[#This Row],[Frequency]]&lt;=$M$11,1,IF(Table5[[#This Row],[Frequency]]&lt;=$M$12,2,IF(Table5[[#This Row],[Frequency]]&lt;=$M$13,3,IF(Table5[[#This Row],[Frequency]]&lt;$M$17,4,5))))</f>
        <v>4</v>
      </c>
      <c r="H728" s="9">
        <f>IF(Table5[[#This Row],[Total_Spend]]&lt;=$N$11,1,IF(Table5[[#This Row],[Total_Spend]]&lt;=$N$12,2,IF(Table5[[#This Row],[Total_Spend]]&lt;=$N$13,3,IF(Table5[[#This Row],[Total_Spend]]&lt;$N$17,4,5))))</f>
        <v>5</v>
      </c>
    </row>
    <row r="729" spans="1:8" x14ac:dyDescent="0.3">
      <c r="A729" s="9">
        <v>3006</v>
      </c>
      <c r="B729">
        <v>83</v>
      </c>
      <c r="C729">
        <v>43</v>
      </c>
      <c r="D729">
        <v>5</v>
      </c>
      <c r="E729" s="9">
        <v>0</v>
      </c>
      <c r="F729" s="9">
        <f>IF(Table5[[#This Row],[Recency]]&lt;=$L$19,5,IF(Table5[[#This Row],[Recency]]&lt;=$L$11,4,IF(Table5[[#This Row],[Recency]]&lt;=$L$12,3,IF(Table5[[#This Row],[Recency]]&lt;=$L$13,2,1))))</f>
        <v>1</v>
      </c>
      <c r="G729" s="9">
        <f>IF(Table5[[#This Row],[Frequency]]&lt;=$M$11,1,IF(Table5[[#This Row],[Frequency]]&lt;=$M$12,2,IF(Table5[[#This Row],[Frequency]]&lt;=$M$13,3,IF(Table5[[#This Row],[Frequency]]&lt;$M$17,4,5))))</f>
        <v>1</v>
      </c>
      <c r="H729" s="9">
        <f>IF(Table5[[#This Row],[Total_Spend]]&lt;=$N$11,1,IF(Table5[[#This Row],[Total_Spend]]&lt;=$N$12,2,IF(Table5[[#This Row],[Total_Spend]]&lt;=$N$13,3,IF(Table5[[#This Row],[Total_Spend]]&lt;$N$17,4,5))))</f>
        <v>1</v>
      </c>
    </row>
    <row r="730" spans="1:8" x14ac:dyDescent="0.3">
      <c r="A730" s="9">
        <v>3007</v>
      </c>
      <c r="B730">
        <v>49</v>
      </c>
      <c r="C730">
        <v>40</v>
      </c>
      <c r="D730">
        <v>6</v>
      </c>
      <c r="E730" s="9">
        <v>0</v>
      </c>
      <c r="F730" s="9">
        <f>IF(Table5[[#This Row],[Recency]]&lt;=$L$19,5,IF(Table5[[#This Row],[Recency]]&lt;=$L$11,4,IF(Table5[[#This Row],[Recency]]&lt;=$L$12,3,IF(Table5[[#This Row],[Recency]]&lt;=$L$13,2,1))))</f>
        <v>3</v>
      </c>
      <c r="G730" s="9">
        <f>IF(Table5[[#This Row],[Frequency]]&lt;=$M$11,1,IF(Table5[[#This Row],[Frequency]]&lt;=$M$12,2,IF(Table5[[#This Row],[Frequency]]&lt;=$M$13,3,IF(Table5[[#This Row],[Frequency]]&lt;$M$17,4,5))))</f>
        <v>1</v>
      </c>
      <c r="H730" s="9">
        <f>IF(Table5[[#This Row],[Total_Spend]]&lt;=$N$11,1,IF(Table5[[#This Row],[Total_Spend]]&lt;=$N$12,2,IF(Table5[[#This Row],[Total_Spend]]&lt;=$N$13,3,IF(Table5[[#This Row],[Total_Spend]]&lt;$N$17,4,5))))</f>
        <v>1</v>
      </c>
    </row>
    <row r="731" spans="1:8" x14ac:dyDescent="0.3">
      <c r="A731" s="9">
        <v>3009</v>
      </c>
      <c r="B731">
        <v>8</v>
      </c>
      <c r="C731">
        <v>1766</v>
      </c>
      <c r="D731">
        <v>15</v>
      </c>
      <c r="E731" s="9">
        <v>1</v>
      </c>
      <c r="F731" s="9">
        <f>IF(Table5[[#This Row],[Recency]]&lt;=$L$19,5,IF(Table5[[#This Row],[Recency]]&lt;=$L$11,4,IF(Table5[[#This Row],[Recency]]&lt;=$L$12,3,IF(Table5[[#This Row],[Recency]]&lt;=$L$13,2,1))))</f>
        <v>5</v>
      </c>
      <c r="G731" s="9">
        <f>IF(Table5[[#This Row],[Frequency]]&lt;=$M$11,1,IF(Table5[[#This Row],[Frequency]]&lt;=$M$12,2,IF(Table5[[#This Row],[Frequency]]&lt;=$M$13,3,IF(Table5[[#This Row],[Frequency]]&lt;$M$17,4,5))))</f>
        <v>2</v>
      </c>
      <c r="H731" s="9">
        <f>IF(Table5[[#This Row],[Total_Spend]]&lt;=$N$11,1,IF(Table5[[#This Row],[Total_Spend]]&lt;=$N$12,2,IF(Table5[[#This Row],[Total_Spend]]&lt;=$N$13,3,IF(Table5[[#This Row],[Total_Spend]]&lt;$N$17,4,5))))</f>
        <v>5</v>
      </c>
    </row>
    <row r="732" spans="1:8" x14ac:dyDescent="0.3">
      <c r="A732" s="9">
        <v>3010</v>
      </c>
      <c r="B732">
        <v>87</v>
      </c>
      <c r="C732">
        <v>2069</v>
      </c>
      <c r="D732">
        <v>20</v>
      </c>
      <c r="E732" s="9">
        <v>0</v>
      </c>
      <c r="F732" s="9">
        <f>IF(Table5[[#This Row],[Recency]]&lt;=$L$19,5,IF(Table5[[#This Row],[Recency]]&lt;=$L$11,4,IF(Table5[[#This Row],[Recency]]&lt;=$L$12,3,IF(Table5[[#This Row],[Recency]]&lt;=$L$13,2,1))))</f>
        <v>1</v>
      </c>
      <c r="G732" s="9">
        <f>IF(Table5[[#This Row],[Frequency]]&lt;=$M$11,1,IF(Table5[[#This Row],[Frequency]]&lt;=$M$12,2,IF(Table5[[#This Row],[Frequency]]&lt;=$M$13,3,IF(Table5[[#This Row],[Frequency]]&lt;$M$17,4,5))))</f>
        <v>3</v>
      </c>
      <c r="H732" s="9">
        <f>IF(Table5[[#This Row],[Total_Spend]]&lt;=$N$11,1,IF(Table5[[#This Row],[Total_Spend]]&lt;=$N$12,2,IF(Table5[[#This Row],[Total_Spend]]&lt;=$N$13,3,IF(Table5[[#This Row],[Total_Spend]]&lt;$N$17,4,5))))</f>
        <v>5</v>
      </c>
    </row>
    <row r="733" spans="1:8" x14ac:dyDescent="0.3">
      <c r="A733" s="9">
        <v>3011</v>
      </c>
      <c r="B733">
        <v>23</v>
      </c>
      <c r="C733">
        <v>227</v>
      </c>
      <c r="D733">
        <v>11</v>
      </c>
      <c r="E733" s="9">
        <v>0</v>
      </c>
      <c r="F733" s="9">
        <f>IF(Table5[[#This Row],[Recency]]&lt;=$L$19,5,IF(Table5[[#This Row],[Recency]]&lt;=$L$11,4,IF(Table5[[#This Row],[Recency]]&lt;=$L$12,3,IF(Table5[[#This Row],[Recency]]&lt;=$L$13,2,1))))</f>
        <v>4</v>
      </c>
      <c r="G733" s="9">
        <f>IF(Table5[[#This Row],[Frequency]]&lt;=$M$11,1,IF(Table5[[#This Row],[Frequency]]&lt;=$M$12,2,IF(Table5[[#This Row],[Frequency]]&lt;=$M$13,3,IF(Table5[[#This Row],[Frequency]]&lt;$M$17,4,5))))</f>
        <v>2</v>
      </c>
      <c r="H733" s="9">
        <f>IF(Table5[[#This Row],[Total_Spend]]&lt;=$N$11,1,IF(Table5[[#This Row],[Total_Spend]]&lt;=$N$12,2,IF(Table5[[#This Row],[Total_Spend]]&lt;=$N$13,3,IF(Table5[[#This Row],[Total_Spend]]&lt;$N$17,4,5))))</f>
        <v>2</v>
      </c>
    </row>
    <row r="734" spans="1:8" x14ac:dyDescent="0.3">
      <c r="A734" s="9">
        <v>3025</v>
      </c>
      <c r="B734">
        <v>4</v>
      </c>
      <c r="C734">
        <v>306</v>
      </c>
      <c r="D734">
        <v>15</v>
      </c>
      <c r="E734" s="9">
        <v>0</v>
      </c>
      <c r="F734" s="9">
        <f>IF(Table5[[#This Row],[Recency]]&lt;=$L$19,5,IF(Table5[[#This Row],[Recency]]&lt;=$L$11,4,IF(Table5[[#This Row],[Recency]]&lt;=$L$12,3,IF(Table5[[#This Row],[Recency]]&lt;=$L$13,2,1))))</f>
        <v>5</v>
      </c>
      <c r="G734" s="9">
        <f>IF(Table5[[#This Row],[Frequency]]&lt;=$M$11,1,IF(Table5[[#This Row],[Frequency]]&lt;=$M$12,2,IF(Table5[[#This Row],[Frequency]]&lt;=$M$13,3,IF(Table5[[#This Row],[Frequency]]&lt;$M$17,4,5))))</f>
        <v>2</v>
      </c>
      <c r="H734" s="9">
        <f>IF(Table5[[#This Row],[Total_Spend]]&lt;=$N$11,1,IF(Table5[[#This Row],[Total_Spend]]&lt;=$N$12,2,IF(Table5[[#This Row],[Total_Spend]]&lt;=$N$13,3,IF(Table5[[#This Row],[Total_Spend]]&lt;$N$17,4,5))))</f>
        <v>2</v>
      </c>
    </row>
    <row r="735" spans="1:8" x14ac:dyDescent="0.3">
      <c r="A735" s="9">
        <v>3032</v>
      </c>
      <c r="B735">
        <v>97</v>
      </c>
      <c r="C735">
        <v>193</v>
      </c>
      <c r="D735">
        <v>11</v>
      </c>
      <c r="E735" s="9">
        <v>0</v>
      </c>
      <c r="F735" s="9">
        <f>IF(Table5[[#This Row],[Recency]]&lt;=$L$19,5,IF(Table5[[#This Row],[Recency]]&lt;=$L$11,4,IF(Table5[[#This Row],[Recency]]&lt;=$L$12,3,IF(Table5[[#This Row],[Recency]]&lt;=$L$13,2,1))))</f>
        <v>1</v>
      </c>
      <c r="G735" s="9">
        <f>IF(Table5[[#This Row],[Frequency]]&lt;=$M$11,1,IF(Table5[[#This Row],[Frequency]]&lt;=$M$12,2,IF(Table5[[#This Row],[Frequency]]&lt;=$M$13,3,IF(Table5[[#This Row],[Frequency]]&lt;$M$17,4,5))))</f>
        <v>2</v>
      </c>
      <c r="H735" s="9">
        <f>IF(Table5[[#This Row],[Total_Spend]]&lt;=$N$11,1,IF(Table5[[#This Row],[Total_Spend]]&lt;=$N$12,2,IF(Table5[[#This Row],[Total_Spend]]&lt;=$N$13,3,IF(Table5[[#This Row],[Total_Spend]]&lt;$N$17,4,5))))</f>
        <v>2</v>
      </c>
    </row>
    <row r="736" spans="1:8" x14ac:dyDescent="0.3">
      <c r="A736" s="9">
        <v>3033</v>
      </c>
      <c r="B736">
        <v>56</v>
      </c>
      <c r="C736">
        <v>318</v>
      </c>
      <c r="D736">
        <v>11</v>
      </c>
      <c r="E736" s="9">
        <v>0</v>
      </c>
      <c r="F736" s="9">
        <f>IF(Table5[[#This Row],[Recency]]&lt;=$L$19,5,IF(Table5[[#This Row],[Recency]]&lt;=$L$11,4,IF(Table5[[#This Row],[Recency]]&lt;=$L$12,3,IF(Table5[[#This Row],[Recency]]&lt;=$L$13,2,1))))</f>
        <v>2</v>
      </c>
      <c r="G736" s="9">
        <f>IF(Table5[[#This Row],[Frequency]]&lt;=$M$11,1,IF(Table5[[#This Row],[Frequency]]&lt;=$M$12,2,IF(Table5[[#This Row],[Frequency]]&lt;=$M$13,3,IF(Table5[[#This Row],[Frequency]]&lt;$M$17,4,5))))</f>
        <v>2</v>
      </c>
      <c r="H736" s="9">
        <f>IF(Table5[[#This Row],[Total_Spend]]&lt;=$N$11,1,IF(Table5[[#This Row],[Total_Spend]]&lt;=$N$12,2,IF(Table5[[#This Row],[Total_Spend]]&lt;=$N$13,3,IF(Table5[[#This Row],[Total_Spend]]&lt;$N$17,4,5))))</f>
        <v>2</v>
      </c>
    </row>
    <row r="737" spans="1:8" x14ac:dyDescent="0.3">
      <c r="A737" s="9">
        <v>3037</v>
      </c>
      <c r="B737">
        <v>32</v>
      </c>
      <c r="C737">
        <v>410</v>
      </c>
      <c r="D737">
        <v>16</v>
      </c>
      <c r="E737" s="9">
        <v>0</v>
      </c>
      <c r="F737" s="9">
        <f>IF(Table5[[#This Row],[Recency]]&lt;=$L$19,5,IF(Table5[[#This Row],[Recency]]&lt;=$L$11,4,IF(Table5[[#This Row],[Recency]]&lt;=$L$12,3,IF(Table5[[#This Row],[Recency]]&lt;=$L$13,2,1))))</f>
        <v>3</v>
      </c>
      <c r="G737" s="9">
        <f>IF(Table5[[#This Row],[Frequency]]&lt;=$M$11,1,IF(Table5[[#This Row],[Frequency]]&lt;=$M$12,2,IF(Table5[[#This Row],[Frequency]]&lt;=$M$13,3,IF(Table5[[#This Row],[Frequency]]&lt;$M$17,4,5))))</f>
        <v>3</v>
      </c>
      <c r="H737" s="9">
        <f>IF(Table5[[#This Row],[Total_Spend]]&lt;=$N$11,1,IF(Table5[[#This Row],[Total_Spend]]&lt;=$N$12,2,IF(Table5[[#This Row],[Total_Spend]]&lt;=$N$13,3,IF(Table5[[#This Row],[Total_Spend]]&lt;$N$17,4,5))))</f>
        <v>3</v>
      </c>
    </row>
    <row r="738" spans="1:8" x14ac:dyDescent="0.3">
      <c r="A738" s="9">
        <v>304</v>
      </c>
      <c r="B738">
        <v>67</v>
      </c>
      <c r="C738">
        <v>76</v>
      </c>
      <c r="D738">
        <v>9</v>
      </c>
      <c r="E738" s="9">
        <v>0</v>
      </c>
      <c r="F738" s="9">
        <f>IF(Table5[[#This Row],[Recency]]&lt;=$L$19,5,IF(Table5[[#This Row],[Recency]]&lt;=$L$11,4,IF(Table5[[#This Row],[Recency]]&lt;=$L$12,3,IF(Table5[[#This Row],[Recency]]&lt;=$L$13,2,1))))</f>
        <v>2</v>
      </c>
      <c r="G738" s="9">
        <f>IF(Table5[[#This Row],[Frequency]]&lt;=$M$11,1,IF(Table5[[#This Row],[Frequency]]&lt;=$M$12,2,IF(Table5[[#This Row],[Frequency]]&lt;=$M$13,3,IF(Table5[[#This Row],[Frequency]]&lt;$M$17,4,5))))</f>
        <v>2</v>
      </c>
      <c r="H738" s="9">
        <f>IF(Table5[[#This Row],[Total_Spend]]&lt;=$N$11,1,IF(Table5[[#This Row],[Total_Spend]]&lt;=$N$12,2,IF(Table5[[#This Row],[Total_Spend]]&lt;=$N$13,3,IF(Table5[[#This Row],[Total_Spend]]&lt;$N$17,4,5))))</f>
        <v>2</v>
      </c>
    </row>
    <row r="739" spans="1:8" x14ac:dyDescent="0.3">
      <c r="A739" s="9">
        <v>3050</v>
      </c>
      <c r="B739">
        <v>13</v>
      </c>
      <c r="C739">
        <v>235</v>
      </c>
      <c r="D739">
        <v>16</v>
      </c>
      <c r="E739" s="9">
        <v>0</v>
      </c>
      <c r="F739" s="9">
        <f>IF(Table5[[#This Row],[Recency]]&lt;=$L$19,5,IF(Table5[[#This Row],[Recency]]&lt;=$L$11,4,IF(Table5[[#This Row],[Recency]]&lt;=$L$12,3,IF(Table5[[#This Row],[Recency]]&lt;=$L$13,2,1))))</f>
        <v>4</v>
      </c>
      <c r="G739" s="9">
        <f>IF(Table5[[#This Row],[Frequency]]&lt;=$M$11,1,IF(Table5[[#This Row],[Frequency]]&lt;=$M$12,2,IF(Table5[[#This Row],[Frequency]]&lt;=$M$13,3,IF(Table5[[#This Row],[Frequency]]&lt;$M$17,4,5))))</f>
        <v>3</v>
      </c>
      <c r="H739" s="9">
        <f>IF(Table5[[#This Row],[Total_Spend]]&lt;=$N$11,1,IF(Table5[[#This Row],[Total_Spend]]&lt;=$N$12,2,IF(Table5[[#This Row],[Total_Spend]]&lt;=$N$13,3,IF(Table5[[#This Row],[Total_Spend]]&lt;$N$17,4,5))))</f>
        <v>2</v>
      </c>
    </row>
    <row r="740" spans="1:8" x14ac:dyDescent="0.3">
      <c r="A740" s="9">
        <v>3056</v>
      </c>
      <c r="B740">
        <v>63</v>
      </c>
      <c r="C740">
        <v>1150</v>
      </c>
      <c r="D740">
        <v>29</v>
      </c>
      <c r="E740" s="9">
        <v>0</v>
      </c>
      <c r="F740" s="9">
        <f>IF(Table5[[#This Row],[Recency]]&lt;=$L$19,5,IF(Table5[[#This Row],[Recency]]&lt;=$L$11,4,IF(Table5[[#This Row],[Recency]]&lt;=$L$12,3,IF(Table5[[#This Row],[Recency]]&lt;=$L$13,2,1))))</f>
        <v>2</v>
      </c>
      <c r="G740" s="9">
        <f>IF(Table5[[#This Row],[Frequency]]&lt;=$M$11,1,IF(Table5[[#This Row],[Frequency]]&lt;=$M$12,2,IF(Table5[[#This Row],[Frequency]]&lt;=$M$13,3,IF(Table5[[#This Row],[Frequency]]&lt;$M$17,4,5))))</f>
        <v>5</v>
      </c>
      <c r="H740" s="9">
        <f>IF(Table5[[#This Row],[Total_Spend]]&lt;=$N$11,1,IF(Table5[[#This Row],[Total_Spend]]&lt;=$N$12,2,IF(Table5[[#This Row],[Total_Spend]]&lt;=$N$13,3,IF(Table5[[#This Row],[Total_Spend]]&lt;$N$17,4,5))))</f>
        <v>4</v>
      </c>
    </row>
    <row r="741" spans="1:8" x14ac:dyDescent="0.3">
      <c r="A741" s="9">
        <v>3066</v>
      </c>
      <c r="B741">
        <v>2</v>
      </c>
      <c r="C741">
        <v>231</v>
      </c>
      <c r="D741">
        <v>12</v>
      </c>
      <c r="E741" s="9">
        <v>0</v>
      </c>
      <c r="F741" s="9">
        <f>IF(Table5[[#This Row],[Recency]]&lt;=$L$19,5,IF(Table5[[#This Row],[Recency]]&lt;=$L$11,4,IF(Table5[[#This Row],[Recency]]&lt;=$L$12,3,IF(Table5[[#This Row],[Recency]]&lt;=$L$13,2,1))))</f>
        <v>5</v>
      </c>
      <c r="G741" s="9">
        <f>IF(Table5[[#This Row],[Frequency]]&lt;=$M$11,1,IF(Table5[[#This Row],[Frequency]]&lt;=$M$12,2,IF(Table5[[#This Row],[Frequency]]&lt;=$M$13,3,IF(Table5[[#This Row],[Frequency]]&lt;$M$17,4,5))))</f>
        <v>2</v>
      </c>
      <c r="H741" s="9">
        <f>IF(Table5[[#This Row],[Total_Spend]]&lt;=$N$11,1,IF(Table5[[#This Row],[Total_Spend]]&lt;=$N$12,2,IF(Table5[[#This Row],[Total_Spend]]&lt;=$N$13,3,IF(Table5[[#This Row],[Total_Spend]]&lt;$N$17,4,5))))</f>
        <v>2</v>
      </c>
    </row>
    <row r="742" spans="1:8" x14ac:dyDescent="0.3">
      <c r="A742" s="9">
        <v>3068</v>
      </c>
      <c r="B742">
        <v>1</v>
      </c>
      <c r="C742">
        <v>43</v>
      </c>
      <c r="D742">
        <v>6</v>
      </c>
      <c r="E742" s="9">
        <v>0</v>
      </c>
      <c r="F742" s="9">
        <f>IF(Table5[[#This Row],[Recency]]&lt;=$L$19,5,IF(Table5[[#This Row],[Recency]]&lt;=$L$11,4,IF(Table5[[#This Row],[Recency]]&lt;=$L$12,3,IF(Table5[[#This Row],[Recency]]&lt;=$L$13,2,1))))</f>
        <v>5</v>
      </c>
      <c r="G742" s="9">
        <f>IF(Table5[[#This Row],[Frequency]]&lt;=$M$11,1,IF(Table5[[#This Row],[Frequency]]&lt;=$M$12,2,IF(Table5[[#This Row],[Frequency]]&lt;=$M$13,3,IF(Table5[[#This Row],[Frequency]]&lt;$M$17,4,5))))</f>
        <v>1</v>
      </c>
      <c r="H742" s="9">
        <f>IF(Table5[[#This Row],[Total_Spend]]&lt;=$N$11,1,IF(Table5[[#This Row],[Total_Spend]]&lt;=$N$12,2,IF(Table5[[#This Row],[Total_Spend]]&lt;=$N$13,3,IF(Table5[[#This Row],[Total_Spend]]&lt;$N$17,4,5))))</f>
        <v>1</v>
      </c>
    </row>
    <row r="743" spans="1:8" x14ac:dyDescent="0.3">
      <c r="A743" s="9">
        <v>3074</v>
      </c>
      <c r="B743">
        <v>66</v>
      </c>
      <c r="C743">
        <v>1828</v>
      </c>
      <c r="D743">
        <v>18</v>
      </c>
      <c r="E743" s="9">
        <v>1</v>
      </c>
      <c r="F743" s="9">
        <f>IF(Table5[[#This Row],[Recency]]&lt;=$L$19,5,IF(Table5[[#This Row],[Recency]]&lt;=$L$11,4,IF(Table5[[#This Row],[Recency]]&lt;=$L$12,3,IF(Table5[[#This Row],[Recency]]&lt;=$L$13,2,1))))</f>
        <v>2</v>
      </c>
      <c r="G743" s="9">
        <f>IF(Table5[[#This Row],[Frequency]]&lt;=$M$11,1,IF(Table5[[#This Row],[Frequency]]&lt;=$M$12,2,IF(Table5[[#This Row],[Frequency]]&lt;=$M$13,3,IF(Table5[[#This Row],[Frequency]]&lt;$M$17,4,5))))</f>
        <v>3</v>
      </c>
      <c r="H743" s="9">
        <f>IF(Table5[[#This Row],[Total_Spend]]&lt;=$N$11,1,IF(Table5[[#This Row],[Total_Spend]]&lt;=$N$12,2,IF(Table5[[#This Row],[Total_Spend]]&lt;=$N$13,3,IF(Table5[[#This Row],[Total_Spend]]&lt;$N$17,4,5))))</f>
        <v>5</v>
      </c>
    </row>
    <row r="744" spans="1:8" x14ac:dyDescent="0.3">
      <c r="A744" s="9">
        <v>3075</v>
      </c>
      <c r="B744">
        <v>47</v>
      </c>
      <c r="C744">
        <v>382</v>
      </c>
      <c r="D744">
        <v>15</v>
      </c>
      <c r="E744" s="9">
        <v>0</v>
      </c>
      <c r="F744" s="9">
        <f>IF(Table5[[#This Row],[Recency]]&lt;=$L$19,5,IF(Table5[[#This Row],[Recency]]&lt;=$L$11,4,IF(Table5[[#This Row],[Recency]]&lt;=$L$12,3,IF(Table5[[#This Row],[Recency]]&lt;=$L$13,2,1))))</f>
        <v>3</v>
      </c>
      <c r="G744" s="9">
        <f>IF(Table5[[#This Row],[Frequency]]&lt;=$M$11,1,IF(Table5[[#This Row],[Frequency]]&lt;=$M$12,2,IF(Table5[[#This Row],[Frequency]]&lt;=$M$13,3,IF(Table5[[#This Row],[Frequency]]&lt;$M$17,4,5))))</f>
        <v>2</v>
      </c>
      <c r="H744" s="9">
        <f>IF(Table5[[#This Row],[Total_Spend]]&lt;=$N$11,1,IF(Table5[[#This Row],[Total_Spend]]&lt;=$N$12,2,IF(Table5[[#This Row],[Total_Spend]]&lt;=$N$13,3,IF(Table5[[#This Row],[Total_Spend]]&lt;$N$17,4,5))))</f>
        <v>2</v>
      </c>
    </row>
    <row r="745" spans="1:8" x14ac:dyDescent="0.3">
      <c r="A745" s="9">
        <v>3076</v>
      </c>
      <c r="B745">
        <v>18</v>
      </c>
      <c r="C745">
        <v>612</v>
      </c>
      <c r="D745">
        <v>22</v>
      </c>
      <c r="E745" s="9">
        <v>0</v>
      </c>
      <c r="F745" s="9">
        <f>IF(Table5[[#This Row],[Recency]]&lt;=$L$19,5,IF(Table5[[#This Row],[Recency]]&lt;=$L$11,4,IF(Table5[[#This Row],[Recency]]&lt;=$L$12,3,IF(Table5[[#This Row],[Recency]]&lt;=$L$13,2,1))))</f>
        <v>4</v>
      </c>
      <c r="G745" s="9">
        <f>IF(Table5[[#This Row],[Frequency]]&lt;=$M$11,1,IF(Table5[[#This Row],[Frequency]]&lt;=$M$12,2,IF(Table5[[#This Row],[Frequency]]&lt;=$M$13,3,IF(Table5[[#This Row],[Frequency]]&lt;$M$17,4,5))))</f>
        <v>4</v>
      </c>
      <c r="H745" s="9">
        <f>IF(Table5[[#This Row],[Total_Spend]]&lt;=$N$11,1,IF(Table5[[#This Row],[Total_Spend]]&lt;=$N$12,2,IF(Table5[[#This Row],[Total_Spend]]&lt;=$N$13,3,IF(Table5[[#This Row],[Total_Spend]]&lt;$N$17,4,5))))</f>
        <v>3</v>
      </c>
    </row>
    <row r="746" spans="1:8" x14ac:dyDescent="0.3">
      <c r="A746" s="9">
        <v>3081</v>
      </c>
      <c r="B746">
        <v>65</v>
      </c>
      <c r="C746">
        <v>20</v>
      </c>
      <c r="D746">
        <v>4</v>
      </c>
      <c r="E746" s="9">
        <v>0</v>
      </c>
      <c r="F746" s="9">
        <f>IF(Table5[[#This Row],[Recency]]&lt;=$L$19,5,IF(Table5[[#This Row],[Recency]]&lt;=$L$11,4,IF(Table5[[#This Row],[Recency]]&lt;=$L$12,3,IF(Table5[[#This Row],[Recency]]&lt;=$L$13,2,1))))</f>
        <v>2</v>
      </c>
      <c r="G746" s="9">
        <f>IF(Table5[[#This Row],[Frequency]]&lt;=$M$11,1,IF(Table5[[#This Row],[Frequency]]&lt;=$M$12,2,IF(Table5[[#This Row],[Frequency]]&lt;=$M$13,3,IF(Table5[[#This Row],[Frequency]]&lt;$M$17,4,5))))</f>
        <v>1</v>
      </c>
      <c r="H746" s="9">
        <f>IF(Table5[[#This Row],[Total_Spend]]&lt;=$N$11,1,IF(Table5[[#This Row],[Total_Spend]]&lt;=$N$12,2,IF(Table5[[#This Row],[Total_Spend]]&lt;=$N$13,3,IF(Table5[[#This Row],[Total_Spend]]&lt;$N$17,4,5))))</f>
        <v>1</v>
      </c>
    </row>
    <row r="747" spans="1:8" x14ac:dyDescent="0.3">
      <c r="A747" s="9">
        <v>3083</v>
      </c>
      <c r="B747">
        <v>88</v>
      </c>
      <c r="C747">
        <v>373</v>
      </c>
      <c r="D747">
        <v>18</v>
      </c>
      <c r="E747" s="9">
        <v>0</v>
      </c>
      <c r="F747" s="9">
        <f>IF(Table5[[#This Row],[Recency]]&lt;=$L$19,5,IF(Table5[[#This Row],[Recency]]&lt;=$L$11,4,IF(Table5[[#This Row],[Recency]]&lt;=$L$12,3,IF(Table5[[#This Row],[Recency]]&lt;=$L$13,2,1))))</f>
        <v>1</v>
      </c>
      <c r="G747" s="9">
        <f>IF(Table5[[#This Row],[Frequency]]&lt;=$M$11,1,IF(Table5[[#This Row],[Frequency]]&lt;=$M$12,2,IF(Table5[[#This Row],[Frequency]]&lt;=$M$13,3,IF(Table5[[#This Row],[Frequency]]&lt;$M$17,4,5))))</f>
        <v>3</v>
      </c>
      <c r="H747" s="9">
        <f>IF(Table5[[#This Row],[Total_Spend]]&lt;=$N$11,1,IF(Table5[[#This Row],[Total_Spend]]&lt;=$N$12,2,IF(Table5[[#This Row],[Total_Spend]]&lt;=$N$13,3,IF(Table5[[#This Row],[Total_Spend]]&lt;$N$17,4,5))))</f>
        <v>2</v>
      </c>
    </row>
    <row r="748" spans="1:8" x14ac:dyDescent="0.3">
      <c r="A748" s="9">
        <v>309</v>
      </c>
      <c r="B748">
        <v>48</v>
      </c>
      <c r="C748">
        <v>1101</v>
      </c>
      <c r="D748">
        <v>19</v>
      </c>
      <c r="E748" s="9">
        <v>0</v>
      </c>
      <c r="F748" s="9">
        <f>IF(Table5[[#This Row],[Recency]]&lt;=$L$19,5,IF(Table5[[#This Row],[Recency]]&lt;=$L$11,4,IF(Table5[[#This Row],[Recency]]&lt;=$L$12,3,IF(Table5[[#This Row],[Recency]]&lt;=$L$13,2,1))))</f>
        <v>3</v>
      </c>
      <c r="G748" s="9">
        <f>IF(Table5[[#This Row],[Frequency]]&lt;=$M$11,1,IF(Table5[[#This Row],[Frequency]]&lt;=$M$12,2,IF(Table5[[#This Row],[Frequency]]&lt;=$M$13,3,IF(Table5[[#This Row],[Frequency]]&lt;$M$17,4,5))))</f>
        <v>3</v>
      </c>
      <c r="H748" s="9">
        <f>IF(Table5[[#This Row],[Total_Spend]]&lt;=$N$11,1,IF(Table5[[#This Row],[Total_Spend]]&lt;=$N$12,2,IF(Table5[[#This Row],[Total_Spend]]&lt;=$N$13,3,IF(Table5[[#This Row],[Total_Spend]]&lt;$N$17,4,5))))</f>
        <v>4</v>
      </c>
    </row>
    <row r="749" spans="1:8" x14ac:dyDescent="0.3">
      <c r="A749" s="9">
        <v>3091</v>
      </c>
      <c r="B749">
        <v>27</v>
      </c>
      <c r="C749">
        <v>823</v>
      </c>
      <c r="D749">
        <v>21</v>
      </c>
      <c r="E749" s="9">
        <v>0</v>
      </c>
      <c r="F749" s="9">
        <f>IF(Table5[[#This Row],[Recency]]&lt;=$L$19,5,IF(Table5[[#This Row],[Recency]]&lt;=$L$11,4,IF(Table5[[#This Row],[Recency]]&lt;=$L$12,3,IF(Table5[[#This Row],[Recency]]&lt;=$L$13,2,1))))</f>
        <v>3</v>
      </c>
      <c r="G749" s="9">
        <f>IF(Table5[[#This Row],[Frequency]]&lt;=$M$11,1,IF(Table5[[#This Row],[Frequency]]&lt;=$M$12,2,IF(Table5[[#This Row],[Frequency]]&lt;=$M$13,3,IF(Table5[[#This Row],[Frequency]]&lt;$M$17,4,5))))</f>
        <v>3</v>
      </c>
      <c r="H749" s="9">
        <f>IF(Table5[[#This Row],[Total_Spend]]&lt;=$N$11,1,IF(Table5[[#This Row],[Total_Spend]]&lt;=$N$12,2,IF(Table5[[#This Row],[Total_Spend]]&lt;=$N$13,3,IF(Table5[[#This Row],[Total_Spend]]&lt;$N$17,4,5))))</f>
        <v>3</v>
      </c>
    </row>
    <row r="750" spans="1:8" x14ac:dyDescent="0.3">
      <c r="A750" s="9">
        <v>3099</v>
      </c>
      <c r="B750">
        <v>48</v>
      </c>
      <c r="C750">
        <v>310</v>
      </c>
      <c r="D750">
        <v>16</v>
      </c>
      <c r="E750" s="9">
        <v>0</v>
      </c>
      <c r="F750" s="9">
        <f>IF(Table5[[#This Row],[Recency]]&lt;=$L$19,5,IF(Table5[[#This Row],[Recency]]&lt;=$L$11,4,IF(Table5[[#This Row],[Recency]]&lt;=$L$12,3,IF(Table5[[#This Row],[Recency]]&lt;=$L$13,2,1))))</f>
        <v>3</v>
      </c>
      <c r="G750" s="9">
        <f>IF(Table5[[#This Row],[Frequency]]&lt;=$M$11,1,IF(Table5[[#This Row],[Frequency]]&lt;=$M$12,2,IF(Table5[[#This Row],[Frequency]]&lt;=$M$13,3,IF(Table5[[#This Row],[Frequency]]&lt;$M$17,4,5))))</f>
        <v>3</v>
      </c>
      <c r="H750" s="9">
        <f>IF(Table5[[#This Row],[Total_Spend]]&lt;=$N$11,1,IF(Table5[[#This Row],[Total_Spend]]&lt;=$N$12,2,IF(Table5[[#This Row],[Total_Spend]]&lt;=$N$13,3,IF(Table5[[#This Row],[Total_Spend]]&lt;$N$17,4,5))))</f>
        <v>2</v>
      </c>
    </row>
    <row r="751" spans="1:8" x14ac:dyDescent="0.3">
      <c r="A751" s="9">
        <v>310</v>
      </c>
      <c r="B751">
        <v>81</v>
      </c>
      <c r="C751">
        <v>573</v>
      </c>
      <c r="D751">
        <v>21</v>
      </c>
      <c r="E751" s="9">
        <v>0</v>
      </c>
      <c r="F751" s="9">
        <f>IF(Table5[[#This Row],[Recency]]&lt;=$L$19,5,IF(Table5[[#This Row],[Recency]]&lt;=$L$11,4,IF(Table5[[#This Row],[Recency]]&lt;=$L$12,3,IF(Table5[[#This Row],[Recency]]&lt;=$L$13,2,1))))</f>
        <v>1</v>
      </c>
      <c r="G751" s="9">
        <f>IF(Table5[[#This Row],[Frequency]]&lt;=$M$11,1,IF(Table5[[#This Row],[Frequency]]&lt;=$M$12,2,IF(Table5[[#This Row],[Frequency]]&lt;=$M$13,3,IF(Table5[[#This Row],[Frequency]]&lt;$M$17,4,5))))</f>
        <v>3</v>
      </c>
      <c r="H751" s="9">
        <f>IF(Table5[[#This Row],[Total_Spend]]&lt;=$N$11,1,IF(Table5[[#This Row],[Total_Spend]]&lt;=$N$12,2,IF(Table5[[#This Row],[Total_Spend]]&lt;=$N$13,3,IF(Table5[[#This Row],[Total_Spend]]&lt;$N$17,4,5))))</f>
        <v>3</v>
      </c>
    </row>
    <row r="752" spans="1:8" x14ac:dyDescent="0.3">
      <c r="A752" s="9">
        <v>3102</v>
      </c>
      <c r="B752">
        <v>32</v>
      </c>
      <c r="C752">
        <v>32</v>
      </c>
      <c r="D752">
        <v>5</v>
      </c>
      <c r="E752" s="9">
        <v>0</v>
      </c>
      <c r="F752" s="9">
        <f>IF(Table5[[#This Row],[Recency]]&lt;=$L$19,5,IF(Table5[[#This Row],[Recency]]&lt;=$L$11,4,IF(Table5[[#This Row],[Recency]]&lt;=$L$12,3,IF(Table5[[#This Row],[Recency]]&lt;=$L$13,2,1))))</f>
        <v>3</v>
      </c>
      <c r="G752" s="9">
        <f>IF(Table5[[#This Row],[Frequency]]&lt;=$M$11,1,IF(Table5[[#This Row],[Frequency]]&lt;=$M$12,2,IF(Table5[[#This Row],[Frequency]]&lt;=$M$13,3,IF(Table5[[#This Row],[Frequency]]&lt;$M$17,4,5))))</f>
        <v>1</v>
      </c>
      <c r="H752" s="9">
        <f>IF(Table5[[#This Row],[Total_Spend]]&lt;=$N$11,1,IF(Table5[[#This Row],[Total_Spend]]&lt;=$N$12,2,IF(Table5[[#This Row],[Total_Spend]]&lt;=$N$13,3,IF(Table5[[#This Row],[Total_Spend]]&lt;$N$17,4,5))))</f>
        <v>1</v>
      </c>
    </row>
    <row r="753" spans="1:8" x14ac:dyDescent="0.3">
      <c r="A753" s="9">
        <v>3104</v>
      </c>
      <c r="B753">
        <v>89</v>
      </c>
      <c r="C753">
        <v>2006</v>
      </c>
      <c r="D753">
        <v>21</v>
      </c>
      <c r="E753" s="9">
        <v>1</v>
      </c>
      <c r="F753" s="9">
        <f>IF(Table5[[#This Row],[Recency]]&lt;=$L$19,5,IF(Table5[[#This Row],[Recency]]&lt;=$L$11,4,IF(Table5[[#This Row],[Recency]]&lt;=$L$12,3,IF(Table5[[#This Row],[Recency]]&lt;=$L$13,2,1))))</f>
        <v>1</v>
      </c>
      <c r="G753" s="9">
        <f>IF(Table5[[#This Row],[Frequency]]&lt;=$M$11,1,IF(Table5[[#This Row],[Frequency]]&lt;=$M$12,2,IF(Table5[[#This Row],[Frequency]]&lt;=$M$13,3,IF(Table5[[#This Row],[Frequency]]&lt;$M$17,4,5))))</f>
        <v>3</v>
      </c>
      <c r="H753" s="9">
        <f>IF(Table5[[#This Row],[Total_Spend]]&lt;=$N$11,1,IF(Table5[[#This Row],[Total_Spend]]&lt;=$N$12,2,IF(Table5[[#This Row],[Total_Spend]]&lt;=$N$13,3,IF(Table5[[#This Row],[Total_Spend]]&lt;$N$17,4,5))))</f>
        <v>5</v>
      </c>
    </row>
    <row r="754" spans="1:8" x14ac:dyDescent="0.3">
      <c r="A754" s="9">
        <v>3107</v>
      </c>
      <c r="B754">
        <v>31</v>
      </c>
      <c r="C754">
        <v>350</v>
      </c>
      <c r="D754">
        <v>13</v>
      </c>
      <c r="E754" s="9">
        <v>0</v>
      </c>
      <c r="F754" s="9">
        <f>IF(Table5[[#This Row],[Recency]]&lt;=$L$19,5,IF(Table5[[#This Row],[Recency]]&lt;=$L$11,4,IF(Table5[[#This Row],[Recency]]&lt;=$L$12,3,IF(Table5[[#This Row],[Recency]]&lt;=$L$13,2,1))))</f>
        <v>3</v>
      </c>
      <c r="G754" s="9">
        <f>IF(Table5[[#This Row],[Frequency]]&lt;=$M$11,1,IF(Table5[[#This Row],[Frequency]]&lt;=$M$12,2,IF(Table5[[#This Row],[Frequency]]&lt;=$M$13,3,IF(Table5[[#This Row],[Frequency]]&lt;$M$17,4,5))))</f>
        <v>2</v>
      </c>
      <c r="H754" s="9">
        <f>IF(Table5[[#This Row],[Total_Spend]]&lt;=$N$11,1,IF(Table5[[#This Row],[Total_Spend]]&lt;=$N$12,2,IF(Table5[[#This Row],[Total_Spend]]&lt;=$N$13,3,IF(Table5[[#This Row],[Total_Spend]]&lt;$N$17,4,5))))</f>
        <v>2</v>
      </c>
    </row>
    <row r="755" spans="1:8" x14ac:dyDescent="0.3">
      <c r="A755" s="9">
        <v>3112</v>
      </c>
      <c r="B755">
        <v>2</v>
      </c>
      <c r="C755">
        <v>24</v>
      </c>
      <c r="D755">
        <v>5</v>
      </c>
      <c r="E755" s="9">
        <v>0</v>
      </c>
      <c r="F755" s="9">
        <f>IF(Table5[[#This Row],[Recency]]&lt;=$L$19,5,IF(Table5[[#This Row],[Recency]]&lt;=$L$11,4,IF(Table5[[#This Row],[Recency]]&lt;=$L$12,3,IF(Table5[[#This Row],[Recency]]&lt;=$L$13,2,1))))</f>
        <v>5</v>
      </c>
      <c r="G755" s="9">
        <f>IF(Table5[[#This Row],[Frequency]]&lt;=$M$11,1,IF(Table5[[#This Row],[Frequency]]&lt;=$M$12,2,IF(Table5[[#This Row],[Frequency]]&lt;=$M$13,3,IF(Table5[[#This Row],[Frequency]]&lt;$M$17,4,5))))</f>
        <v>1</v>
      </c>
      <c r="H755" s="9">
        <f>IF(Table5[[#This Row],[Total_Spend]]&lt;=$N$11,1,IF(Table5[[#This Row],[Total_Spend]]&lt;=$N$12,2,IF(Table5[[#This Row],[Total_Spend]]&lt;=$N$13,3,IF(Table5[[#This Row],[Total_Spend]]&lt;$N$17,4,5))))</f>
        <v>1</v>
      </c>
    </row>
    <row r="756" spans="1:8" x14ac:dyDescent="0.3">
      <c r="A756" s="9">
        <v>3117</v>
      </c>
      <c r="B756">
        <v>95</v>
      </c>
      <c r="C756">
        <v>450</v>
      </c>
      <c r="D756">
        <v>15</v>
      </c>
      <c r="E756" s="9">
        <v>0</v>
      </c>
      <c r="F756" s="9">
        <f>IF(Table5[[#This Row],[Recency]]&lt;=$L$19,5,IF(Table5[[#This Row],[Recency]]&lt;=$L$11,4,IF(Table5[[#This Row],[Recency]]&lt;=$L$12,3,IF(Table5[[#This Row],[Recency]]&lt;=$L$13,2,1))))</f>
        <v>1</v>
      </c>
      <c r="G756" s="9">
        <f>IF(Table5[[#This Row],[Frequency]]&lt;=$M$11,1,IF(Table5[[#This Row],[Frequency]]&lt;=$M$12,2,IF(Table5[[#This Row],[Frequency]]&lt;=$M$13,3,IF(Table5[[#This Row],[Frequency]]&lt;$M$17,4,5))))</f>
        <v>2</v>
      </c>
      <c r="H756" s="9">
        <f>IF(Table5[[#This Row],[Total_Spend]]&lt;=$N$11,1,IF(Table5[[#This Row],[Total_Spend]]&lt;=$N$12,2,IF(Table5[[#This Row],[Total_Spend]]&lt;=$N$13,3,IF(Table5[[#This Row],[Total_Spend]]&lt;$N$17,4,5))))</f>
        <v>3</v>
      </c>
    </row>
    <row r="757" spans="1:8" x14ac:dyDescent="0.3">
      <c r="A757" s="9">
        <v>3120</v>
      </c>
      <c r="B757">
        <v>49</v>
      </c>
      <c r="C757">
        <v>22</v>
      </c>
      <c r="D757">
        <v>4</v>
      </c>
      <c r="E757" s="9">
        <v>0</v>
      </c>
      <c r="F757" s="9">
        <f>IF(Table5[[#This Row],[Recency]]&lt;=$L$19,5,IF(Table5[[#This Row],[Recency]]&lt;=$L$11,4,IF(Table5[[#This Row],[Recency]]&lt;=$L$12,3,IF(Table5[[#This Row],[Recency]]&lt;=$L$13,2,1))))</f>
        <v>3</v>
      </c>
      <c r="G757" s="9">
        <f>IF(Table5[[#This Row],[Frequency]]&lt;=$M$11,1,IF(Table5[[#This Row],[Frequency]]&lt;=$M$12,2,IF(Table5[[#This Row],[Frequency]]&lt;=$M$13,3,IF(Table5[[#This Row],[Frequency]]&lt;$M$17,4,5))))</f>
        <v>1</v>
      </c>
      <c r="H757" s="9">
        <f>IF(Table5[[#This Row],[Total_Spend]]&lt;=$N$11,1,IF(Table5[[#This Row],[Total_Spend]]&lt;=$N$12,2,IF(Table5[[#This Row],[Total_Spend]]&lt;=$N$13,3,IF(Table5[[#This Row],[Total_Spend]]&lt;$N$17,4,5))))</f>
        <v>1</v>
      </c>
    </row>
    <row r="758" spans="1:8" x14ac:dyDescent="0.3">
      <c r="A758" s="9">
        <v>3129</v>
      </c>
      <c r="B758">
        <v>30</v>
      </c>
      <c r="C758">
        <v>45</v>
      </c>
      <c r="D758">
        <v>6</v>
      </c>
      <c r="E758" s="9">
        <v>0</v>
      </c>
      <c r="F758" s="9">
        <f>IF(Table5[[#This Row],[Recency]]&lt;=$L$19,5,IF(Table5[[#This Row],[Recency]]&lt;=$L$11,4,IF(Table5[[#This Row],[Recency]]&lt;=$L$12,3,IF(Table5[[#This Row],[Recency]]&lt;=$L$13,2,1))))</f>
        <v>3</v>
      </c>
      <c r="G758" s="9">
        <f>IF(Table5[[#This Row],[Frequency]]&lt;=$M$11,1,IF(Table5[[#This Row],[Frequency]]&lt;=$M$12,2,IF(Table5[[#This Row],[Frequency]]&lt;=$M$13,3,IF(Table5[[#This Row],[Frequency]]&lt;$M$17,4,5))))</f>
        <v>1</v>
      </c>
      <c r="H758" s="9">
        <f>IF(Table5[[#This Row],[Total_Spend]]&lt;=$N$11,1,IF(Table5[[#This Row],[Total_Spend]]&lt;=$N$12,2,IF(Table5[[#This Row],[Total_Spend]]&lt;=$N$13,3,IF(Table5[[#This Row],[Total_Spend]]&lt;$N$17,4,5))))</f>
        <v>1</v>
      </c>
    </row>
    <row r="759" spans="1:8" x14ac:dyDescent="0.3">
      <c r="A759" s="9">
        <v>313</v>
      </c>
      <c r="B759">
        <v>98</v>
      </c>
      <c r="C759">
        <v>2088</v>
      </c>
      <c r="D759">
        <v>22</v>
      </c>
      <c r="E759" s="9">
        <v>0</v>
      </c>
      <c r="F759" s="9">
        <f>IF(Table5[[#This Row],[Recency]]&lt;=$L$19,5,IF(Table5[[#This Row],[Recency]]&lt;=$L$11,4,IF(Table5[[#This Row],[Recency]]&lt;=$L$12,3,IF(Table5[[#This Row],[Recency]]&lt;=$L$13,2,1))))</f>
        <v>1</v>
      </c>
      <c r="G759" s="9">
        <f>IF(Table5[[#This Row],[Frequency]]&lt;=$M$11,1,IF(Table5[[#This Row],[Frequency]]&lt;=$M$12,2,IF(Table5[[#This Row],[Frequency]]&lt;=$M$13,3,IF(Table5[[#This Row],[Frequency]]&lt;$M$17,4,5))))</f>
        <v>4</v>
      </c>
      <c r="H759" s="9">
        <f>IF(Table5[[#This Row],[Total_Spend]]&lt;=$N$11,1,IF(Table5[[#This Row],[Total_Spend]]&lt;=$N$12,2,IF(Table5[[#This Row],[Total_Spend]]&lt;=$N$13,3,IF(Table5[[#This Row],[Total_Spend]]&lt;$N$17,4,5))))</f>
        <v>5</v>
      </c>
    </row>
    <row r="760" spans="1:8" x14ac:dyDescent="0.3">
      <c r="A760" s="9">
        <v>3130</v>
      </c>
      <c r="B760">
        <v>95</v>
      </c>
      <c r="C760">
        <v>44</v>
      </c>
      <c r="D760">
        <v>10</v>
      </c>
      <c r="E760" s="9">
        <v>0</v>
      </c>
      <c r="F760" s="9">
        <f>IF(Table5[[#This Row],[Recency]]&lt;=$L$19,5,IF(Table5[[#This Row],[Recency]]&lt;=$L$11,4,IF(Table5[[#This Row],[Recency]]&lt;=$L$12,3,IF(Table5[[#This Row],[Recency]]&lt;=$L$13,2,1))))</f>
        <v>1</v>
      </c>
      <c r="G760" s="9">
        <f>IF(Table5[[#This Row],[Frequency]]&lt;=$M$11,1,IF(Table5[[#This Row],[Frequency]]&lt;=$M$12,2,IF(Table5[[#This Row],[Frequency]]&lt;=$M$13,3,IF(Table5[[#This Row],[Frequency]]&lt;$M$17,4,5))))</f>
        <v>2</v>
      </c>
      <c r="H760" s="9">
        <f>IF(Table5[[#This Row],[Total_Spend]]&lt;=$N$11,1,IF(Table5[[#This Row],[Total_Spend]]&lt;=$N$12,2,IF(Table5[[#This Row],[Total_Spend]]&lt;=$N$13,3,IF(Table5[[#This Row],[Total_Spend]]&lt;$N$17,4,5))))</f>
        <v>1</v>
      </c>
    </row>
    <row r="761" spans="1:8" x14ac:dyDescent="0.3">
      <c r="A761" s="9">
        <v>3136</v>
      </c>
      <c r="B761">
        <v>88</v>
      </c>
      <c r="C761">
        <v>663</v>
      </c>
      <c r="D761">
        <v>22</v>
      </c>
      <c r="E761" s="9">
        <v>0</v>
      </c>
      <c r="F761" s="9">
        <f>IF(Table5[[#This Row],[Recency]]&lt;=$L$19,5,IF(Table5[[#This Row],[Recency]]&lt;=$L$11,4,IF(Table5[[#This Row],[Recency]]&lt;=$L$12,3,IF(Table5[[#This Row],[Recency]]&lt;=$L$13,2,1))))</f>
        <v>1</v>
      </c>
      <c r="G761" s="9">
        <f>IF(Table5[[#This Row],[Frequency]]&lt;=$M$11,1,IF(Table5[[#This Row],[Frequency]]&lt;=$M$12,2,IF(Table5[[#This Row],[Frequency]]&lt;=$M$13,3,IF(Table5[[#This Row],[Frequency]]&lt;$M$17,4,5))))</f>
        <v>4</v>
      </c>
      <c r="H761" s="9">
        <f>IF(Table5[[#This Row],[Total_Spend]]&lt;=$N$11,1,IF(Table5[[#This Row],[Total_Spend]]&lt;=$N$12,2,IF(Table5[[#This Row],[Total_Spend]]&lt;=$N$13,3,IF(Table5[[#This Row],[Total_Spend]]&lt;$N$17,4,5))))</f>
        <v>3</v>
      </c>
    </row>
    <row r="762" spans="1:8" x14ac:dyDescent="0.3">
      <c r="A762" s="9">
        <v>3138</v>
      </c>
      <c r="B762">
        <v>84</v>
      </c>
      <c r="C762">
        <v>1676</v>
      </c>
      <c r="D762">
        <v>22</v>
      </c>
      <c r="E762" s="9">
        <v>1</v>
      </c>
      <c r="F762" s="9">
        <f>IF(Table5[[#This Row],[Recency]]&lt;=$L$19,5,IF(Table5[[#This Row],[Recency]]&lt;=$L$11,4,IF(Table5[[#This Row],[Recency]]&lt;=$L$12,3,IF(Table5[[#This Row],[Recency]]&lt;=$L$13,2,1))))</f>
        <v>1</v>
      </c>
      <c r="G762" s="9">
        <f>IF(Table5[[#This Row],[Frequency]]&lt;=$M$11,1,IF(Table5[[#This Row],[Frequency]]&lt;=$M$12,2,IF(Table5[[#This Row],[Frequency]]&lt;=$M$13,3,IF(Table5[[#This Row],[Frequency]]&lt;$M$17,4,5))))</f>
        <v>4</v>
      </c>
      <c r="H762" s="9">
        <f>IF(Table5[[#This Row],[Total_Spend]]&lt;=$N$11,1,IF(Table5[[#This Row],[Total_Spend]]&lt;=$N$12,2,IF(Table5[[#This Row],[Total_Spend]]&lt;=$N$13,3,IF(Table5[[#This Row],[Total_Spend]]&lt;$N$17,4,5))))</f>
        <v>5</v>
      </c>
    </row>
    <row r="763" spans="1:8" x14ac:dyDescent="0.3">
      <c r="A763" s="9">
        <v>3139</v>
      </c>
      <c r="B763">
        <v>53</v>
      </c>
      <c r="C763">
        <v>2052</v>
      </c>
      <c r="D763">
        <v>19</v>
      </c>
      <c r="E763" s="9">
        <v>0</v>
      </c>
      <c r="F763" s="9">
        <f>IF(Table5[[#This Row],[Recency]]&lt;=$L$19,5,IF(Table5[[#This Row],[Recency]]&lt;=$L$11,4,IF(Table5[[#This Row],[Recency]]&lt;=$L$12,3,IF(Table5[[#This Row],[Recency]]&lt;=$L$13,2,1))))</f>
        <v>2</v>
      </c>
      <c r="G763" s="9">
        <f>IF(Table5[[#This Row],[Frequency]]&lt;=$M$11,1,IF(Table5[[#This Row],[Frequency]]&lt;=$M$12,2,IF(Table5[[#This Row],[Frequency]]&lt;=$M$13,3,IF(Table5[[#This Row],[Frequency]]&lt;$M$17,4,5))))</f>
        <v>3</v>
      </c>
      <c r="H763" s="9">
        <f>IF(Table5[[#This Row],[Total_Spend]]&lt;=$N$11,1,IF(Table5[[#This Row],[Total_Spend]]&lt;=$N$12,2,IF(Table5[[#This Row],[Total_Spend]]&lt;=$N$13,3,IF(Table5[[#This Row],[Total_Spend]]&lt;$N$17,4,5))))</f>
        <v>5</v>
      </c>
    </row>
    <row r="764" spans="1:8" x14ac:dyDescent="0.3">
      <c r="A764" s="9">
        <v>3152</v>
      </c>
      <c r="B764">
        <v>84</v>
      </c>
      <c r="C764">
        <v>89</v>
      </c>
      <c r="D764">
        <v>9</v>
      </c>
      <c r="E764" s="9">
        <v>0</v>
      </c>
      <c r="F764" s="9">
        <f>IF(Table5[[#This Row],[Recency]]&lt;=$L$19,5,IF(Table5[[#This Row],[Recency]]&lt;=$L$11,4,IF(Table5[[#This Row],[Recency]]&lt;=$L$12,3,IF(Table5[[#This Row],[Recency]]&lt;=$L$13,2,1))))</f>
        <v>1</v>
      </c>
      <c r="G764" s="9">
        <f>IF(Table5[[#This Row],[Frequency]]&lt;=$M$11,1,IF(Table5[[#This Row],[Frequency]]&lt;=$M$12,2,IF(Table5[[#This Row],[Frequency]]&lt;=$M$13,3,IF(Table5[[#This Row],[Frequency]]&lt;$M$17,4,5))))</f>
        <v>2</v>
      </c>
      <c r="H764" s="9">
        <f>IF(Table5[[#This Row],[Total_Spend]]&lt;=$N$11,1,IF(Table5[[#This Row],[Total_Spend]]&lt;=$N$12,2,IF(Table5[[#This Row],[Total_Spend]]&lt;=$N$13,3,IF(Table5[[#This Row],[Total_Spend]]&lt;$N$17,4,5))))</f>
        <v>2</v>
      </c>
    </row>
    <row r="765" spans="1:8" x14ac:dyDescent="0.3">
      <c r="A765" s="9">
        <v>3153</v>
      </c>
      <c r="B765">
        <v>24</v>
      </c>
      <c r="C765">
        <v>17</v>
      </c>
      <c r="D765">
        <v>4</v>
      </c>
      <c r="E765" s="9">
        <v>0</v>
      </c>
      <c r="F765" s="9">
        <f>IF(Table5[[#This Row],[Recency]]&lt;=$L$19,5,IF(Table5[[#This Row],[Recency]]&lt;=$L$11,4,IF(Table5[[#This Row],[Recency]]&lt;=$L$12,3,IF(Table5[[#This Row],[Recency]]&lt;=$L$13,2,1))))</f>
        <v>4</v>
      </c>
      <c r="G765" s="9">
        <f>IF(Table5[[#This Row],[Frequency]]&lt;=$M$11,1,IF(Table5[[#This Row],[Frequency]]&lt;=$M$12,2,IF(Table5[[#This Row],[Frequency]]&lt;=$M$13,3,IF(Table5[[#This Row],[Frequency]]&lt;$M$17,4,5))))</f>
        <v>1</v>
      </c>
      <c r="H765" s="9">
        <f>IF(Table5[[#This Row],[Total_Spend]]&lt;=$N$11,1,IF(Table5[[#This Row],[Total_Spend]]&lt;=$N$12,2,IF(Table5[[#This Row],[Total_Spend]]&lt;=$N$13,3,IF(Table5[[#This Row],[Total_Spend]]&lt;$N$17,4,5))))</f>
        <v>1</v>
      </c>
    </row>
    <row r="766" spans="1:8" x14ac:dyDescent="0.3">
      <c r="A766" s="9">
        <v>3158</v>
      </c>
      <c r="B766">
        <v>1</v>
      </c>
      <c r="C766">
        <v>39</v>
      </c>
      <c r="D766">
        <v>5</v>
      </c>
      <c r="E766" s="9">
        <v>0</v>
      </c>
      <c r="F766" s="9">
        <f>IF(Table5[[#This Row],[Recency]]&lt;=$L$19,5,IF(Table5[[#This Row],[Recency]]&lt;=$L$11,4,IF(Table5[[#This Row],[Recency]]&lt;=$L$12,3,IF(Table5[[#This Row],[Recency]]&lt;=$L$13,2,1))))</f>
        <v>5</v>
      </c>
      <c r="G766" s="9">
        <f>IF(Table5[[#This Row],[Frequency]]&lt;=$M$11,1,IF(Table5[[#This Row],[Frequency]]&lt;=$M$12,2,IF(Table5[[#This Row],[Frequency]]&lt;=$M$13,3,IF(Table5[[#This Row],[Frequency]]&lt;$M$17,4,5))))</f>
        <v>1</v>
      </c>
      <c r="H766" s="9">
        <f>IF(Table5[[#This Row],[Total_Spend]]&lt;=$N$11,1,IF(Table5[[#This Row],[Total_Spend]]&lt;=$N$12,2,IF(Table5[[#This Row],[Total_Spend]]&lt;=$N$13,3,IF(Table5[[#This Row],[Total_Spend]]&lt;$N$17,4,5))))</f>
        <v>1</v>
      </c>
    </row>
    <row r="767" spans="1:8" x14ac:dyDescent="0.3">
      <c r="A767" s="9">
        <v>3170</v>
      </c>
      <c r="B767">
        <v>86</v>
      </c>
      <c r="C767">
        <v>1042</v>
      </c>
      <c r="D767">
        <v>15</v>
      </c>
      <c r="E767" s="9">
        <v>0</v>
      </c>
      <c r="F767" s="9">
        <f>IF(Table5[[#This Row],[Recency]]&lt;=$L$19,5,IF(Table5[[#This Row],[Recency]]&lt;=$L$11,4,IF(Table5[[#This Row],[Recency]]&lt;=$L$12,3,IF(Table5[[#This Row],[Recency]]&lt;=$L$13,2,1))))</f>
        <v>1</v>
      </c>
      <c r="G767" s="9">
        <f>IF(Table5[[#This Row],[Frequency]]&lt;=$M$11,1,IF(Table5[[#This Row],[Frequency]]&lt;=$M$12,2,IF(Table5[[#This Row],[Frequency]]&lt;=$M$13,3,IF(Table5[[#This Row],[Frequency]]&lt;$M$17,4,5))))</f>
        <v>2</v>
      </c>
      <c r="H767" s="9">
        <f>IF(Table5[[#This Row],[Total_Spend]]&lt;=$N$11,1,IF(Table5[[#This Row],[Total_Spend]]&lt;=$N$12,2,IF(Table5[[#This Row],[Total_Spend]]&lt;=$N$13,3,IF(Table5[[#This Row],[Total_Spend]]&lt;$N$17,4,5))))</f>
        <v>3</v>
      </c>
    </row>
    <row r="768" spans="1:8" x14ac:dyDescent="0.3">
      <c r="A768" s="9">
        <v>3174</v>
      </c>
      <c r="B768">
        <v>61</v>
      </c>
      <c r="C768">
        <v>1957</v>
      </c>
      <c r="D768">
        <v>20</v>
      </c>
      <c r="E768" s="9">
        <v>1</v>
      </c>
      <c r="F768" s="9">
        <f>IF(Table5[[#This Row],[Recency]]&lt;=$L$19,5,IF(Table5[[#This Row],[Recency]]&lt;=$L$11,4,IF(Table5[[#This Row],[Recency]]&lt;=$L$12,3,IF(Table5[[#This Row],[Recency]]&lt;=$L$13,2,1))))</f>
        <v>2</v>
      </c>
      <c r="G768" s="9">
        <f>IF(Table5[[#This Row],[Frequency]]&lt;=$M$11,1,IF(Table5[[#This Row],[Frequency]]&lt;=$M$12,2,IF(Table5[[#This Row],[Frequency]]&lt;=$M$13,3,IF(Table5[[#This Row],[Frequency]]&lt;$M$17,4,5))))</f>
        <v>3</v>
      </c>
      <c r="H768" s="9">
        <f>IF(Table5[[#This Row],[Total_Spend]]&lt;=$N$11,1,IF(Table5[[#This Row],[Total_Spend]]&lt;=$N$12,2,IF(Table5[[#This Row],[Total_Spend]]&lt;=$N$13,3,IF(Table5[[#This Row],[Total_Spend]]&lt;$N$17,4,5))))</f>
        <v>5</v>
      </c>
    </row>
    <row r="769" spans="1:8" x14ac:dyDescent="0.3">
      <c r="A769" s="9">
        <v>3179</v>
      </c>
      <c r="B769">
        <v>75</v>
      </c>
      <c r="C769">
        <v>1572</v>
      </c>
      <c r="D769">
        <v>19</v>
      </c>
      <c r="E769" s="9">
        <v>0</v>
      </c>
      <c r="F769" s="9">
        <f>IF(Table5[[#This Row],[Recency]]&lt;=$L$19,5,IF(Table5[[#This Row],[Recency]]&lt;=$L$11,4,IF(Table5[[#This Row],[Recency]]&lt;=$L$12,3,IF(Table5[[#This Row],[Recency]]&lt;=$L$13,2,1))))</f>
        <v>1</v>
      </c>
      <c r="G769" s="9">
        <f>IF(Table5[[#This Row],[Frequency]]&lt;=$M$11,1,IF(Table5[[#This Row],[Frequency]]&lt;=$M$12,2,IF(Table5[[#This Row],[Frequency]]&lt;=$M$13,3,IF(Table5[[#This Row],[Frequency]]&lt;$M$17,4,5))))</f>
        <v>3</v>
      </c>
      <c r="H769" s="9">
        <f>IF(Table5[[#This Row],[Total_Spend]]&lt;=$N$11,1,IF(Table5[[#This Row],[Total_Spend]]&lt;=$N$12,2,IF(Table5[[#This Row],[Total_Spend]]&lt;=$N$13,3,IF(Table5[[#This Row],[Total_Spend]]&lt;$N$17,4,5))))</f>
        <v>5</v>
      </c>
    </row>
    <row r="770" spans="1:8" x14ac:dyDescent="0.3">
      <c r="A770" s="9">
        <v>3182</v>
      </c>
      <c r="B770">
        <v>81</v>
      </c>
      <c r="C770">
        <v>263</v>
      </c>
      <c r="D770">
        <v>15</v>
      </c>
      <c r="E770" s="9">
        <v>1</v>
      </c>
      <c r="F770" s="9">
        <f>IF(Table5[[#This Row],[Recency]]&lt;=$L$19,5,IF(Table5[[#This Row],[Recency]]&lt;=$L$11,4,IF(Table5[[#This Row],[Recency]]&lt;=$L$12,3,IF(Table5[[#This Row],[Recency]]&lt;=$L$13,2,1))))</f>
        <v>1</v>
      </c>
      <c r="G770" s="9">
        <f>IF(Table5[[#This Row],[Frequency]]&lt;=$M$11,1,IF(Table5[[#This Row],[Frequency]]&lt;=$M$12,2,IF(Table5[[#This Row],[Frequency]]&lt;=$M$13,3,IF(Table5[[#This Row],[Frequency]]&lt;$M$17,4,5))))</f>
        <v>2</v>
      </c>
      <c r="H770" s="9">
        <f>IF(Table5[[#This Row],[Total_Spend]]&lt;=$N$11,1,IF(Table5[[#This Row],[Total_Spend]]&lt;=$N$12,2,IF(Table5[[#This Row],[Total_Spend]]&lt;=$N$13,3,IF(Table5[[#This Row],[Total_Spend]]&lt;$N$17,4,5))))</f>
        <v>2</v>
      </c>
    </row>
    <row r="771" spans="1:8" x14ac:dyDescent="0.3">
      <c r="A771" s="9">
        <v>3194</v>
      </c>
      <c r="B771">
        <v>86</v>
      </c>
      <c r="C771">
        <v>1230</v>
      </c>
      <c r="D771">
        <v>19</v>
      </c>
      <c r="E771" s="9">
        <v>0</v>
      </c>
      <c r="F771" s="9">
        <f>IF(Table5[[#This Row],[Recency]]&lt;=$L$19,5,IF(Table5[[#This Row],[Recency]]&lt;=$L$11,4,IF(Table5[[#This Row],[Recency]]&lt;=$L$12,3,IF(Table5[[#This Row],[Recency]]&lt;=$L$13,2,1))))</f>
        <v>1</v>
      </c>
      <c r="G771" s="9">
        <f>IF(Table5[[#This Row],[Frequency]]&lt;=$M$11,1,IF(Table5[[#This Row],[Frequency]]&lt;=$M$12,2,IF(Table5[[#This Row],[Frequency]]&lt;=$M$13,3,IF(Table5[[#This Row],[Frequency]]&lt;$M$17,4,5))))</f>
        <v>3</v>
      </c>
      <c r="H771" s="9">
        <f>IF(Table5[[#This Row],[Total_Spend]]&lt;=$N$11,1,IF(Table5[[#This Row],[Total_Spend]]&lt;=$N$12,2,IF(Table5[[#This Row],[Total_Spend]]&lt;=$N$13,3,IF(Table5[[#This Row],[Total_Spend]]&lt;$N$17,4,5))))</f>
        <v>4</v>
      </c>
    </row>
    <row r="772" spans="1:8" x14ac:dyDescent="0.3">
      <c r="A772" s="9">
        <v>3197</v>
      </c>
      <c r="B772">
        <v>38</v>
      </c>
      <c r="C772">
        <v>670</v>
      </c>
      <c r="D772">
        <v>20</v>
      </c>
      <c r="E772" s="9">
        <v>0</v>
      </c>
      <c r="F772" s="9">
        <f>IF(Table5[[#This Row],[Recency]]&lt;=$L$19,5,IF(Table5[[#This Row],[Recency]]&lt;=$L$11,4,IF(Table5[[#This Row],[Recency]]&lt;=$L$12,3,IF(Table5[[#This Row],[Recency]]&lt;=$L$13,2,1))))</f>
        <v>3</v>
      </c>
      <c r="G772" s="9">
        <f>IF(Table5[[#This Row],[Frequency]]&lt;=$M$11,1,IF(Table5[[#This Row],[Frequency]]&lt;=$M$12,2,IF(Table5[[#This Row],[Frequency]]&lt;=$M$13,3,IF(Table5[[#This Row],[Frequency]]&lt;$M$17,4,5))))</f>
        <v>3</v>
      </c>
      <c r="H772" s="9">
        <f>IF(Table5[[#This Row],[Total_Spend]]&lt;=$N$11,1,IF(Table5[[#This Row],[Total_Spend]]&lt;=$N$12,2,IF(Table5[[#This Row],[Total_Spend]]&lt;=$N$13,3,IF(Table5[[#This Row],[Total_Spend]]&lt;$N$17,4,5))))</f>
        <v>3</v>
      </c>
    </row>
    <row r="773" spans="1:8" x14ac:dyDescent="0.3">
      <c r="A773" s="9">
        <v>3202</v>
      </c>
      <c r="B773">
        <v>60</v>
      </c>
      <c r="C773">
        <v>1250</v>
      </c>
      <c r="D773">
        <v>19</v>
      </c>
      <c r="E773" s="9">
        <v>0</v>
      </c>
      <c r="F773" s="9">
        <f>IF(Table5[[#This Row],[Recency]]&lt;=$L$19,5,IF(Table5[[#This Row],[Recency]]&lt;=$L$11,4,IF(Table5[[#This Row],[Recency]]&lt;=$L$12,3,IF(Table5[[#This Row],[Recency]]&lt;=$L$13,2,1))))</f>
        <v>2</v>
      </c>
      <c r="G773" s="9">
        <f>IF(Table5[[#This Row],[Frequency]]&lt;=$M$11,1,IF(Table5[[#This Row],[Frequency]]&lt;=$M$12,2,IF(Table5[[#This Row],[Frequency]]&lt;=$M$13,3,IF(Table5[[#This Row],[Frequency]]&lt;$M$17,4,5))))</f>
        <v>3</v>
      </c>
      <c r="H773" s="9">
        <f>IF(Table5[[#This Row],[Total_Spend]]&lt;=$N$11,1,IF(Table5[[#This Row],[Total_Spend]]&lt;=$N$12,2,IF(Table5[[#This Row],[Total_Spend]]&lt;=$N$13,3,IF(Table5[[#This Row],[Total_Spend]]&lt;$N$17,4,5))))</f>
        <v>4</v>
      </c>
    </row>
    <row r="774" spans="1:8" x14ac:dyDescent="0.3">
      <c r="A774" s="9">
        <v>322</v>
      </c>
      <c r="B774">
        <v>93</v>
      </c>
      <c r="C774">
        <v>41</v>
      </c>
      <c r="D774">
        <v>7</v>
      </c>
      <c r="E774" s="9">
        <v>0</v>
      </c>
      <c r="F774" s="9">
        <f>IF(Table5[[#This Row],[Recency]]&lt;=$L$19,5,IF(Table5[[#This Row],[Recency]]&lt;=$L$11,4,IF(Table5[[#This Row],[Recency]]&lt;=$L$12,3,IF(Table5[[#This Row],[Recency]]&lt;=$L$13,2,1))))</f>
        <v>1</v>
      </c>
      <c r="G774" s="9">
        <f>IF(Table5[[#This Row],[Frequency]]&lt;=$M$11,1,IF(Table5[[#This Row],[Frequency]]&lt;=$M$12,2,IF(Table5[[#This Row],[Frequency]]&lt;=$M$13,3,IF(Table5[[#This Row],[Frequency]]&lt;$M$17,4,5))))</f>
        <v>1</v>
      </c>
      <c r="H774" s="9">
        <f>IF(Table5[[#This Row],[Total_Spend]]&lt;=$N$11,1,IF(Table5[[#This Row],[Total_Spend]]&lt;=$N$12,2,IF(Table5[[#This Row],[Total_Spend]]&lt;=$N$13,3,IF(Table5[[#This Row],[Total_Spend]]&lt;$N$17,4,5))))</f>
        <v>1</v>
      </c>
    </row>
    <row r="775" spans="1:8" x14ac:dyDescent="0.3">
      <c r="A775" s="9">
        <v>3220</v>
      </c>
      <c r="B775">
        <v>30</v>
      </c>
      <c r="C775">
        <v>156</v>
      </c>
      <c r="D775">
        <v>9</v>
      </c>
      <c r="E775" s="9">
        <v>0</v>
      </c>
      <c r="F775" s="9">
        <f>IF(Table5[[#This Row],[Recency]]&lt;=$L$19,5,IF(Table5[[#This Row],[Recency]]&lt;=$L$11,4,IF(Table5[[#This Row],[Recency]]&lt;=$L$12,3,IF(Table5[[#This Row],[Recency]]&lt;=$L$13,2,1))))</f>
        <v>3</v>
      </c>
      <c r="G775" s="9">
        <f>IF(Table5[[#This Row],[Frequency]]&lt;=$M$11,1,IF(Table5[[#This Row],[Frequency]]&lt;=$M$12,2,IF(Table5[[#This Row],[Frequency]]&lt;=$M$13,3,IF(Table5[[#This Row],[Frequency]]&lt;$M$17,4,5))))</f>
        <v>2</v>
      </c>
      <c r="H775" s="9">
        <f>IF(Table5[[#This Row],[Total_Spend]]&lt;=$N$11,1,IF(Table5[[#This Row],[Total_Spend]]&lt;=$N$12,2,IF(Table5[[#This Row],[Total_Spend]]&lt;=$N$13,3,IF(Table5[[#This Row],[Total_Spend]]&lt;$N$17,4,5))))</f>
        <v>2</v>
      </c>
    </row>
    <row r="776" spans="1:8" x14ac:dyDescent="0.3">
      <c r="A776" s="9">
        <v>3225</v>
      </c>
      <c r="B776">
        <v>71</v>
      </c>
      <c r="C776">
        <v>265</v>
      </c>
      <c r="D776">
        <v>14</v>
      </c>
      <c r="E776" s="9">
        <v>1</v>
      </c>
      <c r="F776" s="9">
        <f>IF(Table5[[#This Row],[Recency]]&lt;=$L$19,5,IF(Table5[[#This Row],[Recency]]&lt;=$L$11,4,IF(Table5[[#This Row],[Recency]]&lt;=$L$12,3,IF(Table5[[#This Row],[Recency]]&lt;=$L$13,2,1))))</f>
        <v>2</v>
      </c>
      <c r="G776" s="9">
        <f>IF(Table5[[#This Row],[Frequency]]&lt;=$M$11,1,IF(Table5[[#This Row],[Frequency]]&lt;=$M$12,2,IF(Table5[[#This Row],[Frequency]]&lt;=$M$13,3,IF(Table5[[#This Row],[Frequency]]&lt;$M$17,4,5))))</f>
        <v>2</v>
      </c>
      <c r="H776" s="9">
        <f>IF(Table5[[#This Row],[Total_Spend]]&lt;=$N$11,1,IF(Table5[[#This Row],[Total_Spend]]&lt;=$N$12,2,IF(Table5[[#This Row],[Total_Spend]]&lt;=$N$13,3,IF(Table5[[#This Row],[Total_Spend]]&lt;$N$17,4,5))))</f>
        <v>2</v>
      </c>
    </row>
    <row r="777" spans="1:8" x14ac:dyDescent="0.3">
      <c r="A777" s="9">
        <v>3231</v>
      </c>
      <c r="B777">
        <v>97</v>
      </c>
      <c r="C777">
        <v>30</v>
      </c>
      <c r="D777">
        <v>5</v>
      </c>
      <c r="E777" s="9">
        <v>0</v>
      </c>
      <c r="F777" s="9">
        <f>IF(Table5[[#This Row],[Recency]]&lt;=$L$19,5,IF(Table5[[#This Row],[Recency]]&lt;=$L$11,4,IF(Table5[[#This Row],[Recency]]&lt;=$L$12,3,IF(Table5[[#This Row],[Recency]]&lt;=$L$13,2,1))))</f>
        <v>1</v>
      </c>
      <c r="G777" s="9">
        <f>IF(Table5[[#This Row],[Frequency]]&lt;=$M$11,1,IF(Table5[[#This Row],[Frequency]]&lt;=$M$12,2,IF(Table5[[#This Row],[Frequency]]&lt;=$M$13,3,IF(Table5[[#This Row],[Frequency]]&lt;$M$17,4,5))))</f>
        <v>1</v>
      </c>
      <c r="H777" s="9">
        <f>IF(Table5[[#This Row],[Total_Spend]]&lt;=$N$11,1,IF(Table5[[#This Row],[Total_Spend]]&lt;=$N$12,2,IF(Table5[[#This Row],[Total_Spend]]&lt;=$N$13,3,IF(Table5[[#This Row],[Total_Spend]]&lt;$N$17,4,5))))</f>
        <v>1</v>
      </c>
    </row>
    <row r="778" spans="1:8" x14ac:dyDescent="0.3">
      <c r="A778" s="9">
        <v>3233</v>
      </c>
      <c r="B778">
        <v>89</v>
      </c>
      <c r="C778">
        <v>1117</v>
      </c>
      <c r="D778">
        <v>29</v>
      </c>
      <c r="E778" s="9">
        <v>0</v>
      </c>
      <c r="F778" s="9">
        <f>IF(Table5[[#This Row],[Recency]]&lt;=$L$19,5,IF(Table5[[#This Row],[Recency]]&lt;=$L$11,4,IF(Table5[[#This Row],[Recency]]&lt;=$L$12,3,IF(Table5[[#This Row],[Recency]]&lt;=$L$13,2,1))))</f>
        <v>1</v>
      </c>
      <c r="G778" s="9">
        <f>IF(Table5[[#This Row],[Frequency]]&lt;=$M$11,1,IF(Table5[[#This Row],[Frequency]]&lt;=$M$12,2,IF(Table5[[#This Row],[Frequency]]&lt;=$M$13,3,IF(Table5[[#This Row],[Frequency]]&lt;$M$17,4,5))))</f>
        <v>5</v>
      </c>
      <c r="H778" s="9">
        <f>IF(Table5[[#This Row],[Total_Spend]]&lt;=$N$11,1,IF(Table5[[#This Row],[Total_Spend]]&lt;=$N$12,2,IF(Table5[[#This Row],[Total_Spend]]&lt;=$N$13,3,IF(Table5[[#This Row],[Total_Spend]]&lt;$N$17,4,5))))</f>
        <v>4</v>
      </c>
    </row>
    <row r="779" spans="1:8" x14ac:dyDescent="0.3">
      <c r="A779" s="9">
        <v>3254</v>
      </c>
      <c r="B779">
        <v>65</v>
      </c>
      <c r="C779">
        <v>960</v>
      </c>
      <c r="D779">
        <v>14</v>
      </c>
      <c r="E779" s="9">
        <v>0</v>
      </c>
      <c r="F779" s="9">
        <f>IF(Table5[[#This Row],[Recency]]&lt;=$L$19,5,IF(Table5[[#This Row],[Recency]]&lt;=$L$11,4,IF(Table5[[#This Row],[Recency]]&lt;=$L$12,3,IF(Table5[[#This Row],[Recency]]&lt;=$L$13,2,1))))</f>
        <v>2</v>
      </c>
      <c r="G779" s="9">
        <f>IF(Table5[[#This Row],[Frequency]]&lt;=$M$11,1,IF(Table5[[#This Row],[Frequency]]&lt;=$M$12,2,IF(Table5[[#This Row],[Frequency]]&lt;=$M$13,3,IF(Table5[[#This Row],[Frequency]]&lt;$M$17,4,5))))</f>
        <v>2</v>
      </c>
      <c r="H779" s="9">
        <f>IF(Table5[[#This Row],[Total_Spend]]&lt;=$N$11,1,IF(Table5[[#This Row],[Total_Spend]]&lt;=$N$12,2,IF(Table5[[#This Row],[Total_Spend]]&lt;=$N$13,3,IF(Table5[[#This Row],[Total_Spend]]&lt;$N$17,4,5))))</f>
        <v>3</v>
      </c>
    </row>
    <row r="780" spans="1:8" x14ac:dyDescent="0.3">
      <c r="A780" s="9">
        <v>326</v>
      </c>
      <c r="B780">
        <v>38</v>
      </c>
      <c r="C780">
        <v>315</v>
      </c>
      <c r="D780">
        <v>16</v>
      </c>
      <c r="E780" s="9">
        <v>0</v>
      </c>
      <c r="F780" s="9">
        <f>IF(Table5[[#This Row],[Recency]]&lt;=$L$19,5,IF(Table5[[#This Row],[Recency]]&lt;=$L$11,4,IF(Table5[[#This Row],[Recency]]&lt;=$L$12,3,IF(Table5[[#This Row],[Recency]]&lt;=$L$13,2,1))))</f>
        <v>3</v>
      </c>
      <c r="G780" s="9">
        <f>IF(Table5[[#This Row],[Frequency]]&lt;=$M$11,1,IF(Table5[[#This Row],[Frequency]]&lt;=$M$12,2,IF(Table5[[#This Row],[Frequency]]&lt;=$M$13,3,IF(Table5[[#This Row],[Frequency]]&lt;$M$17,4,5))))</f>
        <v>3</v>
      </c>
      <c r="H780" s="9">
        <f>IF(Table5[[#This Row],[Total_Spend]]&lt;=$N$11,1,IF(Table5[[#This Row],[Total_Spend]]&lt;=$N$12,2,IF(Table5[[#This Row],[Total_Spend]]&lt;=$N$13,3,IF(Table5[[#This Row],[Total_Spend]]&lt;$N$17,4,5))))</f>
        <v>2</v>
      </c>
    </row>
    <row r="781" spans="1:8" x14ac:dyDescent="0.3">
      <c r="A781" s="9">
        <v>3262</v>
      </c>
      <c r="B781">
        <v>31</v>
      </c>
      <c r="C781">
        <v>1655</v>
      </c>
      <c r="D781">
        <v>25</v>
      </c>
      <c r="E781" s="9">
        <v>1</v>
      </c>
      <c r="F781" s="9">
        <f>IF(Table5[[#This Row],[Recency]]&lt;=$L$19,5,IF(Table5[[#This Row],[Recency]]&lt;=$L$11,4,IF(Table5[[#This Row],[Recency]]&lt;=$L$12,3,IF(Table5[[#This Row],[Recency]]&lt;=$L$13,2,1))))</f>
        <v>3</v>
      </c>
      <c r="G781" s="9">
        <f>IF(Table5[[#This Row],[Frequency]]&lt;=$M$11,1,IF(Table5[[#This Row],[Frequency]]&lt;=$M$12,2,IF(Table5[[#This Row],[Frequency]]&lt;=$M$13,3,IF(Table5[[#This Row],[Frequency]]&lt;$M$17,4,5))))</f>
        <v>5</v>
      </c>
      <c r="H781" s="9">
        <f>IF(Table5[[#This Row],[Total_Spend]]&lt;=$N$11,1,IF(Table5[[#This Row],[Total_Spend]]&lt;=$N$12,2,IF(Table5[[#This Row],[Total_Spend]]&lt;=$N$13,3,IF(Table5[[#This Row],[Total_Spend]]&lt;$N$17,4,5))))</f>
        <v>5</v>
      </c>
    </row>
    <row r="782" spans="1:8" x14ac:dyDescent="0.3">
      <c r="A782" s="9">
        <v>3265</v>
      </c>
      <c r="B782">
        <v>36</v>
      </c>
      <c r="C782">
        <v>46</v>
      </c>
      <c r="D782">
        <v>5</v>
      </c>
      <c r="E782" s="9">
        <v>0</v>
      </c>
      <c r="F782" s="9">
        <f>IF(Table5[[#This Row],[Recency]]&lt;=$L$19,5,IF(Table5[[#This Row],[Recency]]&lt;=$L$11,4,IF(Table5[[#This Row],[Recency]]&lt;=$L$12,3,IF(Table5[[#This Row],[Recency]]&lt;=$L$13,2,1))))</f>
        <v>3</v>
      </c>
      <c r="G782" s="9">
        <f>IF(Table5[[#This Row],[Frequency]]&lt;=$M$11,1,IF(Table5[[#This Row],[Frequency]]&lt;=$M$12,2,IF(Table5[[#This Row],[Frequency]]&lt;=$M$13,3,IF(Table5[[#This Row],[Frequency]]&lt;$M$17,4,5))))</f>
        <v>1</v>
      </c>
      <c r="H782" s="9">
        <f>IF(Table5[[#This Row],[Total_Spend]]&lt;=$N$11,1,IF(Table5[[#This Row],[Total_Spend]]&lt;=$N$12,2,IF(Table5[[#This Row],[Total_Spend]]&lt;=$N$13,3,IF(Table5[[#This Row],[Total_Spend]]&lt;$N$17,4,5))))</f>
        <v>1</v>
      </c>
    </row>
    <row r="783" spans="1:8" x14ac:dyDescent="0.3">
      <c r="A783" s="9">
        <v>3266</v>
      </c>
      <c r="B783">
        <v>96</v>
      </c>
      <c r="C783">
        <v>125</v>
      </c>
      <c r="D783">
        <v>7</v>
      </c>
      <c r="E783" s="9">
        <v>0</v>
      </c>
      <c r="F783" s="9">
        <f>IF(Table5[[#This Row],[Recency]]&lt;=$L$19,5,IF(Table5[[#This Row],[Recency]]&lt;=$L$11,4,IF(Table5[[#This Row],[Recency]]&lt;=$L$12,3,IF(Table5[[#This Row],[Recency]]&lt;=$L$13,2,1))))</f>
        <v>1</v>
      </c>
      <c r="G783" s="9">
        <f>IF(Table5[[#This Row],[Frequency]]&lt;=$M$11,1,IF(Table5[[#This Row],[Frequency]]&lt;=$M$12,2,IF(Table5[[#This Row],[Frequency]]&lt;=$M$13,3,IF(Table5[[#This Row],[Frequency]]&lt;$M$17,4,5))))</f>
        <v>1</v>
      </c>
      <c r="H783" s="9">
        <f>IF(Table5[[#This Row],[Total_Spend]]&lt;=$N$11,1,IF(Table5[[#This Row],[Total_Spend]]&lt;=$N$12,2,IF(Table5[[#This Row],[Total_Spend]]&lt;=$N$13,3,IF(Table5[[#This Row],[Total_Spend]]&lt;$N$17,4,5))))</f>
        <v>2</v>
      </c>
    </row>
    <row r="784" spans="1:8" x14ac:dyDescent="0.3">
      <c r="A784" s="9">
        <v>3267</v>
      </c>
      <c r="B784">
        <v>27</v>
      </c>
      <c r="C784">
        <v>608</v>
      </c>
      <c r="D784">
        <v>20</v>
      </c>
      <c r="E784" s="9">
        <v>0</v>
      </c>
      <c r="F784" s="9">
        <f>IF(Table5[[#This Row],[Recency]]&lt;=$L$19,5,IF(Table5[[#This Row],[Recency]]&lt;=$L$11,4,IF(Table5[[#This Row],[Recency]]&lt;=$L$12,3,IF(Table5[[#This Row],[Recency]]&lt;=$L$13,2,1))))</f>
        <v>3</v>
      </c>
      <c r="G784" s="9">
        <f>IF(Table5[[#This Row],[Frequency]]&lt;=$M$11,1,IF(Table5[[#This Row],[Frequency]]&lt;=$M$12,2,IF(Table5[[#This Row],[Frequency]]&lt;=$M$13,3,IF(Table5[[#This Row],[Frequency]]&lt;$M$17,4,5))))</f>
        <v>3</v>
      </c>
      <c r="H784" s="9">
        <f>IF(Table5[[#This Row],[Total_Spend]]&lt;=$N$11,1,IF(Table5[[#This Row],[Total_Spend]]&lt;=$N$12,2,IF(Table5[[#This Row],[Total_Spend]]&lt;=$N$13,3,IF(Table5[[#This Row],[Total_Spend]]&lt;$N$17,4,5))))</f>
        <v>3</v>
      </c>
    </row>
    <row r="785" spans="1:8" x14ac:dyDescent="0.3">
      <c r="A785" s="9">
        <v>3270</v>
      </c>
      <c r="B785">
        <v>96</v>
      </c>
      <c r="C785">
        <v>128</v>
      </c>
      <c r="D785">
        <v>11</v>
      </c>
      <c r="E785" s="9">
        <v>0</v>
      </c>
      <c r="F785" s="9">
        <f>IF(Table5[[#This Row],[Recency]]&lt;=$L$19,5,IF(Table5[[#This Row],[Recency]]&lt;=$L$11,4,IF(Table5[[#This Row],[Recency]]&lt;=$L$12,3,IF(Table5[[#This Row],[Recency]]&lt;=$L$13,2,1))))</f>
        <v>1</v>
      </c>
      <c r="G785" s="9">
        <f>IF(Table5[[#This Row],[Frequency]]&lt;=$M$11,1,IF(Table5[[#This Row],[Frequency]]&lt;=$M$12,2,IF(Table5[[#This Row],[Frequency]]&lt;=$M$13,3,IF(Table5[[#This Row],[Frequency]]&lt;$M$17,4,5))))</f>
        <v>2</v>
      </c>
      <c r="H785" s="9">
        <f>IF(Table5[[#This Row],[Total_Spend]]&lt;=$N$11,1,IF(Table5[[#This Row],[Total_Spend]]&lt;=$N$12,2,IF(Table5[[#This Row],[Total_Spend]]&lt;=$N$13,3,IF(Table5[[#This Row],[Total_Spend]]&lt;$N$17,4,5))))</f>
        <v>2</v>
      </c>
    </row>
    <row r="786" spans="1:8" x14ac:dyDescent="0.3">
      <c r="A786" s="9">
        <v>3276</v>
      </c>
      <c r="B786">
        <v>53</v>
      </c>
      <c r="C786">
        <v>78</v>
      </c>
      <c r="D786">
        <v>7</v>
      </c>
      <c r="E786" s="9">
        <v>0</v>
      </c>
      <c r="F786" s="9">
        <f>IF(Table5[[#This Row],[Recency]]&lt;=$L$19,5,IF(Table5[[#This Row],[Recency]]&lt;=$L$11,4,IF(Table5[[#This Row],[Recency]]&lt;=$L$12,3,IF(Table5[[#This Row],[Recency]]&lt;=$L$13,2,1))))</f>
        <v>2</v>
      </c>
      <c r="G786" s="9">
        <f>IF(Table5[[#This Row],[Frequency]]&lt;=$M$11,1,IF(Table5[[#This Row],[Frequency]]&lt;=$M$12,2,IF(Table5[[#This Row],[Frequency]]&lt;=$M$13,3,IF(Table5[[#This Row],[Frequency]]&lt;$M$17,4,5))))</f>
        <v>1</v>
      </c>
      <c r="H786" s="9">
        <f>IF(Table5[[#This Row],[Total_Spend]]&lt;=$N$11,1,IF(Table5[[#This Row],[Total_Spend]]&lt;=$N$12,2,IF(Table5[[#This Row],[Total_Spend]]&lt;=$N$13,3,IF(Table5[[#This Row],[Total_Spend]]&lt;$N$17,4,5))))</f>
        <v>2</v>
      </c>
    </row>
    <row r="787" spans="1:8" x14ac:dyDescent="0.3">
      <c r="A787" s="9">
        <v>3277</v>
      </c>
      <c r="B787">
        <v>9</v>
      </c>
      <c r="C787">
        <v>365</v>
      </c>
      <c r="D787">
        <v>15</v>
      </c>
      <c r="E787" s="9">
        <v>0</v>
      </c>
      <c r="F787" s="9">
        <f>IF(Table5[[#This Row],[Recency]]&lt;=$L$19,5,IF(Table5[[#This Row],[Recency]]&lt;=$L$11,4,IF(Table5[[#This Row],[Recency]]&lt;=$L$12,3,IF(Table5[[#This Row],[Recency]]&lt;=$L$13,2,1))))</f>
        <v>5</v>
      </c>
      <c r="G787" s="9">
        <f>IF(Table5[[#This Row],[Frequency]]&lt;=$M$11,1,IF(Table5[[#This Row],[Frequency]]&lt;=$M$12,2,IF(Table5[[#This Row],[Frequency]]&lt;=$M$13,3,IF(Table5[[#This Row],[Frequency]]&lt;$M$17,4,5))))</f>
        <v>2</v>
      </c>
      <c r="H787" s="9">
        <f>IF(Table5[[#This Row],[Total_Spend]]&lt;=$N$11,1,IF(Table5[[#This Row],[Total_Spend]]&lt;=$N$12,2,IF(Table5[[#This Row],[Total_Spend]]&lt;=$N$13,3,IF(Table5[[#This Row],[Total_Spend]]&lt;$N$17,4,5))))</f>
        <v>2</v>
      </c>
    </row>
    <row r="788" spans="1:8" x14ac:dyDescent="0.3">
      <c r="A788" s="9">
        <v>3281</v>
      </c>
      <c r="B788">
        <v>69</v>
      </c>
      <c r="C788">
        <v>411</v>
      </c>
      <c r="D788">
        <v>19</v>
      </c>
      <c r="E788" s="9">
        <v>0</v>
      </c>
      <c r="F788" s="9">
        <f>IF(Table5[[#This Row],[Recency]]&lt;=$L$19,5,IF(Table5[[#This Row],[Recency]]&lt;=$L$11,4,IF(Table5[[#This Row],[Recency]]&lt;=$L$12,3,IF(Table5[[#This Row],[Recency]]&lt;=$L$13,2,1))))</f>
        <v>2</v>
      </c>
      <c r="G788" s="9">
        <f>IF(Table5[[#This Row],[Frequency]]&lt;=$M$11,1,IF(Table5[[#This Row],[Frequency]]&lt;=$M$12,2,IF(Table5[[#This Row],[Frequency]]&lt;=$M$13,3,IF(Table5[[#This Row],[Frequency]]&lt;$M$17,4,5))))</f>
        <v>3</v>
      </c>
      <c r="H788" s="9">
        <f>IF(Table5[[#This Row],[Total_Spend]]&lt;=$N$11,1,IF(Table5[[#This Row],[Total_Spend]]&lt;=$N$12,2,IF(Table5[[#This Row],[Total_Spend]]&lt;=$N$13,3,IF(Table5[[#This Row],[Total_Spend]]&lt;$N$17,4,5))))</f>
        <v>3</v>
      </c>
    </row>
    <row r="789" spans="1:8" x14ac:dyDescent="0.3">
      <c r="A789" s="9">
        <v>3283</v>
      </c>
      <c r="B789">
        <v>57</v>
      </c>
      <c r="C789">
        <v>909</v>
      </c>
      <c r="D789">
        <v>22</v>
      </c>
      <c r="E789" s="9">
        <v>0</v>
      </c>
      <c r="F789" s="9">
        <f>IF(Table5[[#This Row],[Recency]]&lt;=$L$19,5,IF(Table5[[#This Row],[Recency]]&lt;=$L$11,4,IF(Table5[[#This Row],[Recency]]&lt;=$L$12,3,IF(Table5[[#This Row],[Recency]]&lt;=$L$13,2,1))))</f>
        <v>2</v>
      </c>
      <c r="G789" s="9">
        <f>IF(Table5[[#This Row],[Frequency]]&lt;=$M$11,1,IF(Table5[[#This Row],[Frequency]]&lt;=$M$12,2,IF(Table5[[#This Row],[Frequency]]&lt;=$M$13,3,IF(Table5[[#This Row],[Frequency]]&lt;$M$17,4,5))))</f>
        <v>4</v>
      </c>
      <c r="H789" s="9">
        <f>IF(Table5[[#This Row],[Total_Spend]]&lt;=$N$11,1,IF(Table5[[#This Row],[Total_Spend]]&lt;=$N$12,2,IF(Table5[[#This Row],[Total_Spend]]&lt;=$N$13,3,IF(Table5[[#This Row],[Total_Spend]]&lt;$N$17,4,5))))</f>
        <v>3</v>
      </c>
    </row>
    <row r="790" spans="1:8" x14ac:dyDescent="0.3">
      <c r="A790" s="9">
        <v>3286</v>
      </c>
      <c r="B790">
        <v>71</v>
      </c>
      <c r="C790">
        <v>42</v>
      </c>
      <c r="D790">
        <v>7</v>
      </c>
      <c r="E790" s="9">
        <v>0</v>
      </c>
      <c r="F790" s="9">
        <f>IF(Table5[[#This Row],[Recency]]&lt;=$L$19,5,IF(Table5[[#This Row],[Recency]]&lt;=$L$11,4,IF(Table5[[#This Row],[Recency]]&lt;=$L$12,3,IF(Table5[[#This Row],[Recency]]&lt;=$L$13,2,1))))</f>
        <v>2</v>
      </c>
      <c r="G790" s="9">
        <f>IF(Table5[[#This Row],[Frequency]]&lt;=$M$11,1,IF(Table5[[#This Row],[Frequency]]&lt;=$M$12,2,IF(Table5[[#This Row],[Frequency]]&lt;=$M$13,3,IF(Table5[[#This Row],[Frequency]]&lt;$M$17,4,5))))</f>
        <v>1</v>
      </c>
      <c r="H790" s="9">
        <f>IF(Table5[[#This Row],[Total_Spend]]&lt;=$N$11,1,IF(Table5[[#This Row],[Total_Spend]]&lt;=$N$12,2,IF(Table5[[#This Row],[Total_Spend]]&lt;=$N$13,3,IF(Table5[[#This Row],[Total_Spend]]&lt;$N$17,4,5))))</f>
        <v>1</v>
      </c>
    </row>
    <row r="791" spans="1:8" x14ac:dyDescent="0.3">
      <c r="A791" s="9">
        <v>3298</v>
      </c>
      <c r="B791">
        <v>92</v>
      </c>
      <c r="C791">
        <v>1152</v>
      </c>
      <c r="D791">
        <v>31</v>
      </c>
      <c r="E791" s="9">
        <v>0</v>
      </c>
      <c r="F791" s="9">
        <f>IF(Table5[[#This Row],[Recency]]&lt;=$L$19,5,IF(Table5[[#This Row],[Recency]]&lt;=$L$11,4,IF(Table5[[#This Row],[Recency]]&lt;=$L$12,3,IF(Table5[[#This Row],[Recency]]&lt;=$L$13,2,1))))</f>
        <v>1</v>
      </c>
      <c r="G791" s="9">
        <f>IF(Table5[[#This Row],[Frequency]]&lt;=$M$11,1,IF(Table5[[#This Row],[Frequency]]&lt;=$M$12,2,IF(Table5[[#This Row],[Frequency]]&lt;=$M$13,3,IF(Table5[[#This Row],[Frequency]]&lt;$M$17,4,5))))</f>
        <v>5</v>
      </c>
      <c r="H791" s="9">
        <f>IF(Table5[[#This Row],[Total_Spend]]&lt;=$N$11,1,IF(Table5[[#This Row],[Total_Spend]]&lt;=$N$12,2,IF(Table5[[#This Row],[Total_Spend]]&lt;=$N$13,3,IF(Table5[[#This Row],[Total_Spend]]&lt;$N$17,4,5))))</f>
        <v>4</v>
      </c>
    </row>
    <row r="792" spans="1:8" x14ac:dyDescent="0.3">
      <c r="A792" s="9">
        <v>3308</v>
      </c>
      <c r="B792">
        <v>54</v>
      </c>
      <c r="C792">
        <v>94</v>
      </c>
      <c r="D792">
        <v>9</v>
      </c>
      <c r="E792" s="9">
        <v>0</v>
      </c>
      <c r="F792" s="9">
        <f>IF(Table5[[#This Row],[Recency]]&lt;=$L$19,5,IF(Table5[[#This Row],[Recency]]&lt;=$L$11,4,IF(Table5[[#This Row],[Recency]]&lt;=$L$12,3,IF(Table5[[#This Row],[Recency]]&lt;=$L$13,2,1))))</f>
        <v>2</v>
      </c>
      <c r="G792" s="9">
        <f>IF(Table5[[#This Row],[Frequency]]&lt;=$M$11,1,IF(Table5[[#This Row],[Frequency]]&lt;=$M$12,2,IF(Table5[[#This Row],[Frequency]]&lt;=$M$13,3,IF(Table5[[#This Row],[Frequency]]&lt;$M$17,4,5))))</f>
        <v>2</v>
      </c>
      <c r="H792" s="9">
        <f>IF(Table5[[#This Row],[Total_Spend]]&lt;=$N$11,1,IF(Table5[[#This Row],[Total_Spend]]&lt;=$N$12,2,IF(Table5[[#This Row],[Total_Spend]]&lt;=$N$13,3,IF(Table5[[#This Row],[Total_Spend]]&lt;$N$17,4,5))))</f>
        <v>2</v>
      </c>
    </row>
    <row r="793" spans="1:8" x14ac:dyDescent="0.3">
      <c r="A793" s="9">
        <v>3310</v>
      </c>
      <c r="B793">
        <v>94</v>
      </c>
      <c r="C793">
        <v>211</v>
      </c>
      <c r="D793">
        <v>16</v>
      </c>
      <c r="E793" s="9">
        <v>0</v>
      </c>
      <c r="F793" s="9">
        <f>IF(Table5[[#This Row],[Recency]]&lt;=$L$19,5,IF(Table5[[#This Row],[Recency]]&lt;=$L$11,4,IF(Table5[[#This Row],[Recency]]&lt;=$L$12,3,IF(Table5[[#This Row],[Recency]]&lt;=$L$13,2,1))))</f>
        <v>1</v>
      </c>
      <c r="G793" s="9">
        <f>IF(Table5[[#This Row],[Frequency]]&lt;=$M$11,1,IF(Table5[[#This Row],[Frequency]]&lt;=$M$12,2,IF(Table5[[#This Row],[Frequency]]&lt;=$M$13,3,IF(Table5[[#This Row],[Frequency]]&lt;$M$17,4,5))))</f>
        <v>3</v>
      </c>
      <c r="H793" s="9">
        <f>IF(Table5[[#This Row],[Total_Spend]]&lt;=$N$11,1,IF(Table5[[#This Row],[Total_Spend]]&lt;=$N$12,2,IF(Table5[[#This Row],[Total_Spend]]&lt;=$N$13,3,IF(Table5[[#This Row],[Total_Spend]]&lt;$N$17,4,5))))</f>
        <v>2</v>
      </c>
    </row>
    <row r="794" spans="1:8" x14ac:dyDescent="0.3">
      <c r="A794" s="9">
        <v>3312</v>
      </c>
      <c r="B794">
        <v>12</v>
      </c>
      <c r="C794">
        <v>89</v>
      </c>
      <c r="D794">
        <v>11</v>
      </c>
      <c r="E794" s="9">
        <v>0</v>
      </c>
      <c r="F794" s="9">
        <f>IF(Table5[[#This Row],[Recency]]&lt;=$L$19,5,IF(Table5[[#This Row],[Recency]]&lt;=$L$11,4,IF(Table5[[#This Row],[Recency]]&lt;=$L$12,3,IF(Table5[[#This Row],[Recency]]&lt;=$L$13,2,1))))</f>
        <v>4</v>
      </c>
      <c r="G794" s="9">
        <f>IF(Table5[[#This Row],[Frequency]]&lt;=$M$11,1,IF(Table5[[#This Row],[Frequency]]&lt;=$M$12,2,IF(Table5[[#This Row],[Frequency]]&lt;=$M$13,3,IF(Table5[[#This Row],[Frequency]]&lt;$M$17,4,5))))</f>
        <v>2</v>
      </c>
      <c r="H794" s="9">
        <f>IF(Table5[[#This Row],[Total_Spend]]&lt;=$N$11,1,IF(Table5[[#This Row],[Total_Spend]]&lt;=$N$12,2,IF(Table5[[#This Row],[Total_Spend]]&lt;=$N$13,3,IF(Table5[[#This Row],[Total_Spend]]&lt;$N$17,4,5))))</f>
        <v>2</v>
      </c>
    </row>
    <row r="795" spans="1:8" x14ac:dyDescent="0.3">
      <c r="A795" s="9">
        <v>332</v>
      </c>
      <c r="B795">
        <v>56</v>
      </c>
      <c r="C795">
        <v>275</v>
      </c>
      <c r="D795">
        <v>14</v>
      </c>
      <c r="E795" s="9">
        <v>0</v>
      </c>
      <c r="F795" s="9">
        <f>IF(Table5[[#This Row],[Recency]]&lt;=$L$19,5,IF(Table5[[#This Row],[Recency]]&lt;=$L$11,4,IF(Table5[[#This Row],[Recency]]&lt;=$L$12,3,IF(Table5[[#This Row],[Recency]]&lt;=$L$13,2,1))))</f>
        <v>2</v>
      </c>
      <c r="G795" s="9">
        <f>IF(Table5[[#This Row],[Frequency]]&lt;=$M$11,1,IF(Table5[[#This Row],[Frequency]]&lt;=$M$12,2,IF(Table5[[#This Row],[Frequency]]&lt;=$M$13,3,IF(Table5[[#This Row],[Frequency]]&lt;$M$17,4,5))))</f>
        <v>2</v>
      </c>
      <c r="H795" s="9">
        <f>IF(Table5[[#This Row],[Total_Spend]]&lt;=$N$11,1,IF(Table5[[#This Row],[Total_Spend]]&lt;=$N$12,2,IF(Table5[[#This Row],[Total_Spend]]&lt;=$N$13,3,IF(Table5[[#This Row],[Total_Spend]]&lt;$N$17,4,5))))</f>
        <v>2</v>
      </c>
    </row>
    <row r="796" spans="1:8" x14ac:dyDescent="0.3">
      <c r="A796" s="9">
        <v>3321</v>
      </c>
      <c r="B796">
        <v>42</v>
      </c>
      <c r="C796">
        <v>542</v>
      </c>
      <c r="D796">
        <v>20</v>
      </c>
      <c r="E796" s="9">
        <v>0</v>
      </c>
      <c r="F796" s="9">
        <f>IF(Table5[[#This Row],[Recency]]&lt;=$L$19,5,IF(Table5[[#This Row],[Recency]]&lt;=$L$11,4,IF(Table5[[#This Row],[Recency]]&lt;=$L$12,3,IF(Table5[[#This Row],[Recency]]&lt;=$L$13,2,1))))</f>
        <v>3</v>
      </c>
      <c r="G796" s="9">
        <f>IF(Table5[[#This Row],[Frequency]]&lt;=$M$11,1,IF(Table5[[#This Row],[Frequency]]&lt;=$M$12,2,IF(Table5[[#This Row],[Frequency]]&lt;=$M$13,3,IF(Table5[[#This Row],[Frequency]]&lt;$M$17,4,5))))</f>
        <v>3</v>
      </c>
      <c r="H796" s="9">
        <f>IF(Table5[[#This Row],[Total_Spend]]&lt;=$N$11,1,IF(Table5[[#This Row],[Total_Spend]]&lt;=$N$12,2,IF(Table5[[#This Row],[Total_Spend]]&lt;=$N$13,3,IF(Table5[[#This Row],[Total_Spend]]&lt;$N$17,4,5))))</f>
        <v>3</v>
      </c>
    </row>
    <row r="797" spans="1:8" x14ac:dyDescent="0.3">
      <c r="A797" s="9">
        <v>3332</v>
      </c>
      <c r="B797">
        <v>87</v>
      </c>
      <c r="C797">
        <v>165</v>
      </c>
      <c r="D797">
        <v>12</v>
      </c>
      <c r="E797" s="9">
        <v>0</v>
      </c>
      <c r="F797" s="9">
        <f>IF(Table5[[#This Row],[Recency]]&lt;=$L$19,5,IF(Table5[[#This Row],[Recency]]&lt;=$L$11,4,IF(Table5[[#This Row],[Recency]]&lt;=$L$12,3,IF(Table5[[#This Row],[Recency]]&lt;=$L$13,2,1))))</f>
        <v>1</v>
      </c>
      <c r="G797" s="9">
        <f>IF(Table5[[#This Row],[Frequency]]&lt;=$M$11,1,IF(Table5[[#This Row],[Frequency]]&lt;=$M$12,2,IF(Table5[[#This Row],[Frequency]]&lt;=$M$13,3,IF(Table5[[#This Row],[Frequency]]&lt;$M$17,4,5))))</f>
        <v>2</v>
      </c>
      <c r="H797" s="9">
        <f>IF(Table5[[#This Row],[Total_Spend]]&lt;=$N$11,1,IF(Table5[[#This Row],[Total_Spend]]&lt;=$N$12,2,IF(Table5[[#This Row],[Total_Spend]]&lt;=$N$13,3,IF(Table5[[#This Row],[Total_Spend]]&lt;$N$17,4,5))))</f>
        <v>2</v>
      </c>
    </row>
    <row r="798" spans="1:8" x14ac:dyDescent="0.3">
      <c r="A798" s="9">
        <v>3334</v>
      </c>
      <c r="B798">
        <v>35</v>
      </c>
      <c r="C798">
        <v>2211</v>
      </c>
      <c r="D798">
        <v>21</v>
      </c>
      <c r="E798" s="9">
        <v>0</v>
      </c>
      <c r="F798" s="9">
        <f>IF(Table5[[#This Row],[Recency]]&lt;=$L$19,5,IF(Table5[[#This Row],[Recency]]&lt;=$L$11,4,IF(Table5[[#This Row],[Recency]]&lt;=$L$12,3,IF(Table5[[#This Row],[Recency]]&lt;=$L$13,2,1))))</f>
        <v>3</v>
      </c>
      <c r="G798" s="9">
        <f>IF(Table5[[#This Row],[Frequency]]&lt;=$M$11,1,IF(Table5[[#This Row],[Frequency]]&lt;=$M$12,2,IF(Table5[[#This Row],[Frequency]]&lt;=$M$13,3,IF(Table5[[#This Row],[Frequency]]&lt;$M$17,4,5))))</f>
        <v>3</v>
      </c>
      <c r="H798" s="9">
        <f>IF(Table5[[#This Row],[Total_Spend]]&lt;=$N$11,1,IF(Table5[[#This Row],[Total_Spend]]&lt;=$N$12,2,IF(Table5[[#This Row],[Total_Spend]]&lt;=$N$13,3,IF(Table5[[#This Row],[Total_Spend]]&lt;$N$17,4,5))))</f>
        <v>5</v>
      </c>
    </row>
    <row r="799" spans="1:8" x14ac:dyDescent="0.3">
      <c r="A799" s="9">
        <v>3336</v>
      </c>
      <c r="B799">
        <v>96</v>
      </c>
      <c r="C799">
        <v>948</v>
      </c>
      <c r="D799">
        <v>14</v>
      </c>
      <c r="E799" s="9">
        <v>0</v>
      </c>
      <c r="F799" s="9">
        <f>IF(Table5[[#This Row],[Recency]]&lt;=$L$19,5,IF(Table5[[#This Row],[Recency]]&lt;=$L$11,4,IF(Table5[[#This Row],[Recency]]&lt;=$L$12,3,IF(Table5[[#This Row],[Recency]]&lt;=$L$13,2,1))))</f>
        <v>1</v>
      </c>
      <c r="G799" s="9">
        <f>IF(Table5[[#This Row],[Frequency]]&lt;=$M$11,1,IF(Table5[[#This Row],[Frequency]]&lt;=$M$12,2,IF(Table5[[#This Row],[Frequency]]&lt;=$M$13,3,IF(Table5[[#This Row],[Frequency]]&lt;$M$17,4,5))))</f>
        <v>2</v>
      </c>
      <c r="H799" s="9">
        <f>IF(Table5[[#This Row],[Total_Spend]]&lt;=$N$11,1,IF(Table5[[#This Row],[Total_Spend]]&lt;=$N$12,2,IF(Table5[[#This Row],[Total_Spend]]&lt;=$N$13,3,IF(Table5[[#This Row],[Total_Spend]]&lt;$N$17,4,5))))</f>
        <v>3</v>
      </c>
    </row>
    <row r="800" spans="1:8" x14ac:dyDescent="0.3">
      <c r="A800" s="9">
        <v>3340</v>
      </c>
      <c r="B800">
        <v>56</v>
      </c>
      <c r="C800">
        <v>436</v>
      </c>
      <c r="D800">
        <v>20</v>
      </c>
      <c r="E800" s="9">
        <v>1</v>
      </c>
      <c r="F800" s="9">
        <f>IF(Table5[[#This Row],[Recency]]&lt;=$L$19,5,IF(Table5[[#This Row],[Recency]]&lt;=$L$11,4,IF(Table5[[#This Row],[Recency]]&lt;=$L$12,3,IF(Table5[[#This Row],[Recency]]&lt;=$L$13,2,1))))</f>
        <v>2</v>
      </c>
      <c r="G800" s="9">
        <f>IF(Table5[[#This Row],[Frequency]]&lt;=$M$11,1,IF(Table5[[#This Row],[Frequency]]&lt;=$M$12,2,IF(Table5[[#This Row],[Frequency]]&lt;=$M$13,3,IF(Table5[[#This Row],[Frequency]]&lt;$M$17,4,5))))</f>
        <v>3</v>
      </c>
      <c r="H800" s="9">
        <f>IF(Table5[[#This Row],[Total_Spend]]&lt;=$N$11,1,IF(Table5[[#This Row],[Total_Spend]]&lt;=$N$12,2,IF(Table5[[#This Row],[Total_Spend]]&lt;=$N$13,3,IF(Table5[[#This Row],[Total_Spend]]&lt;$N$17,4,5))))</f>
        <v>3</v>
      </c>
    </row>
    <row r="801" spans="1:8" x14ac:dyDescent="0.3">
      <c r="A801" s="9">
        <v>3363</v>
      </c>
      <c r="B801">
        <v>99</v>
      </c>
      <c r="C801">
        <v>34</v>
      </c>
      <c r="D801">
        <v>5</v>
      </c>
      <c r="E801" s="9">
        <v>0</v>
      </c>
      <c r="F801" s="9">
        <f>IF(Table5[[#This Row],[Recency]]&lt;=$L$19,5,IF(Table5[[#This Row],[Recency]]&lt;=$L$11,4,IF(Table5[[#This Row],[Recency]]&lt;=$L$12,3,IF(Table5[[#This Row],[Recency]]&lt;=$L$13,2,1))))</f>
        <v>1</v>
      </c>
      <c r="G801" s="9">
        <f>IF(Table5[[#This Row],[Frequency]]&lt;=$M$11,1,IF(Table5[[#This Row],[Frequency]]&lt;=$M$12,2,IF(Table5[[#This Row],[Frequency]]&lt;=$M$13,3,IF(Table5[[#This Row],[Frequency]]&lt;$M$17,4,5))))</f>
        <v>1</v>
      </c>
      <c r="H801" s="9">
        <f>IF(Table5[[#This Row],[Total_Spend]]&lt;=$N$11,1,IF(Table5[[#This Row],[Total_Spend]]&lt;=$N$12,2,IF(Table5[[#This Row],[Total_Spend]]&lt;=$N$13,3,IF(Table5[[#This Row],[Total_Spend]]&lt;$N$17,4,5))))</f>
        <v>1</v>
      </c>
    </row>
    <row r="802" spans="1:8" x14ac:dyDescent="0.3">
      <c r="A802" s="9">
        <v>3376</v>
      </c>
      <c r="B802">
        <v>9</v>
      </c>
      <c r="C802">
        <v>235</v>
      </c>
      <c r="D802">
        <v>11</v>
      </c>
      <c r="E802" s="9">
        <v>0</v>
      </c>
      <c r="F802" s="9">
        <f>IF(Table5[[#This Row],[Recency]]&lt;=$L$19,5,IF(Table5[[#This Row],[Recency]]&lt;=$L$11,4,IF(Table5[[#This Row],[Recency]]&lt;=$L$12,3,IF(Table5[[#This Row],[Recency]]&lt;=$L$13,2,1))))</f>
        <v>5</v>
      </c>
      <c r="G802" s="9">
        <f>IF(Table5[[#This Row],[Frequency]]&lt;=$M$11,1,IF(Table5[[#This Row],[Frequency]]&lt;=$M$12,2,IF(Table5[[#This Row],[Frequency]]&lt;=$M$13,3,IF(Table5[[#This Row],[Frequency]]&lt;$M$17,4,5))))</f>
        <v>2</v>
      </c>
      <c r="H802" s="9">
        <f>IF(Table5[[#This Row],[Total_Spend]]&lt;=$N$11,1,IF(Table5[[#This Row],[Total_Spend]]&lt;=$N$12,2,IF(Table5[[#This Row],[Total_Spend]]&lt;=$N$13,3,IF(Table5[[#This Row],[Total_Spend]]&lt;$N$17,4,5))))</f>
        <v>2</v>
      </c>
    </row>
    <row r="803" spans="1:8" x14ac:dyDescent="0.3">
      <c r="A803" s="9">
        <v>3381</v>
      </c>
      <c r="B803">
        <v>51</v>
      </c>
      <c r="C803">
        <v>90</v>
      </c>
      <c r="D803">
        <v>8</v>
      </c>
      <c r="E803" s="9">
        <v>0</v>
      </c>
      <c r="F803" s="9">
        <f>IF(Table5[[#This Row],[Recency]]&lt;=$L$19,5,IF(Table5[[#This Row],[Recency]]&lt;=$L$11,4,IF(Table5[[#This Row],[Recency]]&lt;=$L$12,3,IF(Table5[[#This Row],[Recency]]&lt;=$L$13,2,1))))</f>
        <v>2</v>
      </c>
      <c r="G803" s="9">
        <f>IF(Table5[[#This Row],[Frequency]]&lt;=$M$11,1,IF(Table5[[#This Row],[Frequency]]&lt;=$M$12,2,IF(Table5[[#This Row],[Frequency]]&lt;=$M$13,3,IF(Table5[[#This Row],[Frequency]]&lt;$M$17,4,5))))</f>
        <v>1</v>
      </c>
      <c r="H803" s="9">
        <f>IF(Table5[[#This Row],[Total_Spend]]&lt;=$N$11,1,IF(Table5[[#This Row],[Total_Spend]]&lt;=$N$12,2,IF(Table5[[#This Row],[Total_Spend]]&lt;=$N$13,3,IF(Table5[[#This Row],[Total_Spend]]&lt;$N$17,4,5))))</f>
        <v>2</v>
      </c>
    </row>
    <row r="804" spans="1:8" x14ac:dyDescent="0.3">
      <c r="A804" s="9">
        <v>3386</v>
      </c>
      <c r="B804">
        <v>71</v>
      </c>
      <c r="C804">
        <v>137</v>
      </c>
      <c r="D804">
        <v>8</v>
      </c>
      <c r="E804" s="9">
        <v>0</v>
      </c>
      <c r="F804" s="9">
        <f>IF(Table5[[#This Row],[Recency]]&lt;=$L$19,5,IF(Table5[[#This Row],[Recency]]&lt;=$L$11,4,IF(Table5[[#This Row],[Recency]]&lt;=$L$12,3,IF(Table5[[#This Row],[Recency]]&lt;=$L$13,2,1))))</f>
        <v>2</v>
      </c>
      <c r="G804" s="9">
        <f>IF(Table5[[#This Row],[Frequency]]&lt;=$M$11,1,IF(Table5[[#This Row],[Frequency]]&lt;=$M$12,2,IF(Table5[[#This Row],[Frequency]]&lt;=$M$13,3,IF(Table5[[#This Row],[Frequency]]&lt;$M$17,4,5))))</f>
        <v>1</v>
      </c>
      <c r="H804" s="9">
        <f>IF(Table5[[#This Row],[Total_Spend]]&lt;=$N$11,1,IF(Table5[[#This Row],[Total_Spend]]&lt;=$N$12,2,IF(Table5[[#This Row],[Total_Spend]]&lt;=$N$13,3,IF(Table5[[#This Row],[Total_Spend]]&lt;$N$17,4,5))))</f>
        <v>2</v>
      </c>
    </row>
    <row r="805" spans="1:8" x14ac:dyDescent="0.3">
      <c r="A805" s="9">
        <v>3388</v>
      </c>
      <c r="B805">
        <v>16</v>
      </c>
      <c r="C805">
        <v>294</v>
      </c>
      <c r="D805">
        <v>17</v>
      </c>
      <c r="E805" s="9">
        <v>0</v>
      </c>
      <c r="F805" s="9">
        <f>IF(Table5[[#This Row],[Recency]]&lt;=$L$19,5,IF(Table5[[#This Row],[Recency]]&lt;=$L$11,4,IF(Table5[[#This Row],[Recency]]&lt;=$L$12,3,IF(Table5[[#This Row],[Recency]]&lt;=$L$13,2,1))))</f>
        <v>4</v>
      </c>
      <c r="G805" s="9">
        <f>IF(Table5[[#This Row],[Frequency]]&lt;=$M$11,1,IF(Table5[[#This Row],[Frequency]]&lt;=$M$12,2,IF(Table5[[#This Row],[Frequency]]&lt;=$M$13,3,IF(Table5[[#This Row],[Frequency]]&lt;$M$17,4,5))))</f>
        <v>3</v>
      </c>
      <c r="H805" s="9">
        <f>IF(Table5[[#This Row],[Total_Spend]]&lt;=$N$11,1,IF(Table5[[#This Row],[Total_Spend]]&lt;=$N$12,2,IF(Table5[[#This Row],[Total_Spend]]&lt;=$N$13,3,IF(Table5[[#This Row],[Total_Spend]]&lt;$N$17,4,5))))</f>
        <v>2</v>
      </c>
    </row>
    <row r="806" spans="1:8" x14ac:dyDescent="0.3">
      <c r="A806" s="9">
        <v>3389</v>
      </c>
      <c r="B806">
        <v>61</v>
      </c>
      <c r="C806">
        <v>1533</v>
      </c>
      <c r="D806">
        <v>34</v>
      </c>
      <c r="E806" s="9">
        <v>0</v>
      </c>
      <c r="F806" s="9">
        <f>IF(Table5[[#This Row],[Recency]]&lt;=$L$19,5,IF(Table5[[#This Row],[Recency]]&lt;=$L$11,4,IF(Table5[[#This Row],[Recency]]&lt;=$L$12,3,IF(Table5[[#This Row],[Recency]]&lt;=$L$13,2,1))))</f>
        <v>2</v>
      </c>
      <c r="G806" s="9">
        <f>IF(Table5[[#This Row],[Frequency]]&lt;=$M$11,1,IF(Table5[[#This Row],[Frequency]]&lt;=$M$12,2,IF(Table5[[#This Row],[Frequency]]&lt;=$M$13,3,IF(Table5[[#This Row],[Frequency]]&lt;$M$17,4,5))))</f>
        <v>5</v>
      </c>
      <c r="H806" s="9">
        <f>IF(Table5[[#This Row],[Total_Spend]]&lt;=$N$11,1,IF(Table5[[#This Row],[Total_Spend]]&lt;=$N$12,2,IF(Table5[[#This Row],[Total_Spend]]&lt;=$N$13,3,IF(Table5[[#This Row],[Total_Spend]]&lt;$N$17,4,5))))</f>
        <v>4</v>
      </c>
    </row>
    <row r="807" spans="1:8" x14ac:dyDescent="0.3">
      <c r="A807" s="9">
        <v>339</v>
      </c>
      <c r="B807">
        <v>82</v>
      </c>
      <c r="C807">
        <v>496</v>
      </c>
      <c r="D807">
        <v>18</v>
      </c>
      <c r="E807" s="9">
        <v>1</v>
      </c>
      <c r="F807" s="9">
        <f>IF(Table5[[#This Row],[Recency]]&lt;=$L$19,5,IF(Table5[[#This Row],[Recency]]&lt;=$L$11,4,IF(Table5[[#This Row],[Recency]]&lt;=$L$12,3,IF(Table5[[#This Row],[Recency]]&lt;=$L$13,2,1))))</f>
        <v>1</v>
      </c>
      <c r="G807" s="9">
        <f>IF(Table5[[#This Row],[Frequency]]&lt;=$M$11,1,IF(Table5[[#This Row],[Frequency]]&lt;=$M$12,2,IF(Table5[[#This Row],[Frequency]]&lt;=$M$13,3,IF(Table5[[#This Row],[Frequency]]&lt;$M$17,4,5))))</f>
        <v>3</v>
      </c>
      <c r="H807" s="9">
        <f>IF(Table5[[#This Row],[Total_Spend]]&lt;=$N$11,1,IF(Table5[[#This Row],[Total_Spend]]&lt;=$N$12,2,IF(Table5[[#This Row],[Total_Spend]]&lt;=$N$13,3,IF(Table5[[#This Row],[Total_Spend]]&lt;$N$17,4,5))))</f>
        <v>3</v>
      </c>
    </row>
    <row r="808" spans="1:8" x14ac:dyDescent="0.3">
      <c r="A808" s="9">
        <v>340</v>
      </c>
      <c r="B808">
        <v>1</v>
      </c>
      <c r="C808">
        <v>497</v>
      </c>
      <c r="D808">
        <v>19</v>
      </c>
      <c r="E808" s="9">
        <v>1</v>
      </c>
      <c r="F808" s="9">
        <f>IF(Table5[[#This Row],[Recency]]&lt;=$L$19,5,IF(Table5[[#This Row],[Recency]]&lt;=$L$11,4,IF(Table5[[#This Row],[Recency]]&lt;=$L$12,3,IF(Table5[[#This Row],[Recency]]&lt;=$L$13,2,1))))</f>
        <v>5</v>
      </c>
      <c r="G808" s="9">
        <f>IF(Table5[[#This Row],[Frequency]]&lt;=$M$11,1,IF(Table5[[#This Row],[Frequency]]&lt;=$M$12,2,IF(Table5[[#This Row],[Frequency]]&lt;=$M$13,3,IF(Table5[[#This Row],[Frequency]]&lt;$M$17,4,5))))</f>
        <v>3</v>
      </c>
      <c r="H808" s="9">
        <f>IF(Table5[[#This Row],[Total_Spend]]&lt;=$N$11,1,IF(Table5[[#This Row],[Total_Spend]]&lt;=$N$12,2,IF(Table5[[#This Row],[Total_Spend]]&lt;=$N$13,3,IF(Table5[[#This Row],[Total_Spend]]&lt;$N$17,4,5))))</f>
        <v>3</v>
      </c>
    </row>
    <row r="809" spans="1:8" x14ac:dyDescent="0.3">
      <c r="A809" s="9">
        <v>3403</v>
      </c>
      <c r="B809">
        <v>11</v>
      </c>
      <c r="C809">
        <v>2092</v>
      </c>
      <c r="D809">
        <v>21</v>
      </c>
      <c r="E809" s="9">
        <v>0</v>
      </c>
      <c r="F809" s="9">
        <f>IF(Table5[[#This Row],[Recency]]&lt;=$L$19,5,IF(Table5[[#This Row],[Recency]]&lt;=$L$11,4,IF(Table5[[#This Row],[Recency]]&lt;=$L$12,3,IF(Table5[[#This Row],[Recency]]&lt;=$L$13,2,1))))</f>
        <v>4</v>
      </c>
      <c r="G809" s="9">
        <f>IF(Table5[[#This Row],[Frequency]]&lt;=$M$11,1,IF(Table5[[#This Row],[Frequency]]&lt;=$M$12,2,IF(Table5[[#This Row],[Frequency]]&lt;=$M$13,3,IF(Table5[[#This Row],[Frequency]]&lt;$M$17,4,5))))</f>
        <v>3</v>
      </c>
      <c r="H809" s="9">
        <f>IF(Table5[[#This Row],[Total_Spend]]&lt;=$N$11,1,IF(Table5[[#This Row],[Total_Spend]]&lt;=$N$12,2,IF(Table5[[#This Row],[Total_Spend]]&lt;=$N$13,3,IF(Table5[[#This Row],[Total_Spend]]&lt;$N$17,4,5))))</f>
        <v>5</v>
      </c>
    </row>
    <row r="810" spans="1:8" x14ac:dyDescent="0.3">
      <c r="A810" s="9">
        <v>3406</v>
      </c>
      <c r="B810">
        <v>97</v>
      </c>
      <c r="C810">
        <v>322</v>
      </c>
      <c r="D810">
        <v>16</v>
      </c>
      <c r="E810" s="9">
        <v>0</v>
      </c>
      <c r="F810" s="9">
        <f>IF(Table5[[#This Row],[Recency]]&lt;=$L$19,5,IF(Table5[[#This Row],[Recency]]&lt;=$L$11,4,IF(Table5[[#This Row],[Recency]]&lt;=$L$12,3,IF(Table5[[#This Row],[Recency]]&lt;=$L$13,2,1))))</f>
        <v>1</v>
      </c>
      <c r="G810" s="9">
        <f>IF(Table5[[#This Row],[Frequency]]&lt;=$M$11,1,IF(Table5[[#This Row],[Frequency]]&lt;=$M$12,2,IF(Table5[[#This Row],[Frequency]]&lt;=$M$13,3,IF(Table5[[#This Row],[Frequency]]&lt;$M$17,4,5))))</f>
        <v>3</v>
      </c>
      <c r="H810" s="9">
        <f>IF(Table5[[#This Row],[Total_Spend]]&lt;=$N$11,1,IF(Table5[[#This Row],[Total_Spend]]&lt;=$N$12,2,IF(Table5[[#This Row],[Total_Spend]]&lt;=$N$13,3,IF(Table5[[#This Row],[Total_Spend]]&lt;$N$17,4,5))))</f>
        <v>2</v>
      </c>
    </row>
    <row r="811" spans="1:8" x14ac:dyDescent="0.3">
      <c r="A811" s="9">
        <v>3409</v>
      </c>
      <c r="B811">
        <v>68</v>
      </c>
      <c r="C811">
        <v>339</v>
      </c>
      <c r="D811">
        <v>15</v>
      </c>
      <c r="E811" s="9">
        <v>0</v>
      </c>
      <c r="F811" s="9">
        <f>IF(Table5[[#This Row],[Recency]]&lt;=$L$19,5,IF(Table5[[#This Row],[Recency]]&lt;=$L$11,4,IF(Table5[[#This Row],[Recency]]&lt;=$L$12,3,IF(Table5[[#This Row],[Recency]]&lt;=$L$13,2,1))))</f>
        <v>2</v>
      </c>
      <c r="G811" s="9">
        <f>IF(Table5[[#This Row],[Frequency]]&lt;=$M$11,1,IF(Table5[[#This Row],[Frequency]]&lt;=$M$12,2,IF(Table5[[#This Row],[Frequency]]&lt;=$M$13,3,IF(Table5[[#This Row],[Frequency]]&lt;$M$17,4,5))))</f>
        <v>2</v>
      </c>
      <c r="H811" s="9">
        <f>IF(Table5[[#This Row],[Total_Spend]]&lt;=$N$11,1,IF(Table5[[#This Row],[Total_Spend]]&lt;=$N$12,2,IF(Table5[[#This Row],[Total_Spend]]&lt;=$N$13,3,IF(Table5[[#This Row],[Total_Spend]]&lt;$N$17,4,5))))</f>
        <v>2</v>
      </c>
    </row>
    <row r="812" spans="1:8" x14ac:dyDescent="0.3">
      <c r="A812" s="9">
        <v>3412</v>
      </c>
      <c r="B812">
        <v>67</v>
      </c>
      <c r="C812">
        <v>957</v>
      </c>
      <c r="D812">
        <v>17</v>
      </c>
      <c r="E812" s="9">
        <v>0</v>
      </c>
      <c r="F812" s="9">
        <f>IF(Table5[[#This Row],[Recency]]&lt;=$L$19,5,IF(Table5[[#This Row],[Recency]]&lt;=$L$11,4,IF(Table5[[#This Row],[Recency]]&lt;=$L$12,3,IF(Table5[[#This Row],[Recency]]&lt;=$L$13,2,1))))</f>
        <v>2</v>
      </c>
      <c r="G812" s="9">
        <f>IF(Table5[[#This Row],[Frequency]]&lt;=$M$11,1,IF(Table5[[#This Row],[Frequency]]&lt;=$M$12,2,IF(Table5[[#This Row],[Frequency]]&lt;=$M$13,3,IF(Table5[[#This Row],[Frequency]]&lt;$M$17,4,5))))</f>
        <v>3</v>
      </c>
      <c r="H812" s="9">
        <f>IF(Table5[[#This Row],[Total_Spend]]&lt;=$N$11,1,IF(Table5[[#This Row],[Total_Spend]]&lt;=$N$12,2,IF(Table5[[#This Row],[Total_Spend]]&lt;=$N$13,3,IF(Table5[[#This Row],[Total_Spend]]&lt;$N$17,4,5))))</f>
        <v>3</v>
      </c>
    </row>
    <row r="813" spans="1:8" x14ac:dyDescent="0.3">
      <c r="A813" s="9">
        <v>3421</v>
      </c>
      <c r="B813">
        <v>64</v>
      </c>
      <c r="C813">
        <v>908</v>
      </c>
      <c r="D813">
        <v>22</v>
      </c>
      <c r="E813" s="9">
        <v>0</v>
      </c>
      <c r="F813" s="9">
        <f>IF(Table5[[#This Row],[Recency]]&lt;=$L$19,5,IF(Table5[[#This Row],[Recency]]&lt;=$L$11,4,IF(Table5[[#This Row],[Recency]]&lt;=$L$12,3,IF(Table5[[#This Row],[Recency]]&lt;=$L$13,2,1))))</f>
        <v>2</v>
      </c>
      <c r="G813" s="9">
        <f>IF(Table5[[#This Row],[Frequency]]&lt;=$M$11,1,IF(Table5[[#This Row],[Frequency]]&lt;=$M$12,2,IF(Table5[[#This Row],[Frequency]]&lt;=$M$13,3,IF(Table5[[#This Row],[Frequency]]&lt;$M$17,4,5))))</f>
        <v>4</v>
      </c>
      <c r="H813" s="9">
        <f>IF(Table5[[#This Row],[Total_Spend]]&lt;=$N$11,1,IF(Table5[[#This Row],[Total_Spend]]&lt;=$N$12,2,IF(Table5[[#This Row],[Total_Spend]]&lt;=$N$13,3,IF(Table5[[#This Row],[Total_Spend]]&lt;$N$17,4,5))))</f>
        <v>3</v>
      </c>
    </row>
    <row r="814" spans="1:8" x14ac:dyDescent="0.3">
      <c r="A814" s="9">
        <v>3422</v>
      </c>
      <c r="B814">
        <v>67</v>
      </c>
      <c r="C814">
        <v>1376</v>
      </c>
      <c r="D814">
        <v>10</v>
      </c>
      <c r="E814" s="9">
        <v>0</v>
      </c>
      <c r="F814" s="9">
        <f>IF(Table5[[#This Row],[Recency]]&lt;=$L$19,5,IF(Table5[[#This Row],[Recency]]&lt;=$L$11,4,IF(Table5[[#This Row],[Recency]]&lt;=$L$12,3,IF(Table5[[#This Row],[Recency]]&lt;=$L$13,2,1))))</f>
        <v>2</v>
      </c>
      <c r="G814" s="9">
        <f>IF(Table5[[#This Row],[Frequency]]&lt;=$M$11,1,IF(Table5[[#This Row],[Frequency]]&lt;=$M$12,2,IF(Table5[[#This Row],[Frequency]]&lt;=$M$13,3,IF(Table5[[#This Row],[Frequency]]&lt;$M$17,4,5))))</f>
        <v>2</v>
      </c>
      <c r="H814" s="9">
        <f>IF(Table5[[#This Row],[Total_Spend]]&lt;=$N$11,1,IF(Table5[[#This Row],[Total_Spend]]&lt;=$N$12,2,IF(Table5[[#This Row],[Total_Spend]]&lt;=$N$13,3,IF(Table5[[#This Row],[Total_Spend]]&lt;$N$17,4,5))))</f>
        <v>4</v>
      </c>
    </row>
    <row r="815" spans="1:8" x14ac:dyDescent="0.3">
      <c r="A815" s="9">
        <v>3426</v>
      </c>
      <c r="B815">
        <v>89</v>
      </c>
      <c r="C815">
        <v>1596</v>
      </c>
      <c r="D815">
        <v>26</v>
      </c>
      <c r="E815" s="9">
        <v>0</v>
      </c>
      <c r="F815" s="9">
        <f>IF(Table5[[#This Row],[Recency]]&lt;=$L$19,5,IF(Table5[[#This Row],[Recency]]&lt;=$L$11,4,IF(Table5[[#This Row],[Recency]]&lt;=$L$12,3,IF(Table5[[#This Row],[Recency]]&lt;=$L$13,2,1))))</f>
        <v>1</v>
      </c>
      <c r="G815" s="9">
        <f>IF(Table5[[#This Row],[Frequency]]&lt;=$M$11,1,IF(Table5[[#This Row],[Frequency]]&lt;=$M$12,2,IF(Table5[[#This Row],[Frequency]]&lt;=$M$13,3,IF(Table5[[#This Row],[Frequency]]&lt;$M$17,4,5))))</f>
        <v>5</v>
      </c>
      <c r="H815" s="9">
        <f>IF(Table5[[#This Row],[Total_Spend]]&lt;=$N$11,1,IF(Table5[[#This Row],[Total_Spend]]&lt;=$N$12,2,IF(Table5[[#This Row],[Total_Spend]]&lt;=$N$13,3,IF(Table5[[#This Row],[Total_Spend]]&lt;$N$17,4,5))))</f>
        <v>5</v>
      </c>
    </row>
    <row r="816" spans="1:8" x14ac:dyDescent="0.3">
      <c r="A816" s="9">
        <v>3427</v>
      </c>
      <c r="B816">
        <v>11</v>
      </c>
      <c r="C816">
        <v>734</v>
      </c>
      <c r="D816">
        <v>26</v>
      </c>
      <c r="E816" s="9">
        <v>0</v>
      </c>
      <c r="F816" s="9">
        <f>IF(Table5[[#This Row],[Recency]]&lt;=$L$19,5,IF(Table5[[#This Row],[Recency]]&lt;=$L$11,4,IF(Table5[[#This Row],[Recency]]&lt;=$L$12,3,IF(Table5[[#This Row],[Recency]]&lt;=$L$13,2,1))))</f>
        <v>4</v>
      </c>
      <c r="G816" s="9">
        <f>IF(Table5[[#This Row],[Frequency]]&lt;=$M$11,1,IF(Table5[[#This Row],[Frequency]]&lt;=$M$12,2,IF(Table5[[#This Row],[Frequency]]&lt;=$M$13,3,IF(Table5[[#This Row],[Frequency]]&lt;$M$17,4,5))))</f>
        <v>5</v>
      </c>
      <c r="H816" s="9">
        <f>IF(Table5[[#This Row],[Total_Spend]]&lt;=$N$11,1,IF(Table5[[#This Row],[Total_Spend]]&lt;=$N$12,2,IF(Table5[[#This Row],[Total_Spend]]&lt;=$N$13,3,IF(Table5[[#This Row],[Total_Spend]]&lt;$N$17,4,5))))</f>
        <v>3</v>
      </c>
    </row>
    <row r="817" spans="1:8" x14ac:dyDescent="0.3">
      <c r="A817" s="9">
        <v>3428</v>
      </c>
      <c r="B817">
        <v>56</v>
      </c>
      <c r="C817">
        <v>1598</v>
      </c>
      <c r="D817">
        <v>24</v>
      </c>
      <c r="E817" s="9">
        <v>0</v>
      </c>
      <c r="F817" s="9">
        <f>IF(Table5[[#This Row],[Recency]]&lt;=$L$19,5,IF(Table5[[#This Row],[Recency]]&lt;=$L$11,4,IF(Table5[[#This Row],[Recency]]&lt;=$L$12,3,IF(Table5[[#This Row],[Recency]]&lt;=$L$13,2,1))))</f>
        <v>2</v>
      </c>
      <c r="G817" s="9">
        <f>IF(Table5[[#This Row],[Frequency]]&lt;=$M$11,1,IF(Table5[[#This Row],[Frequency]]&lt;=$M$12,2,IF(Table5[[#This Row],[Frequency]]&lt;=$M$13,3,IF(Table5[[#This Row],[Frequency]]&lt;$M$17,4,5))))</f>
        <v>4</v>
      </c>
      <c r="H817" s="9">
        <f>IF(Table5[[#This Row],[Total_Spend]]&lt;=$N$11,1,IF(Table5[[#This Row],[Total_Spend]]&lt;=$N$12,2,IF(Table5[[#This Row],[Total_Spend]]&lt;=$N$13,3,IF(Table5[[#This Row],[Total_Spend]]&lt;$N$17,4,5))))</f>
        <v>5</v>
      </c>
    </row>
    <row r="818" spans="1:8" x14ac:dyDescent="0.3">
      <c r="A818" s="9">
        <v>3433</v>
      </c>
      <c r="B818">
        <v>54</v>
      </c>
      <c r="C818">
        <v>981</v>
      </c>
      <c r="D818">
        <v>21</v>
      </c>
      <c r="E818" s="9">
        <v>0</v>
      </c>
      <c r="F818" s="9">
        <f>IF(Table5[[#This Row],[Recency]]&lt;=$L$19,5,IF(Table5[[#This Row],[Recency]]&lt;=$L$11,4,IF(Table5[[#This Row],[Recency]]&lt;=$L$12,3,IF(Table5[[#This Row],[Recency]]&lt;=$L$13,2,1))))</f>
        <v>2</v>
      </c>
      <c r="G818" s="9">
        <f>IF(Table5[[#This Row],[Frequency]]&lt;=$M$11,1,IF(Table5[[#This Row],[Frequency]]&lt;=$M$12,2,IF(Table5[[#This Row],[Frequency]]&lt;=$M$13,3,IF(Table5[[#This Row],[Frequency]]&lt;$M$17,4,5))))</f>
        <v>3</v>
      </c>
      <c r="H818" s="9">
        <f>IF(Table5[[#This Row],[Total_Spend]]&lt;=$N$11,1,IF(Table5[[#This Row],[Total_Spend]]&lt;=$N$12,2,IF(Table5[[#This Row],[Total_Spend]]&lt;=$N$13,3,IF(Table5[[#This Row],[Total_Spend]]&lt;$N$17,4,5))))</f>
        <v>3</v>
      </c>
    </row>
    <row r="819" spans="1:8" x14ac:dyDescent="0.3">
      <c r="A819" s="9">
        <v>3434</v>
      </c>
      <c r="B819">
        <v>60</v>
      </c>
      <c r="C819">
        <v>1336</v>
      </c>
      <c r="D819">
        <v>19</v>
      </c>
      <c r="E819" s="9">
        <v>0</v>
      </c>
      <c r="F819" s="9">
        <f>IF(Table5[[#This Row],[Recency]]&lt;=$L$19,5,IF(Table5[[#This Row],[Recency]]&lt;=$L$11,4,IF(Table5[[#This Row],[Recency]]&lt;=$L$12,3,IF(Table5[[#This Row],[Recency]]&lt;=$L$13,2,1))))</f>
        <v>2</v>
      </c>
      <c r="G819" s="9">
        <f>IF(Table5[[#This Row],[Frequency]]&lt;=$M$11,1,IF(Table5[[#This Row],[Frequency]]&lt;=$M$12,2,IF(Table5[[#This Row],[Frequency]]&lt;=$M$13,3,IF(Table5[[#This Row],[Frequency]]&lt;$M$17,4,5))))</f>
        <v>3</v>
      </c>
      <c r="H819" s="9">
        <f>IF(Table5[[#This Row],[Total_Spend]]&lt;=$N$11,1,IF(Table5[[#This Row],[Total_Spend]]&lt;=$N$12,2,IF(Table5[[#This Row],[Total_Spend]]&lt;=$N$13,3,IF(Table5[[#This Row],[Total_Spend]]&lt;$N$17,4,5))))</f>
        <v>4</v>
      </c>
    </row>
    <row r="820" spans="1:8" x14ac:dyDescent="0.3">
      <c r="A820" s="9">
        <v>3436</v>
      </c>
      <c r="B820">
        <v>24</v>
      </c>
      <c r="C820">
        <v>20</v>
      </c>
      <c r="D820">
        <v>5</v>
      </c>
      <c r="E820" s="9">
        <v>0</v>
      </c>
      <c r="F820" s="9">
        <f>IF(Table5[[#This Row],[Recency]]&lt;=$L$19,5,IF(Table5[[#This Row],[Recency]]&lt;=$L$11,4,IF(Table5[[#This Row],[Recency]]&lt;=$L$12,3,IF(Table5[[#This Row],[Recency]]&lt;=$L$13,2,1))))</f>
        <v>4</v>
      </c>
      <c r="G820" s="9">
        <f>IF(Table5[[#This Row],[Frequency]]&lt;=$M$11,1,IF(Table5[[#This Row],[Frequency]]&lt;=$M$12,2,IF(Table5[[#This Row],[Frequency]]&lt;=$M$13,3,IF(Table5[[#This Row],[Frequency]]&lt;$M$17,4,5))))</f>
        <v>1</v>
      </c>
      <c r="H820" s="9">
        <f>IF(Table5[[#This Row],[Total_Spend]]&lt;=$N$11,1,IF(Table5[[#This Row],[Total_Spend]]&lt;=$N$12,2,IF(Table5[[#This Row],[Total_Spend]]&lt;=$N$13,3,IF(Table5[[#This Row],[Total_Spend]]&lt;$N$17,4,5))))</f>
        <v>1</v>
      </c>
    </row>
    <row r="821" spans="1:8" x14ac:dyDescent="0.3">
      <c r="A821" s="9">
        <v>3439</v>
      </c>
      <c r="B821">
        <v>64</v>
      </c>
      <c r="C821">
        <v>296</v>
      </c>
      <c r="D821">
        <v>15</v>
      </c>
      <c r="E821" s="9">
        <v>0</v>
      </c>
      <c r="F821" s="9">
        <f>IF(Table5[[#This Row],[Recency]]&lt;=$L$19,5,IF(Table5[[#This Row],[Recency]]&lt;=$L$11,4,IF(Table5[[#This Row],[Recency]]&lt;=$L$12,3,IF(Table5[[#This Row],[Recency]]&lt;=$L$13,2,1))))</f>
        <v>2</v>
      </c>
      <c r="G821" s="9">
        <f>IF(Table5[[#This Row],[Frequency]]&lt;=$M$11,1,IF(Table5[[#This Row],[Frequency]]&lt;=$M$12,2,IF(Table5[[#This Row],[Frequency]]&lt;=$M$13,3,IF(Table5[[#This Row],[Frequency]]&lt;$M$17,4,5))))</f>
        <v>2</v>
      </c>
      <c r="H821" s="9">
        <f>IF(Table5[[#This Row],[Total_Spend]]&lt;=$N$11,1,IF(Table5[[#This Row],[Total_Spend]]&lt;=$N$12,2,IF(Table5[[#This Row],[Total_Spend]]&lt;=$N$13,3,IF(Table5[[#This Row],[Total_Spend]]&lt;$N$17,4,5))))</f>
        <v>2</v>
      </c>
    </row>
    <row r="822" spans="1:8" x14ac:dyDescent="0.3">
      <c r="A822" s="9">
        <v>3445</v>
      </c>
      <c r="B822">
        <v>56</v>
      </c>
      <c r="C822">
        <v>957</v>
      </c>
      <c r="D822">
        <v>23</v>
      </c>
      <c r="E822" s="9">
        <v>1</v>
      </c>
      <c r="F822" s="9">
        <f>IF(Table5[[#This Row],[Recency]]&lt;=$L$19,5,IF(Table5[[#This Row],[Recency]]&lt;=$L$11,4,IF(Table5[[#This Row],[Recency]]&lt;=$L$12,3,IF(Table5[[#This Row],[Recency]]&lt;=$L$13,2,1))))</f>
        <v>2</v>
      </c>
      <c r="G822" s="9">
        <f>IF(Table5[[#This Row],[Frequency]]&lt;=$M$11,1,IF(Table5[[#This Row],[Frequency]]&lt;=$M$12,2,IF(Table5[[#This Row],[Frequency]]&lt;=$M$13,3,IF(Table5[[#This Row],[Frequency]]&lt;$M$17,4,5))))</f>
        <v>4</v>
      </c>
      <c r="H822" s="9">
        <f>IF(Table5[[#This Row],[Total_Spend]]&lt;=$N$11,1,IF(Table5[[#This Row],[Total_Spend]]&lt;=$N$12,2,IF(Table5[[#This Row],[Total_Spend]]&lt;=$N$13,3,IF(Table5[[#This Row],[Total_Spend]]&lt;$N$17,4,5))))</f>
        <v>3</v>
      </c>
    </row>
    <row r="823" spans="1:8" x14ac:dyDescent="0.3">
      <c r="A823" s="9">
        <v>3463</v>
      </c>
      <c r="B823">
        <v>41</v>
      </c>
      <c r="C823">
        <v>904</v>
      </c>
      <c r="D823">
        <v>27</v>
      </c>
      <c r="E823" s="9">
        <v>0</v>
      </c>
      <c r="F823" s="9">
        <f>IF(Table5[[#This Row],[Recency]]&lt;=$L$19,5,IF(Table5[[#This Row],[Recency]]&lt;=$L$11,4,IF(Table5[[#This Row],[Recency]]&lt;=$L$12,3,IF(Table5[[#This Row],[Recency]]&lt;=$L$13,2,1))))</f>
        <v>3</v>
      </c>
      <c r="G823" s="9">
        <f>IF(Table5[[#This Row],[Frequency]]&lt;=$M$11,1,IF(Table5[[#This Row],[Frequency]]&lt;=$M$12,2,IF(Table5[[#This Row],[Frequency]]&lt;=$M$13,3,IF(Table5[[#This Row],[Frequency]]&lt;$M$17,4,5))))</f>
        <v>5</v>
      </c>
      <c r="H823" s="9">
        <f>IF(Table5[[#This Row],[Total_Spend]]&lt;=$N$11,1,IF(Table5[[#This Row],[Total_Spend]]&lt;=$N$12,2,IF(Table5[[#This Row],[Total_Spend]]&lt;=$N$13,3,IF(Table5[[#This Row],[Total_Spend]]&lt;$N$17,4,5))))</f>
        <v>3</v>
      </c>
    </row>
    <row r="824" spans="1:8" x14ac:dyDescent="0.3">
      <c r="A824" s="9">
        <v>3469</v>
      </c>
      <c r="B824">
        <v>94</v>
      </c>
      <c r="C824">
        <v>103</v>
      </c>
      <c r="D824">
        <v>9</v>
      </c>
      <c r="E824" s="9">
        <v>0</v>
      </c>
      <c r="F824" s="9">
        <f>IF(Table5[[#This Row],[Recency]]&lt;=$L$19,5,IF(Table5[[#This Row],[Recency]]&lt;=$L$11,4,IF(Table5[[#This Row],[Recency]]&lt;=$L$12,3,IF(Table5[[#This Row],[Recency]]&lt;=$L$13,2,1))))</f>
        <v>1</v>
      </c>
      <c r="G824" s="9">
        <f>IF(Table5[[#This Row],[Frequency]]&lt;=$M$11,1,IF(Table5[[#This Row],[Frequency]]&lt;=$M$12,2,IF(Table5[[#This Row],[Frequency]]&lt;=$M$13,3,IF(Table5[[#This Row],[Frequency]]&lt;$M$17,4,5))))</f>
        <v>2</v>
      </c>
      <c r="H824" s="9">
        <f>IF(Table5[[#This Row],[Total_Spend]]&lt;=$N$11,1,IF(Table5[[#This Row],[Total_Spend]]&lt;=$N$12,2,IF(Table5[[#This Row],[Total_Spend]]&lt;=$N$13,3,IF(Table5[[#This Row],[Total_Spend]]&lt;$N$17,4,5))))</f>
        <v>2</v>
      </c>
    </row>
    <row r="825" spans="1:8" x14ac:dyDescent="0.3">
      <c r="A825" s="9">
        <v>347</v>
      </c>
      <c r="B825">
        <v>30</v>
      </c>
      <c r="C825">
        <v>377</v>
      </c>
      <c r="D825">
        <v>17</v>
      </c>
      <c r="E825" s="9">
        <v>0</v>
      </c>
      <c r="F825" s="9">
        <f>IF(Table5[[#This Row],[Recency]]&lt;=$L$19,5,IF(Table5[[#This Row],[Recency]]&lt;=$L$11,4,IF(Table5[[#This Row],[Recency]]&lt;=$L$12,3,IF(Table5[[#This Row],[Recency]]&lt;=$L$13,2,1))))</f>
        <v>3</v>
      </c>
      <c r="G825" s="9">
        <f>IF(Table5[[#This Row],[Frequency]]&lt;=$M$11,1,IF(Table5[[#This Row],[Frequency]]&lt;=$M$12,2,IF(Table5[[#This Row],[Frequency]]&lt;=$M$13,3,IF(Table5[[#This Row],[Frequency]]&lt;$M$17,4,5))))</f>
        <v>3</v>
      </c>
      <c r="H825" s="9">
        <f>IF(Table5[[#This Row],[Total_Spend]]&lt;=$N$11,1,IF(Table5[[#This Row],[Total_Spend]]&lt;=$N$12,2,IF(Table5[[#This Row],[Total_Spend]]&lt;=$N$13,3,IF(Table5[[#This Row],[Total_Spend]]&lt;$N$17,4,5))))</f>
        <v>2</v>
      </c>
    </row>
    <row r="826" spans="1:8" x14ac:dyDescent="0.3">
      <c r="A826" s="9">
        <v>3478</v>
      </c>
      <c r="B826">
        <v>17</v>
      </c>
      <c r="C826">
        <v>736</v>
      </c>
      <c r="D826">
        <v>30</v>
      </c>
      <c r="E826" s="9">
        <v>1</v>
      </c>
      <c r="F826" s="9">
        <f>IF(Table5[[#This Row],[Recency]]&lt;=$L$19,5,IF(Table5[[#This Row],[Recency]]&lt;=$L$11,4,IF(Table5[[#This Row],[Recency]]&lt;=$L$12,3,IF(Table5[[#This Row],[Recency]]&lt;=$L$13,2,1))))</f>
        <v>4</v>
      </c>
      <c r="G826" s="9">
        <f>IF(Table5[[#This Row],[Frequency]]&lt;=$M$11,1,IF(Table5[[#This Row],[Frequency]]&lt;=$M$12,2,IF(Table5[[#This Row],[Frequency]]&lt;=$M$13,3,IF(Table5[[#This Row],[Frequency]]&lt;$M$17,4,5))))</f>
        <v>5</v>
      </c>
      <c r="H826" s="9">
        <f>IF(Table5[[#This Row],[Total_Spend]]&lt;=$N$11,1,IF(Table5[[#This Row],[Total_Spend]]&lt;=$N$12,2,IF(Table5[[#This Row],[Total_Spend]]&lt;=$N$13,3,IF(Table5[[#This Row],[Total_Spend]]&lt;$N$17,4,5))))</f>
        <v>3</v>
      </c>
    </row>
    <row r="827" spans="1:8" x14ac:dyDescent="0.3">
      <c r="A827" s="9">
        <v>3479</v>
      </c>
      <c r="B827">
        <v>49</v>
      </c>
      <c r="C827">
        <v>50</v>
      </c>
      <c r="D827">
        <v>6</v>
      </c>
      <c r="E827" s="9">
        <v>0</v>
      </c>
      <c r="F827" s="9">
        <f>IF(Table5[[#This Row],[Recency]]&lt;=$L$19,5,IF(Table5[[#This Row],[Recency]]&lt;=$L$11,4,IF(Table5[[#This Row],[Recency]]&lt;=$L$12,3,IF(Table5[[#This Row],[Recency]]&lt;=$L$13,2,1))))</f>
        <v>3</v>
      </c>
      <c r="G827" s="9">
        <f>IF(Table5[[#This Row],[Frequency]]&lt;=$M$11,1,IF(Table5[[#This Row],[Frequency]]&lt;=$M$12,2,IF(Table5[[#This Row],[Frequency]]&lt;=$M$13,3,IF(Table5[[#This Row],[Frequency]]&lt;$M$17,4,5))))</f>
        <v>1</v>
      </c>
      <c r="H827" s="9">
        <f>IF(Table5[[#This Row],[Total_Spend]]&lt;=$N$11,1,IF(Table5[[#This Row],[Total_Spend]]&lt;=$N$12,2,IF(Table5[[#This Row],[Total_Spend]]&lt;=$N$13,3,IF(Table5[[#This Row],[Total_Spend]]&lt;$N$17,4,5))))</f>
        <v>1</v>
      </c>
    </row>
    <row r="828" spans="1:8" x14ac:dyDescent="0.3">
      <c r="A828" s="9">
        <v>3483</v>
      </c>
      <c r="B828">
        <v>76</v>
      </c>
      <c r="C828">
        <v>1526</v>
      </c>
      <c r="D828">
        <v>25</v>
      </c>
      <c r="E828" s="9">
        <v>1</v>
      </c>
      <c r="F828" s="9">
        <f>IF(Table5[[#This Row],[Recency]]&lt;=$L$19,5,IF(Table5[[#This Row],[Recency]]&lt;=$L$11,4,IF(Table5[[#This Row],[Recency]]&lt;=$L$12,3,IF(Table5[[#This Row],[Recency]]&lt;=$L$13,2,1))))</f>
        <v>1</v>
      </c>
      <c r="G828" s="9">
        <f>IF(Table5[[#This Row],[Frequency]]&lt;=$M$11,1,IF(Table5[[#This Row],[Frequency]]&lt;=$M$12,2,IF(Table5[[#This Row],[Frequency]]&lt;=$M$13,3,IF(Table5[[#This Row],[Frequency]]&lt;$M$17,4,5))))</f>
        <v>5</v>
      </c>
      <c r="H828" s="9">
        <f>IF(Table5[[#This Row],[Total_Spend]]&lt;=$N$11,1,IF(Table5[[#This Row],[Total_Spend]]&lt;=$N$12,2,IF(Table5[[#This Row],[Total_Spend]]&lt;=$N$13,3,IF(Table5[[#This Row],[Total_Spend]]&lt;$N$17,4,5))))</f>
        <v>4</v>
      </c>
    </row>
    <row r="829" spans="1:8" x14ac:dyDescent="0.3">
      <c r="A829" s="9">
        <v>3491</v>
      </c>
      <c r="B829">
        <v>32</v>
      </c>
      <c r="C829">
        <v>1260</v>
      </c>
      <c r="D829">
        <v>29</v>
      </c>
      <c r="E829" s="9">
        <v>0</v>
      </c>
      <c r="F829" s="9">
        <f>IF(Table5[[#This Row],[Recency]]&lt;=$L$19,5,IF(Table5[[#This Row],[Recency]]&lt;=$L$11,4,IF(Table5[[#This Row],[Recency]]&lt;=$L$12,3,IF(Table5[[#This Row],[Recency]]&lt;=$L$13,2,1))))</f>
        <v>3</v>
      </c>
      <c r="G829" s="9">
        <f>IF(Table5[[#This Row],[Frequency]]&lt;=$M$11,1,IF(Table5[[#This Row],[Frequency]]&lt;=$M$12,2,IF(Table5[[#This Row],[Frequency]]&lt;=$M$13,3,IF(Table5[[#This Row],[Frequency]]&lt;$M$17,4,5))))</f>
        <v>5</v>
      </c>
      <c r="H829" s="9">
        <f>IF(Table5[[#This Row],[Total_Spend]]&lt;=$N$11,1,IF(Table5[[#This Row],[Total_Spend]]&lt;=$N$12,2,IF(Table5[[#This Row],[Total_Spend]]&lt;=$N$13,3,IF(Table5[[#This Row],[Total_Spend]]&lt;$N$17,4,5))))</f>
        <v>4</v>
      </c>
    </row>
    <row r="830" spans="1:8" x14ac:dyDescent="0.3">
      <c r="A830" s="9">
        <v>3498</v>
      </c>
      <c r="B830">
        <v>6</v>
      </c>
      <c r="C830">
        <v>877</v>
      </c>
      <c r="D830">
        <v>25</v>
      </c>
      <c r="E830" s="9">
        <v>1</v>
      </c>
      <c r="F830" s="9">
        <f>IF(Table5[[#This Row],[Recency]]&lt;=$L$19,5,IF(Table5[[#This Row],[Recency]]&lt;=$L$11,4,IF(Table5[[#This Row],[Recency]]&lt;=$L$12,3,IF(Table5[[#This Row],[Recency]]&lt;=$L$13,2,1))))</f>
        <v>5</v>
      </c>
      <c r="G830" s="9">
        <f>IF(Table5[[#This Row],[Frequency]]&lt;=$M$11,1,IF(Table5[[#This Row],[Frequency]]&lt;=$M$12,2,IF(Table5[[#This Row],[Frequency]]&lt;=$M$13,3,IF(Table5[[#This Row],[Frequency]]&lt;$M$17,4,5))))</f>
        <v>5</v>
      </c>
      <c r="H830" s="9">
        <f>IF(Table5[[#This Row],[Total_Spend]]&lt;=$N$11,1,IF(Table5[[#This Row],[Total_Spend]]&lt;=$N$12,2,IF(Table5[[#This Row],[Total_Spend]]&lt;=$N$13,3,IF(Table5[[#This Row],[Total_Spend]]&lt;$N$17,4,5))))</f>
        <v>3</v>
      </c>
    </row>
    <row r="831" spans="1:8" x14ac:dyDescent="0.3">
      <c r="A831" s="9">
        <v>35</v>
      </c>
      <c r="B831">
        <v>35</v>
      </c>
      <c r="C831">
        <v>210</v>
      </c>
      <c r="D831">
        <v>10</v>
      </c>
      <c r="E831" s="9">
        <v>1</v>
      </c>
      <c r="F831" s="9">
        <f>IF(Table5[[#This Row],[Recency]]&lt;=$L$19,5,IF(Table5[[#This Row],[Recency]]&lt;=$L$11,4,IF(Table5[[#This Row],[Recency]]&lt;=$L$12,3,IF(Table5[[#This Row],[Recency]]&lt;=$L$13,2,1))))</f>
        <v>3</v>
      </c>
      <c r="G831" s="9">
        <f>IF(Table5[[#This Row],[Frequency]]&lt;=$M$11,1,IF(Table5[[#This Row],[Frequency]]&lt;=$M$12,2,IF(Table5[[#This Row],[Frequency]]&lt;=$M$13,3,IF(Table5[[#This Row],[Frequency]]&lt;$M$17,4,5))))</f>
        <v>2</v>
      </c>
      <c r="H831" s="9">
        <f>IF(Table5[[#This Row],[Total_Spend]]&lt;=$N$11,1,IF(Table5[[#This Row],[Total_Spend]]&lt;=$N$12,2,IF(Table5[[#This Row],[Total_Spend]]&lt;=$N$13,3,IF(Table5[[#This Row],[Total_Spend]]&lt;$N$17,4,5))))</f>
        <v>2</v>
      </c>
    </row>
    <row r="832" spans="1:8" x14ac:dyDescent="0.3">
      <c r="A832" s="9">
        <v>3503</v>
      </c>
      <c r="B832">
        <v>78</v>
      </c>
      <c r="C832">
        <v>974</v>
      </c>
      <c r="D832">
        <v>15</v>
      </c>
      <c r="E832" s="9">
        <v>0</v>
      </c>
      <c r="F832" s="9">
        <f>IF(Table5[[#This Row],[Recency]]&lt;=$L$19,5,IF(Table5[[#This Row],[Recency]]&lt;=$L$11,4,IF(Table5[[#This Row],[Recency]]&lt;=$L$12,3,IF(Table5[[#This Row],[Recency]]&lt;=$L$13,2,1))))</f>
        <v>1</v>
      </c>
      <c r="G832" s="9">
        <f>IF(Table5[[#This Row],[Frequency]]&lt;=$M$11,1,IF(Table5[[#This Row],[Frequency]]&lt;=$M$12,2,IF(Table5[[#This Row],[Frequency]]&lt;=$M$13,3,IF(Table5[[#This Row],[Frequency]]&lt;$M$17,4,5))))</f>
        <v>2</v>
      </c>
      <c r="H832" s="9">
        <f>IF(Table5[[#This Row],[Total_Spend]]&lt;=$N$11,1,IF(Table5[[#This Row],[Total_Spend]]&lt;=$N$12,2,IF(Table5[[#This Row],[Total_Spend]]&lt;=$N$13,3,IF(Table5[[#This Row],[Total_Spend]]&lt;$N$17,4,5))))</f>
        <v>3</v>
      </c>
    </row>
    <row r="833" spans="1:8" x14ac:dyDescent="0.3">
      <c r="A833" s="9">
        <v>3507</v>
      </c>
      <c r="B833">
        <v>44</v>
      </c>
      <c r="C833">
        <v>1575</v>
      </c>
      <c r="D833">
        <v>14</v>
      </c>
      <c r="E833" s="9">
        <v>1</v>
      </c>
      <c r="F833" s="9">
        <f>IF(Table5[[#This Row],[Recency]]&lt;=$L$19,5,IF(Table5[[#This Row],[Recency]]&lt;=$L$11,4,IF(Table5[[#This Row],[Recency]]&lt;=$L$12,3,IF(Table5[[#This Row],[Recency]]&lt;=$L$13,2,1))))</f>
        <v>3</v>
      </c>
      <c r="G833" s="9">
        <f>IF(Table5[[#This Row],[Frequency]]&lt;=$M$11,1,IF(Table5[[#This Row],[Frequency]]&lt;=$M$12,2,IF(Table5[[#This Row],[Frequency]]&lt;=$M$13,3,IF(Table5[[#This Row],[Frequency]]&lt;$M$17,4,5))))</f>
        <v>2</v>
      </c>
      <c r="H833" s="9">
        <f>IF(Table5[[#This Row],[Total_Spend]]&lt;=$N$11,1,IF(Table5[[#This Row],[Total_Spend]]&lt;=$N$12,2,IF(Table5[[#This Row],[Total_Spend]]&lt;=$N$13,3,IF(Table5[[#This Row],[Total_Spend]]&lt;$N$17,4,5))))</f>
        <v>5</v>
      </c>
    </row>
    <row r="834" spans="1:8" x14ac:dyDescent="0.3">
      <c r="A834" s="9">
        <v>3515</v>
      </c>
      <c r="B834">
        <v>94</v>
      </c>
      <c r="C834">
        <v>160</v>
      </c>
      <c r="D834">
        <v>9</v>
      </c>
      <c r="E834" s="9">
        <v>0</v>
      </c>
      <c r="F834" s="9">
        <f>IF(Table5[[#This Row],[Recency]]&lt;=$L$19,5,IF(Table5[[#This Row],[Recency]]&lt;=$L$11,4,IF(Table5[[#This Row],[Recency]]&lt;=$L$12,3,IF(Table5[[#This Row],[Recency]]&lt;=$L$13,2,1))))</f>
        <v>1</v>
      </c>
      <c r="G834" s="9">
        <f>IF(Table5[[#This Row],[Frequency]]&lt;=$M$11,1,IF(Table5[[#This Row],[Frequency]]&lt;=$M$12,2,IF(Table5[[#This Row],[Frequency]]&lt;=$M$13,3,IF(Table5[[#This Row],[Frequency]]&lt;$M$17,4,5))))</f>
        <v>2</v>
      </c>
      <c r="H834" s="9">
        <f>IF(Table5[[#This Row],[Total_Spend]]&lt;=$N$11,1,IF(Table5[[#This Row],[Total_Spend]]&lt;=$N$12,2,IF(Table5[[#This Row],[Total_Spend]]&lt;=$N$13,3,IF(Table5[[#This Row],[Total_Spend]]&lt;$N$17,4,5))))</f>
        <v>2</v>
      </c>
    </row>
    <row r="835" spans="1:8" x14ac:dyDescent="0.3">
      <c r="A835" s="9">
        <v>3517</v>
      </c>
      <c r="B835">
        <v>32</v>
      </c>
      <c r="C835">
        <v>161</v>
      </c>
      <c r="D835">
        <v>10</v>
      </c>
      <c r="E835" s="9">
        <v>1</v>
      </c>
      <c r="F835" s="9">
        <f>IF(Table5[[#This Row],[Recency]]&lt;=$L$19,5,IF(Table5[[#This Row],[Recency]]&lt;=$L$11,4,IF(Table5[[#This Row],[Recency]]&lt;=$L$12,3,IF(Table5[[#This Row],[Recency]]&lt;=$L$13,2,1))))</f>
        <v>3</v>
      </c>
      <c r="G835" s="9">
        <f>IF(Table5[[#This Row],[Frequency]]&lt;=$M$11,1,IF(Table5[[#This Row],[Frequency]]&lt;=$M$12,2,IF(Table5[[#This Row],[Frequency]]&lt;=$M$13,3,IF(Table5[[#This Row],[Frequency]]&lt;$M$17,4,5))))</f>
        <v>2</v>
      </c>
      <c r="H835" s="9">
        <f>IF(Table5[[#This Row],[Total_Spend]]&lt;=$N$11,1,IF(Table5[[#This Row],[Total_Spend]]&lt;=$N$12,2,IF(Table5[[#This Row],[Total_Spend]]&lt;=$N$13,3,IF(Table5[[#This Row],[Total_Spend]]&lt;$N$17,4,5))))</f>
        <v>2</v>
      </c>
    </row>
    <row r="836" spans="1:8" x14ac:dyDescent="0.3">
      <c r="A836" s="9">
        <v>3518</v>
      </c>
      <c r="B836">
        <v>45</v>
      </c>
      <c r="C836">
        <v>50</v>
      </c>
      <c r="D836">
        <v>5</v>
      </c>
      <c r="E836" s="9">
        <v>0</v>
      </c>
      <c r="F836" s="9">
        <f>IF(Table5[[#This Row],[Recency]]&lt;=$L$19,5,IF(Table5[[#This Row],[Recency]]&lt;=$L$11,4,IF(Table5[[#This Row],[Recency]]&lt;=$L$12,3,IF(Table5[[#This Row],[Recency]]&lt;=$L$13,2,1))))</f>
        <v>3</v>
      </c>
      <c r="G836" s="9">
        <f>IF(Table5[[#This Row],[Frequency]]&lt;=$M$11,1,IF(Table5[[#This Row],[Frequency]]&lt;=$M$12,2,IF(Table5[[#This Row],[Frequency]]&lt;=$M$13,3,IF(Table5[[#This Row],[Frequency]]&lt;$M$17,4,5))))</f>
        <v>1</v>
      </c>
      <c r="H836" s="9">
        <f>IF(Table5[[#This Row],[Total_Spend]]&lt;=$N$11,1,IF(Table5[[#This Row],[Total_Spend]]&lt;=$N$12,2,IF(Table5[[#This Row],[Total_Spend]]&lt;=$N$13,3,IF(Table5[[#This Row],[Total_Spend]]&lt;$N$17,4,5))))</f>
        <v>1</v>
      </c>
    </row>
    <row r="837" spans="1:8" x14ac:dyDescent="0.3">
      <c r="A837" s="9">
        <v>3520</v>
      </c>
      <c r="B837">
        <v>94</v>
      </c>
      <c r="C837">
        <v>1092</v>
      </c>
      <c r="D837">
        <v>14</v>
      </c>
      <c r="E837" s="9">
        <v>1</v>
      </c>
      <c r="F837" s="9">
        <f>IF(Table5[[#This Row],[Recency]]&lt;=$L$19,5,IF(Table5[[#This Row],[Recency]]&lt;=$L$11,4,IF(Table5[[#This Row],[Recency]]&lt;=$L$12,3,IF(Table5[[#This Row],[Recency]]&lt;=$L$13,2,1))))</f>
        <v>1</v>
      </c>
      <c r="G837" s="9">
        <f>IF(Table5[[#This Row],[Frequency]]&lt;=$M$11,1,IF(Table5[[#This Row],[Frequency]]&lt;=$M$12,2,IF(Table5[[#This Row],[Frequency]]&lt;=$M$13,3,IF(Table5[[#This Row],[Frequency]]&lt;$M$17,4,5))))</f>
        <v>2</v>
      </c>
      <c r="H837" s="9">
        <f>IF(Table5[[#This Row],[Total_Spend]]&lt;=$N$11,1,IF(Table5[[#This Row],[Total_Spend]]&lt;=$N$12,2,IF(Table5[[#This Row],[Total_Spend]]&lt;=$N$13,3,IF(Table5[[#This Row],[Total_Spend]]&lt;$N$17,4,5))))</f>
        <v>4</v>
      </c>
    </row>
    <row r="838" spans="1:8" x14ac:dyDescent="0.3">
      <c r="A838" s="9">
        <v>3523</v>
      </c>
      <c r="B838">
        <v>83</v>
      </c>
      <c r="C838">
        <v>1073</v>
      </c>
      <c r="D838">
        <v>19</v>
      </c>
      <c r="E838" s="9">
        <v>0</v>
      </c>
      <c r="F838" s="9">
        <f>IF(Table5[[#This Row],[Recency]]&lt;=$L$19,5,IF(Table5[[#This Row],[Recency]]&lt;=$L$11,4,IF(Table5[[#This Row],[Recency]]&lt;=$L$12,3,IF(Table5[[#This Row],[Recency]]&lt;=$L$13,2,1))))</f>
        <v>1</v>
      </c>
      <c r="G838" s="9">
        <f>IF(Table5[[#This Row],[Frequency]]&lt;=$M$11,1,IF(Table5[[#This Row],[Frequency]]&lt;=$M$12,2,IF(Table5[[#This Row],[Frequency]]&lt;=$M$13,3,IF(Table5[[#This Row],[Frequency]]&lt;$M$17,4,5))))</f>
        <v>3</v>
      </c>
      <c r="H838" s="9">
        <f>IF(Table5[[#This Row],[Total_Spend]]&lt;=$N$11,1,IF(Table5[[#This Row],[Total_Spend]]&lt;=$N$12,2,IF(Table5[[#This Row],[Total_Spend]]&lt;=$N$13,3,IF(Table5[[#This Row],[Total_Spend]]&lt;$N$17,4,5))))</f>
        <v>4</v>
      </c>
    </row>
    <row r="839" spans="1:8" x14ac:dyDescent="0.3">
      <c r="A839" s="9">
        <v>3524</v>
      </c>
      <c r="B839">
        <v>9</v>
      </c>
      <c r="C839">
        <v>167</v>
      </c>
      <c r="D839">
        <v>10</v>
      </c>
      <c r="E839" s="9">
        <v>1</v>
      </c>
      <c r="F839" s="9">
        <f>IF(Table5[[#This Row],[Recency]]&lt;=$L$19,5,IF(Table5[[#This Row],[Recency]]&lt;=$L$11,4,IF(Table5[[#This Row],[Recency]]&lt;=$L$12,3,IF(Table5[[#This Row],[Recency]]&lt;=$L$13,2,1))))</f>
        <v>5</v>
      </c>
      <c r="G839" s="9">
        <f>IF(Table5[[#This Row],[Frequency]]&lt;=$M$11,1,IF(Table5[[#This Row],[Frequency]]&lt;=$M$12,2,IF(Table5[[#This Row],[Frequency]]&lt;=$M$13,3,IF(Table5[[#This Row],[Frequency]]&lt;$M$17,4,5))))</f>
        <v>2</v>
      </c>
      <c r="H839" s="9">
        <f>IF(Table5[[#This Row],[Total_Spend]]&lt;=$N$11,1,IF(Table5[[#This Row],[Total_Spend]]&lt;=$N$12,2,IF(Table5[[#This Row],[Total_Spend]]&lt;=$N$13,3,IF(Table5[[#This Row],[Total_Spend]]&lt;$N$17,4,5))))</f>
        <v>2</v>
      </c>
    </row>
    <row r="840" spans="1:8" x14ac:dyDescent="0.3">
      <c r="A840" s="9">
        <v>3525</v>
      </c>
      <c r="B840">
        <v>19</v>
      </c>
      <c r="C840">
        <v>17</v>
      </c>
      <c r="D840">
        <v>4</v>
      </c>
      <c r="E840" s="9">
        <v>0</v>
      </c>
      <c r="F840" s="9">
        <f>IF(Table5[[#This Row],[Recency]]&lt;=$L$19,5,IF(Table5[[#This Row],[Recency]]&lt;=$L$11,4,IF(Table5[[#This Row],[Recency]]&lt;=$L$12,3,IF(Table5[[#This Row],[Recency]]&lt;=$L$13,2,1))))</f>
        <v>4</v>
      </c>
      <c r="G840" s="9">
        <f>IF(Table5[[#This Row],[Frequency]]&lt;=$M$11,1,IF(Table5[[#This Row],[Frequency]]&lt;=$M$12,2,IF(Table5[[#This Row],[Frequency]]&lt;=$M$13,3,IF(Table5[[#This Row],[Frequency]]&lt;$M$17,4,5))))</f>
        <v>1</v>
      </c>
      <c r="H840" s="9">
        <f>IF(Table5[[#This Row],[Total_Spend]]&lt;=$N$11,1,IF(Table5[[#This Row],[Total_Spend]]&lt;=$N$12,2,IF(Table5[[#This Row],[Total_Spend]]&lt;=$N$13,3,IF(Table5[[#This Row],[Total_Spend]]&lt;$N$17,4,5))))</f>
        <v>1</v>
      </c>
    </row>
    <row r="841" spans="1:8" x14ac:dyDescent="0.3">
      <c r="A841" s="9">
        <v>3526</v>
      </c>
      <c r="B841">
        <v>58</v>
      </c>
      <c r="C841">
        <v>38</v>
      </c>
      <c r="D841">
        <v>6</v>
      </c>
      <c r="E841" s="9">
        <v>0</v>
      </c>
      <c r="F841" s="9">
        <f>IF(Table5[[#This Row],[Recency]]&lt;=$L$19,5,IF(Table5[[#This Row],[Recency]]&lt;=$L$11,4,IF(Table5[[#This Row],[Recency]]&lt;=$L$12,3,IF(Table5[[#This Row],[Recency]]&lt;=$L$13,2,1))))</f>
        <v>2</v>
      </c>
      <c r="G841" s="9">
        <f>IF(Table5[[#This Row],[Frequency]]&lt;=$M$11,1,IF(Table5[[#This Row],[Frequency]]&lt;=$M$12,2,IF(Table5[[#This Row],[Frequency]]&lt;=$M$13,3,IF(Table5[[#This Row],[Frequency]]&lt;$M$17,4,5))))</f>
        <v>1</v>
      </c>
      <c r="H841" s="9">
        <f>IF(Table5[[#This Row],[Total_Spend]]&lt;=$N$11,1,IF(Table5[[#This Row],[Total_Spend]]&lt;=$N$12,2,IF(Table5[[#This Row],[Total_Spend]]&lt;=$N$13,3,IF(Table5[[#This Row],[Total_Spend]]&lt;$N$17,4,5))))</f>
        <v>1</v>
      </c>
    </row>
    <row r="842" spans="1:8" x14ac:dyDescent="0.3">
      <c r="A842" s="9">
        <v>3535</v>
      </c>
      <c r="B842">
        <v>68</v>
      </c>
      <c r="C842">
        <v>967</v>
      </c>
      <c r="D842">
        <v>13</v>
      </c>
      <c r="E842" s="9">
        <v>0</v>
      </c>
      <c r="F842" s="9">
        <f>IF(Table5[[#This Row],[Recency]]&lt;=$L$19,5,IF(Table5[[#This Row],[Recency]]&lt;=$L$11,4,IF(Table5[[#This Row],[Recency]]&lt;=$L$12,3,IF(Table5[[#This Row],[Recency]]&lt;=$L$13,2,1))))</f>
        <v>2</v>
      </c>
      <c r="G842" s="9">
        <f>IF(Table5[[#This Row],[Frequency]]&lt;=$M$11,1,IF(Table5[[#This Row],[Frequency]]&lt;=$M$12,2,IF(Table5[[#This Row],[Frequency]]&lt;=$M$13,3,IF(Table5[[#This Row],[Frequency]]&lt;$M$17,4,5))))</f>
        <v>2</v>
      </c>
      <c r="H842" s="9">
        <f>IF(Table5[[#This Row],[Total_Spend]]&lt;=$N$11,1,IF(Table5[[#This Row],[Total_Spend]]&lt;=$N$12,2,IF(Table5[[#This Row],[Total_Spend]]&lt;=$N$13,3,IF(Table5[[#This Row],[Total_Spend]]&lt;$N$17,4,5))))</f>
        <v>3</v>
      </c>
    </row>
    <row r="843" spans="1:8" x14ac:dyDescent="0.3">
      <c r="A843" s="9">
        <v>3536</v>
      </c>
      <c r="B843">
        <v>65</v>
      </c>
      <c r="C843">
        <v>55</v>
      </c>
      <c r="D843">
        <v>7</v>
      </c>
      <c r="E843" s="9">
        <v>0</v>
      </c>
      <c r="F843" s="9">
        <f>IF(Table5[[#This Row],[Recency]]&lt;=$L$19,5,IF(Table5[[#This Row],[Recency]]&lt;=$L$11,4,IF(Table5[[#This Row],[Recency]]&lt;=$L$12,3,IF(Table5[[#This Row],[Recency]]&lt;=$L$13,2,1))))</f>
        <v>2</v>
      </c>
      <c r="G843" s="9">
        <f>IF(Table5[[#This Row],[Frequency]]&lt;=$M$11,1,IF(Table5[[#This Row],[Frequency]]&lt;=$M$12,2,IF(Table5[[#This Row],[Frequency]]&lt;=$M$13,3,IF(Table5[[#This Row],[Frequency]]&lt;$M$17,4,5))))</f>
        <v>1</v>
      </c>
      <c r="H843" s="9">
        <f>IF(Table5[[#This Row],[Total_Spend]]&lt;=$N$11,1,IF(Table5[[#This Row],[Total_Spend]]&lt;=$N$12,2,IF(Table5[[#This Row],[Total_Spend]]&lt;=$N$13,3,IF(Table5[[#This Row],[Total_Spend]]&lt;$N$17,4,5))))</f>
        <v>1</v>
      </c>
    </row>
    <row r="844" spans="1:8" x14ac:dyDescent="0.3">
      <c r="A844" s="9">
        <v>3537</v>
      </c>
      <c r="B844">
        <v>57</v>
      </c>
      <c r="C844">
        <v>79</v>
      </c>
      <c r="D844">
        <v>10</v>
      </c>
      <c r="E844" s="9">
        <v>0</v>
      </c>
      <c r="F844" s="9">
        <f>IF(Table5[[#This Row],[Recency]]&lt;=$L$19,5,IF(Table5[[#This Row],[Recency]]&lt;=$L$11,4,IF(Table5[[#This Row],[Recency]]&lt;=$L$12,3,IF(Table5[[#This Row],[Recency]]&lt;=$L$13,2,1))))</f>
        <v>2</v>
      </c>
      <c r="G844" s="9">
        <f>IF(Table5[[#This Row],[Frequency]]&lt;=$M$11,1,IF(Table5[[#This Row],[Frequency]]&lt;=$M$12,2,IF(Table5[[#This Row],[Frequency]]&lt;=$M$13,3,IF(Table5[[#This Row],[Frequency]]&lt;$M$17,4,5))))</f>
        <v>2</v>
      </c>
      <c r="H844" s="9">
        <f>IF(Table5[[#This Row],[Total_Spend]]&lt;=$N$11,1,IF(Table5[[#This Row],[Total_Spend]]&lt;=$N$12,2,IF(Table5[[#This Row],[Total_Spend]]&lt;=$N$13,3,IF(Table5[[#This Row],[Total_Spend]]&lt;$N$17,4,5))))</f>
        <v>2</v>
      </c>
    </row>
    <row r="845" spans="1:8" x14ac:dyDescent="0.3">
      <c r="A845" s="9">
        <v>3547</v>
      </c>
      <c r="B845">
        <v>12</v>
      </c>
      <c r="C845">
        <v>64</v>
      </c>
      <c r="D845">
        <v>7</v>
      </c>
      <c r="E845" s="9">
        <v>1</v>
      </c>
      <c r="F845" s="9">
        <f>IF(Table5[[#This Row],[Recency]]&lt;=$L$19,5,IF(Table5[[#This Row],[Recency]]&lt;=$L$11,4,IF(Table5[[#This Row],[Recency]]&lt;=$L$12,3,IF(Table5[[#This Row],[Recency]]&lt;=$L$13,2,1))))</f>
        <v>4</v>
      </c>
      <c r="G845" s="9">
        <f>IF(Table5[[#This Row],[Frequency]]&lt;=$M$11,1,IF(Table5[[#This Row],[Frequency]]&lt;=$M$12,2,IF(Table5[[#This Row],[Frequency]]&lt;=$M$13,3,IF(Table5[[#This Row],[Frequency]]&lt;$M$17,4,5))))</f>
        <v>1</v>
      </c>
      <c r="H845" s="9">
        <f>IF(Table5[[#This Row],[Total_Spend]]&lt;=$N$11,1,IF(Table5[[#This Row],[Total_Spend]]&lt;=$N$12,2,IF(Table5[[#This Row],[Total_Spend]]&lt;=$N$13,3,IF(Table5[[#This Row],[Total_Spend]]&lt;$N$17,4,5))))</f>
        <v>1</v>
      </c>
    </row>
    <row r="846" spans="1:8" x14ac:dyDescent="0.3">
      <c r="A846" s="9">
        <v>3551</v>
      </c>
      <c r="B846">
        <v>28</v>
      </c>
      <c r="C846">
        <v>198</v>
      </c>
      <c r="D846">
        <v>10</v>
      </c>
      <c r="E846" s="9">
        <v>0</v>
      </c>
      <c r="F846" s="9">
        <f>IF(Table5[[#This Row],[Recency]]&lt;=$L$19,5,IF(Table5[[#This Row],[Recency]]&lt;=$L$11,4,IF(Table5[[#This Row],[Recency]]&lt;=$L$12,3,IF(Table5[[#This Row],[Recency]]&lt;=$L$13,2,1))))</f>
        <v>3</v>
      </c>
      <c r="G846" s="9">
        <f>IF(Table5[[#This Row],[Frequency]]&lt;=$M$11,1,IF(Table5[[#This Row],[Frequency]]&lt;=$M$12,2,IF(Table5[[#This Row],[Frequency]]&lt;=$M$13,3,IF(Table5[[#This Row],[Frequency]]&lt;$M$17,4,5))))</f>
        <v>2</v>
      </c>
      <c r="H846" s="9">
        <f>IF(Table5[[#This Row],[Total_Spend]]&lt;=$N$11,1,IF(Table5[[#This Row],[Total_Spend]]&lt;=$N$12,2,IF(Table5[[#This Row],[Total_Spend]]&lt;=$N$13,3,IF(Table5[[#This Row],[Total_Spend]]&lt;$N$17,4,5))))</f>
        <v>2</v>
      </c>
    </row>
    <row r="847" spans="1:8" x14ac:dyDescent="0.3">
      <c r="A847" s="9">
        <v>3559</v>
      </c>
      <c r="B847">
        <v>77</v>
      </c>
      <c r="C847">
        <v>57</v>
      </c>
      <c r="D847">
        <v>9</v>
      </c>
      <c r="E847" s="9">
        <v>0</v>
      </c>
      <c r="F847" s="9">
        <f>IF(Table5[[#This Row],[Recency]]&lt;=$L$19,5,IF(Table5[[#This Row],[Recency]]&lt;=$L$11,4,IF(Table5[[#This Row],[Recency]]&lt;=$L$12,3,IF(Table5[[#This Row],[Recency]]&lt;=$L$13,2,1))))</f>
        <v>1</v>
      </c>
      <c r="G847" s="9">
        <f>IF(Table5[[#This Row],[Frequency]]&lt;=$M$11,1,IF(Table5[[#This Row],[Frequency]]&lt;=$M$12,2,IF(Table5[[#This Row],[Frequency]]&lt;=$M$13,3,IF(Table5[[#This Row],[Frequency]]&lt;$M$17,4,5))))</f>
        <v>2</v>
      </c>
      <c r="H847" s="9">
        <f>IF(Table5[[#This Row],[Total_Spend]]&lt;=$N$11,1,IF(Table5[[#This Row],[Total_Spend]]&lt;=$N$12,2,IF(Table5[[#This Row],[Total_Spend]]&lt;=$N$13,3,IF(Table5[[#This Row],[Total_Spend]]&lt;$N$17,4,5))))</f>
        <v>1</v>
      </c>
    </row>
    <row r="848" spans="1:8" x14ac:dyDescent="0.3">
      <c r="A848" s="9">
        <v>3560</v>
      </c>
      <c r="B848">
        <v>57</v>
      </c>
      <c r="C848">
        <v>1574</v>
      </c>
      <c r="D848">
        <v>20</v>
      </c>
      <c r="E848" s="9">
        <v>0</v>
      </c>
      <c r="F848" s="9">
        <f>IF(Table5[[#This Row],[Recency]]&lt;=$L$19,5,IF(Table5[[#This Row],[Recency]]&lt;=$L$11,4,IF(Table5[[#This Row],[Recency]]&lt;=$L$12,3,IF(Table5[[#This Row],[Recency]]&lt;=$L$13,2,1))))</f>
        <v>2</v>
      </c>
      <c r="G848" s="9">
        <f>IF(Table5[[#This Row],[Frequency]]&lt;=$M$11,1,IF(Table5[[#This Row],[Frequency]]&lt;=$M$12,2,IF(Table5[[#This Row],[Frequency]]&lt;=$M$13,3,IF(Table5[[#This Row],[Frequency]]&lt;$M$17,4,5))))</f>
        <v>3</v>
      </c>
      <c r="H848" s="9">
        <f>IF(Table5[[#This Row],[Total_Spend]]&lt;=$N$11,1,IF(Table5[[#This Row],[Total_Spend]]&lt;=$N$12,2,IF(Table5[[#This Row],[Total_Spend]]&lt;=$N$13,3,IF(Table5[[#This Row],[Total_Spend]]&lt;$N$17,4,5))))</f>
        <v>5</v>
      </c>
    </row>
    <row r="849" spans="1:8" x14ac:dyDescent="0.3">
      <c r="A849" s="9">
        <v>3565</v>
      </c>
      <c r="B849">
        <v>62</v>
      </c>
      <c r="C849">
        <v>72</v>
      </c>
      <c r="D849">
        <v>9</v>
      </c>
      <c r="E849" s="9">
        <v>0</v>
      </c>
      <c r="F849" s="9">
        <f>IF(Table5[[#This Row],[Recency]]&lt;=$L$19,5,IF(Table5[[#This Row],[Recency]]&lt;=$L$11,4,IF(Table5[[#This Row],[Recency]]&lt;=$L$12,3,IF(Table5[[#This Row],[Recency]]&lt;=$L$13,2,1))))</f>
        <v>2</v>
      </c>
      <c r="G849" s="9">
        <f>IF(Table5[[#This Row],[Frequency]]&lt;=$M$11,1,IF(Table5[[#This Row],[Frequency]]&lt;=$M$12,2,IF(Table5[[#This Row],[Frequency]]&lt;=$M$13,3,IF(Table5[[#This Row],[Frequency]]&lt;$M$17,4,5))))</f>
        <v>2</v>
      </c>
      <c r="H849" s="9">
        <f>IF(Table5[[#This Row],[Total_Spend]]&lt;=$N$11,1,IF(Table5[[#This Row],[Total_Spend]]&lt;=$N$12,2,IF(Table5[[#This Row],[Total_Spend]]&lt;=$N$13,3,IF(Table5[[#This Row],[Total_Spend]]&lt;$N$17,4,5))))</f>
        <v>2</v>
      </c>
    </row>
    <row r="850" spans="1:8" x14ac:dyDescent="0.3">
      <c r="A850" s="9">
        <v>3570</v>
      </c>
      <c r="B850">
        <v>64</v>
      </c>
      <c r="C850">
        <v>244</v>
      </c>
      <c r="D850">
        <v>13</v>
      </c>
      <c r="E850" s="9">
        <v>0</v>
      </c>
      <c r="F850" s="9">
        <f>IF(Table5[[#This Row],[Recency]]&lt;=$L$19,5,IF(Table5[[#This Row],[Recency]]&lt;=$L$11,4,IF(Table5[[#This Row],[Recency]]&lt;=$L$12,3,IF(Table5[[#This Row],[Recency]]&lt;=$L$13,2,1))))</f>
        <v>2</v>
      </c>
      <c r="G850" s="9">
        <f>IF(Table5[[#This Row],[Frequency]]&lt;=$M$11,1,IF(Table5[[#This Row],[Frequency]]&lt;=$M$12,2,IF(Table5[[#This Row],[Frequency]]&lt;=$M$13,3,IF(Table5[[#This Row],[Frequency]]&lt;$M$17,4,5))))</f>
        <v>2</v>
      </c>
      <c r="H850" s="9">
        <f>IF(Table5[[#This Row],[Total_Spend]]&lt;=$N$11,1,IF(Table5[[#This Row],[Total_Spend]]&lt;=$N$12,2,IF(Table5[[#This Row],[Total_Spend]]&lt;=$N$13,3,IF(Table5[[#This Row],[Total_Spend]]&lt;$N$17,4,5))))</f>
        <v>2</v>
      </c>
    </row>
    <row r="851" spans="1:8" x14ac:dyDescent="0.3">
      <c r="A851" s="9">
        <v>3571</v>
      </c>
      <c r="B851">
        <v>48</v>
      </c>
      <c r="C851">
        <v>1101</v>
      </c>
      <c r="D851">
        <v>19</v>
      </c>
      <c r="E851" s="9">
        <v>1</v>
      </c>
      <c r="F851" s="9">
        <f>IF(Table5[[#This Row],[Recency]]&lt;=$L$19,5,IF(Table5[[#This Row],[Recency]]&lt;=$L$11,4,IF(Table5[[#This Row],[Recency]]&lt;=$L$12,3,IF(Table5[[#This Row],[Recency]]&lt;=$L$13,2,1))))</f>
        <v>3</v>
      </c>
      <c r="G851" s="9">
        <f>IF(Table5[[#This Row],[Frequency]]&lt;=$M$11,1,IF(Table5[[#This Row],[Frequency]]&lt;=$M$12,2,IF(Table5[[#This Row],[Frequency]]&lt;=$M$13,3,IF(Table5[[#This Row],[Frequency]]&lt;$M$17,4,5))))</f>
        <v>3</v>
      </c>
      <c r="H851" s="9">
        <f>IF(Table5[[#This Row],[Total_Spend]]&lt;=$N$11,1,IF(Table5[[#This Row],[Total_Spend]]&lt;=$N$12,2,IF(Table5[[#This Row],[Total_Spend]]&lt;=$N$13,3,IF(Table5[[#This Row],[Total_Spend]]&lt;$N$17,4,5))))</f>
        <v>4</v>
      </c>
    </row>
    <row r="852" spans="1:8" x14ac:dyDescent="0.3">
      <c r="A852" s="9">
        <v>3578</v>
      </c>
      <c r="B852">
        <v>29</v>
      </c>
      <c r="C852">
        <v>236</v>
      </c>
      <c r="D852">
        <v>12</v>
      </c>
      <c r="E852" s="9">
        <v>0</v>
      </c>
      <c r="F852" s="9">
        <f>IF(Table5[[#This Row],[Recency]]&lt;=$L$19,5,IF(Table5[[#This Row],[Recency]]&lt;=$L$11,4,IF(Table5[[#This Row],[Recency]]&lt;=$L$12,3,IF(Table5[[#This Row],[Recency]]&lt;=$L$13,2,1))))</f>
        <v>3</v>
      </c>
      <c r="G852" s="9">
        <f>IF(Table5[[#This Row],[Frequency]]&lt;=$M$11,1,IF(Table5[[#This Row],[Frequency]]&lt;=$M$12,2,IF(Table5[[#This Row],[Frequency]]&lt;=$M$13,3,IF(Table5[[#This Row],[Frequency]]&lt;$M$17,4,5))))</f>
        <v>2</v>
      </c>
      <c r="H852" s="9">
        <f>IF(Table5[[#This Row],[Total_Spend]]&lt;=$N$11,1,IF(Table5[[#This Row],[Total_Spend]]&lt;=$N$12,2,IF(Table5[[#This Row],[Total_Spend]]&lt;=$N$13,3,IF(Table5[[#This Row],[Total_Spend]]&lt;$N$17,4,5))))</f>
        <v>2</v>
      </c>
    </row>
    <row r="853" spans="1:8" x14ac:dyDescent="0.3">
      <c r="A853" s="9">
        <v>3584</v>
      </c>
      <c r="B853">
        <v>35</v>
      </c>
      <c r="C853">
        <v>1396</v>
      </c>
      <c r="D853">
        <v>22</v>
      </c>
      <c r="E853" s="9">
        <v>1</v>
      </c>
      <c r="F853" s="9">
        <f>IF(Table5[[#This Row],[Recency]]&lt;=$L$19,5,IF(Table5[[#This Row],[Recency]]&lt;=$L$11,4,IF(Table5[[#This Row],[Recency]]&lt;=$L$12,3,IF(Table5[[#This Row],[Recency]]&lt;=$L$13,2,1))))</f>
        <v>3</v>
      </c>
      <c r="G853" s="9">
        <f>IF(Table5[[#This Row],[Frequency]]&lt;=$M$11,1,IF(Table5[[#This Row],[Frequency]]&lt;=$M$12,2,IF(Table5[[#This Row],[Frequency]]&lt;=$M$13,3,IF(Table5[[#This Row],[Frequency]]&lt;$M$17,4,5))))</f>
        <v>4</v>
      </c>
      <c r="H853" s="9">
        <f>IF(Table5[[#This Row],[Total_Spend]]&lt;=$N$11,1,IF(Table5[[#This Row],[Total_Spend]]&lt;=$N$12,2,IF(Table5[[#This Row],[Total_Spend]]&lt;=$N$13,3,IF(Table5[[#This Row],[Total_Spend]]&lt;$N$17,4,5))))</f>
        <v>4</v>
      </c>
    </row>
    <row r="854" spans="1:8" x14ac:dyDescent="0.3">
      <c r="A854" s="9">
        <v>359</v>
      </c>
      <c r="B854">
        <v>33</v>
      </c>
      <c r="C854">
        <v>504</v>
      </c>
      <c r="D854">
        <v>19</v>
      </c>
      <c r="E854" s="9">
        <v>0</v>
      </c>
      <c r="F854" s="9">
        <f>IF(Table5[[#This Row],[Recency]]&lt;=$L$19,5,IF(Table5[[#This Row],[Recency]]&lt;=$L$11,4,IF(Table5[[#This Row],[Recency]]&lt;=$L$12,3,IF(Table5[[#This Row],[Recency]]&lt;=$L$13,2,1))))</f>
        <v>3</v>
      </c>
      <c r="G854" s="9">
        <f>IF(Table5[[#This Row],[Frequency]]&lt;=$M$11,1,IF(Table5[[#This Row],[Frequency]]&lt;=$M$12,2,IF(Table5[[#This Row],[Frequency]]&lt;=$M$13,3,IF(Table5[[#This Row],[Frequency]]&lt;$M$17,4,5))))</f>
        <v>3</v>
      </c>
      <c r="H854" s="9">
        <f>IF(Table5[[#This Row],[Total_Spend]]&lt;=$N$11,1,IF(Table5[[#This Row],[Total_Spend]]&lt;=$N$12,2,IF(Table5[[#This Row],[Total_Spend]]&lt;=$N$13,3,IF(Table5[[#This Row],[Total_Spend]]&lt;$N$17,4,5))))</f>
        <v>3</v>
      </c>
    </row>
    <row r="855" spans="1:8" x14ac:dyDescent="0.3">
      <c r="A855" s="9">
        <v>3594</v>
      </c>
      <c r="B855">
        <v>74</v>
      </c>
      <c r="C855">
        <v>747</v>
      </c>
      <c r="D855">
        <v>32</v>
      </c>
      <c r="E855" s="9">
        <v>0</v>
      </c>
      <c r="F855" s="9">
        <f>IF(Table5[[#This Row],[Recency]]&lt;=$L$19,5,IF(Table5[[#This Row],[Recency]]&lt;=$L$11,4,IF(Table5[[#This Row],[Recency]]&lt;=$L$12,3,IF(Table5[[#This Row],[Recency]]&lt;=$L$13,2,1))))</f>
        <v>2</v>
      </c>
      <c r="G855" s="9">
        <f>IF(Table5[[#This Row],[Frequency]]&lt;=$M$11,1,IF(Table5[[#This Row],[Frequency]]&lt;=$M$12,2,IF(Table5[[#This Row],[Frequency]]&lt;=$M$13,3,IF(Table5[[#This Row],[Frequency]]&lt;$M$17,4,5))))</f>
        <v>5</v>
      </c>
      <c r="H855" s="9">
        <f>IF(Table5[[#This Row],[Total_Spend]]&lt;=$N$11,1,IF(Table5[[#This Row],[Total_Spend]]&lt;=$N$12,2,IF(Table5[[#This Row],[Total_Spend]]&lt;=$N$13,3,IF(Table5[[#This Row],[Total_Spend]]&lt;$N$17,4,5))))</f>
        <v>3</v>
      </c>
    </row>
    <row r="856" spans="1:8" x14ac:dyDescent="0.3">
      <c r="A856" s="9">
        <v>3595</v>
      </c>
      <c r="B856">
        <v>29</v>
      </c>
      <c r="C856">
        <v>1138</v>
      </c>
      <c r="D856">
        <v>28</v>
      </c>
      <c r="E856" s="9">
        <v>0</v>
      </c>
      <c r="F856" s="9">
        <f>IF(Table5[[#This Row],[Recency]]&lt;=$L$19,5,IF(Table5[[#This Row],[Recency]]&lt;=$L$11,4,IF(Table5[[#This Row],[Recency]]&lt;=$L$12,3,IF(Table5[[#This Row],[Recency]]&lt;=$L$13,2,1))))</f>
        <v>3</v>
      </c>
      <c r="G856" s="9">
        <f>IF(Table5[[#This Row],[Frequency]]&lt;=$M$11,1,IF(Table5[[#This Row],[Frequency]]&lt;=$M$12,2,IF(Table5[[#This Row],[Frequency]]&lt;=$M$13,3,IF(Table5[[#This Row],[Frequency]]&lt;$M$17,4,5))))</f>
        <v>5</v>
      </c>
      <c r="H856" s="9">
        <f>IF(Table5[[#This Row],[Total_Spend]]&lt;=$N$11,1,IF(Table5[[#This Row],[Total_Spend]]&lt;=$N$12,2,IF(Table5[[#This Row],[Total_Spend]]&lt;=$N$13,3,IF(Table5[[#This Row],[Total_Spend]]&lt;$N$17,4,5))))</f>
        <v>4</v>
      </c>
    </row>
    <row r="857" spans="1:8" x14ac:dyDescent="0.3">
      <c r="A857" s="9">
        <v>3598</v>
      </c>
      <c r="B857">
        <v>53</v>
      </c>
      <c r="C857">
        <v>606</v>
      </c>
      <c r="D857">
        <v>22</v>
      </c>
      <c r="E857" s="9">
        <v>0</v>
      </c>
      <c r="F857" s="9">
        <f>IF(Table5[[#This Row],[Recency]]&lt;=$L$19,5,IF(Table5[[#This Row],[Recency]]&lt;=$L$11,4,IF(Table5[[#This Row],[Recency]]&lt;=$L$12,3,IF(Table5[[#This Row],[Recency]]&lt;=$L$13,2,1))))</f>
        <v>2</v>
      </c>
      <c r="G857" s="9">
        <f>IF(Table5[[#This Row],[Frequency]]&lt;=$M$11,1,IF(Table5[[#This Row],[Frequency]]&lt;=$M$12,2,IF(Table5[[#This Row],[Frequency]]&lt;=$M$13,3,IF(Table5[[#This Row],[Frequency]]&lt;$M$17,4,5))))</f>
        <v>4</v>
      </c>
      <c r="H857" s="9">
        <f>IF(Table5[[#This Row],[Total_Spend]]&lt;=$N$11,1,IF(Table5[[#This Row],[Total_Spend]]&lt;=$N$12,2,IF(Table5[[#This Row],[Total_Spend]]&lt;=$N$13,3,IF(Table5[[#This Row],[Total_Spend]]&lt;$N$17,4,5))))</f>
        <v>3</v>
      </c>
    </row>
    <row r="858" spans="1:8" x14ac:dyDescent="0.3">
      <c r="A858" s="9">
        <v>3599</v>
      </c>
      <c r="B858">
        <v>61</v>
      </c>
      <c r="C858">
        <v>1464</v>
      </c>
      <c r="D858">
        <v>23</v>
      </c>
      <c r="E858" s="9">
        <v>0</v>
      </c>
      <c r="F858" s="9">
        <f>IF(Table5[[#This Row],[Recency]]&lt;=$L$19,5,IF(Table5[[#This Row],[Recency]]&lt;=$L$11,4,IF(Table5[[#This Row],[Recency]]&lt;=$L$12,3,IF(Table5[[#This Row],[Recency]]&lt;=$L$13,2,1))))</f>
        <v>2</v>
      </c>
      <c r="G858" s="9">
        <f>IF(Table5[[#This Row],[Frequency]]&lt;=$M$11,1,IF(Table5[[#This Row],[Frequency]]&lt;=$M$12,2,IF(Table5[[#This Row],[Frequency]]&lt;=$M$13,3,IF(Table5[[#This Row],[Frequency]]&lt;$M$17,4,5))))</f>
        <v>4</v>
      </c>
      <c r="H858" s="9">
        <f>IF(Table5[[#This Row],[Total_Spend]]&lt;=$N$11,1,IF(Table5[[#This Row],[Total_Spend]]&lt;=$N$12,2,IF(Table5[[#This Row],[Total_Spend]]&lt;=$N$13,3,IF(Table5[[#This Row],[Total_Spend]]&lt;$N$17,4,5))))</f>
        <v>4</v>
      </c>
    </row>
    <row r="859" spans="1:8" x14ac:dyDescent="0.3">
      <c r="A859" s="9">
        <v>3602</v>
      </c>
      <c r="B859">
        <v>42</v>
      </c>
      <c r="C859">
        <v>195</v>
      </c>
      <c r="D859">
        <v>11</v>
      </c>
      <c r="E859" s="9">
        <v>0</v>
      </c>
      <c r="F859" s="9">
        <f>IF(Table5[[#This Row],[Recency]]&lt;=$L$19,5,IF(Table5[[#This Row],[Recency]]&lt;=$L$11,4,IF(Table5[[#This Row],[Recency]]&lt;=$L$12,3,IF(Table5[[#This Row],[Recency]]&lt;=$L$13,2,1))))</f>
        <v>3</v>
      </c>
      <c r="G859" s="9">
        <f>IF(Table5[[#This Row],[Frequency]]&lt;=$M$11,1,IF(Table5[[#This Row],[Frequency]]&lt;=$M$12,2,IF(Table5[[#This Row],[Frequency]]&lt;=$M$13,3,IF(Table5[[#This Row],[Frequency]]&lt;$M$17,4,5))))</f>
        <v>2</v>
      </c>
      <c r="H859" s="9">
        <f>IF(Table5[[#This Row],[Total_Spend]]&lt;=$N$11,1,IF(Table5[[#This Row],[Total_Spend]]&lt;=$N$12,2,IF(Table5[[#This Row],[Total_Spend]]&lt;=$N$13,3,IF(Table5[[#This Row],[Total_Spend]]&lt;$N$17,4,5))))</f>
        <v>2</v>
      </c>
    </row>
    <row r="860" spans="1:8" x14ac:dyDescent="0.3">
      <c r="A860" s="9">
        <v>361</v>
      </c>
      <c r="B860">
        <v>84</v>
      </c>
      <c r="C860">
        <v>20</v>
      </c>
      <c r="D860">
        <v>4</v>
      </c>
      <c r="E860" s="9">
        <v>0</v>
      </c>
      <c r="F860" s="9">
        <f>IF(Table5[[#This Row],[Recency]]&lt;=$L$19,5,IF(Table5[[#This Row],[Recency]]&lt;=$L$11,4,IF(Table5[[#This Row],[Recency]]&lt;=$L$12,3,IF(Table5[[#This Row],[Recency]]&lt;=$L$13,2,1))))</f>
        <v>1</v>
      </c>
      <c r="G860" s="9">
        <f>IF(Table5[[#This Row],[Frequency]]&lt;=$M$11,1,IF(Table5[[#This Row],[Frequency]]&lt;=$M$12,2,IF(Table5[[#This Row],[Frequency]]&lt;=$M$13,3,IF(Table5[[#This Row],[Frequency]]&lt;$M$17,4,5))))</f>
        <v>1</v>
      </c>
      <c r="H860" s="9">
        <f>IF(Table5[[#This Row],[Total_Spend]]&lt;=$N$11,1,IF(Table5[[#This Row],[Total_Spend]]&lt;=$N$12,2,IF(Table5[[#This Row],[Total_Spend]]&lt;=$N$13,3,IF(Table5[[#This Row],[Total_Spend]]&lt;$N$17,4,5))))</f>
        <v>1</v>
      </c>
    </row>
    <row r="861" spans="1:8" x14ac:dyDescent="0.3">
      <c r="A861" s="9">
        <v>3619</v>
      </c>
      <c r="B861">
        <v>19</v>
      </c>
      <c r="C861">
        <v>1152</v>
      </c>
      <c r="D861">
        <v>17</v>
      </c>
      <c r="E861" s="9">
        <v>1</v>
      </c>
      <c r="F861" s="9">
        <f>IF(Table5[[#This Row],[Recency]]&lt;=$L$19,5,IF(Table5[[#This Row],[Recency]]&lt;=$L$11,4,IF(Table5[[#This Row],[Recency]]&lt;=$L$12,3,IF(Table5[[#This Row],[Recency]]&lt;=$L$13,2,1))))</f>
        <v>4</v>
      </c>
      <c r="G861" s="9">
        <f>IF(Table5[[#This Row],[Frequency]]&lt;=$M$11,1,IF(Table5[[#This Row],[Frequency]]&lt;=$M$12,2,IF(Table5[[#This Row],[Frequency]]&lt;=$M$13,3,IF(Table5[[#This Row],[Frequency]]&lt;$M$17,4,5))))</f>
        <v>3</v>
      </c>
      <c r="H861" s="9">
        <f>IF(Table5[[#This Row],[Total_Spend]]&lt;=$N$11,1,IF(Table5[[#This Row],[Total_Spend]]&lt;=$N$12,2,IF(Table5[[#This Row],[Total_Spend]]&lt;=$N$13,3,IF(Table5[[#This Row],[Total_Spend]]&lt;$N$17,4,5))))</f>
        <v>4</v>
      </c>
    </row>
    <row r="862" spans="1:8" x14ac:dyDescent="0.3">
      <c r="A862" s="9">
        <v>3623</v>
      </c>
      <c r="B862">
        <v>55</v>
      </c>
      <c r="C862">
        <v>45</v>
      </c>
      <c r="D862">
        <v>10</v>
      </c>
      <c r="E862" s="9">
        <v>0</v>
      </c>
      <c r="F862" s="9">
        <f>IF(Table5[[#This Row],[Recency]]&lt;=$L$19,5,IF(Table5[[#This Row],[Recency]]&lt;=$L$11,4,IF(Table5[[#This Row],[Recency]]&lt;=$L$12,3,IF(Table5[[#This Row],[Recency]]&lt;=$L$13,2,1))))</f>
        <v>2</v>
      </c>
      <c r="G862" s="9">
        <f>IF(Table5[[#This Row],[Frequency]]&lt;=$M$11,1,IF(Table5[[#This Row],[Frequency]]&lt;=$M$12,2,IF(Table5[[#This Row],[Frequency]]&lt;=$M$13,3,IF(Table5[[#This Row],[Frequency]]&lt;$M$17,4,5))))</f>
        <v>2</v>
      </c>
      <c r="H862" s="9">
        <f>IF(Table5[[#This Row],[Total_Spend]]&lt;=$N$11,1,IF(Table5[[#This Row],[Total_Spend]]&lt;=$N$12,2,IF(Table5[[#This Row],[Total_Spend]]&lt;=$N$13,3,IF(Table5[[#This Row],[Total_Spend]]&lt;$N$17,4,5))))</f>
        <v>1</v>
      </c>
    </row>
    <row r="863" spans="1:8" x14ac:dyDescent="0.3">
      <c r="A863" s="9">
        <v>3628</v>
      </c>
      <c r="B863">
        <v>93</v>
      </c>
      <c r="C863">
        <v>80</v>
      </c>
      <c r="D863">
        <v>7</v>
      </c>
      <c r="E863" s="9">
        <v>0</v>
      </c>
      <c r="F863" s="9">
        <f>IF(Table5[[#This Row],[Recency]]&lt;=$L$19,5,IF(Table5[[#This Row],[Recency]]&lt;=$L$11,4,IF(Table5[[#This Row],[Recency]]&lt;=$L$12,3,IF(Table5[[#This Row],[Recency]]&lt;=$L$13,2,1))))</f>
        <v>1</v>
      </c>
      <c r="G863" s="9">
        <f>IF(Table5[[#This Row],[Frequency]]&lt;=$M$11,1,IF(Table5[[#This Row],[Frequency]]&lt;=$M$12,2,IF(Table5[[#This Row],[Frequency]]&lt;=$M$13,3,IF(Table5[[#This Row],[Frequency]]&lt;$M$17,4,5))))</f>
        <v>1</v>
      </c>
      <c r="H863" s="9">
        <f>IF(Table5[[#This Row],[Total_Spend]]&lt;=$N$11,1,IF(Table5[[#This Row],[Total_Spend]]&lt;=$N$12,2,IF(Table5[[#This Row],[Total_Spend]]&lt;=$N$13,3,IF(Table5[[#This Row],[Total_Spend]]&lt;$N$17,4,5))))</f>
        <v>2</v>
      </c>
    </row>
    <row r="864" spans="1:8" x14ac:dyDescent="0.3">
      <c r="A864" s="9">
        <v>3629</v>
      </c>
      <c r="B864">
        <v>17</v>
      </c>
      <c r="C864">
        <v>145</v>
      </c>
      <c r="D864">
        <v>9</v>
      </c>
      <c r="E864" s="9">
        <v>0</v>
      </c>
      <c r="F864" s="9">
        <f>IF(Table5[[#This Row],[Recency]]&lt;=$L$19,5,IF(Table5[[#This Row],[Recency]]&lt;=$L$11,4,IF(Table5[[#This Row],[Recency]]&lt;=$L$12,3,IF(Table5[[#This Row],[Recency]]&lt;=$L$13,2,1))))</f>
        <v>4</v>
      </c>
      <c r="G864" s="9">
        <f>IF(Table5[[#This Row],[Frequency]]&lt;=$M$11,1,IF(Table5[[#This Row],[Frequency]]&lt;=$M$12,2,IF(Table5[[#This Row],[Frequency]]&lt;=$M$13,3,IF(Table5[[#This Row],[Frequency]]&lt;$M$17,4,5))))</f>
        <v>2</v>
      </c>
      <c r="H864" s="9">
        <f>IF(Table5[[#This Row],[Total_Spend]]&lt;=$N$11,1,IF(Table5[[#This Row],[Total_Spend]]&lt;=$N$12,2,IF(Table5[[#This Row],[Total_Spend]]&lt;=$N$13,3,IF(Table5[[#This Row],[Total_Spend]]&lt;$N$17,4,5))))</f>
        <v>2</v>
      </c>
    </row>
    <row r="865" spans="1:8" x14ac:dyDescent="0.3">
      <c r="A865" s="9">
        <v>3635</v>
      </c>
      <c r="B865">
        <v>69</v>
      </c>
      <c r="C865">
        <v>578</v>
      </c>
      <c r="D865">
        <v>20</v>
      </c>
      <c r="E865" s="9">
        <v>0</v>
      </c>
      <c r="F865" s="9">
        <f>IF(Table5[[#This Row],[Recency]]&lt;=$L$19,5,IF(Table5[[#This Row],[Recency]]&lt;=$L$11,4,IF(Table5[[#This Row],[Recency]]&lt;=$L$12,3,IF(Table5[[#This Row],[Recency]]&lt;=$L$13,2,1))))</f>
        <v>2</v>
      </c>
      <c r="G865" s="9">
        <f>IF(Table5[[#This Row],[Frequency]]&lt;=$M$11,1,IF(Table5[[#This Row],[Frequency]]&lt;=$M$12,2,IF(Table5[[#This Row],[Frequency]]&lt;=$M$13,3,IF(Table5[[#This Row],[Frequency]]&lt;$M$17,4,5))))</f>
        <v>3</v>
      </c>
      <c r="H865" s="9">
        <f>IF(Table5[[#This Row],[Total_Spend]]&lt;=$N$11,1,IF(Table5[[#This Row],[Total_Spend]]&lt;=$N$12,2,IF(Table5[[#This Row],[Total_Spend]]&lt;=$N$13,3,IF(Table5[[#This Row],[Total_Spend]]&lt;$N$17,4,5))))</f>
        <v>3</v>
      </c>
    </row>
    <row r="866" spans="1:8" x14ac:dyDescent="0.3">
      <c r="A866" s="9">
        <v>3641</v>
      </c>
      <c r="B866">
        <v>93</v>
      </c>
      <c r="C866">
        <v>36</v>
      </c>
      <c r="D866">
        <v>7</v>
      </c>
      <c r="E866" s="9">
        <v>0</v>
      </c>
      <c r="F866" s="9">
        <f>IF(Table5[[#This Row],[Recency]]&lt;=$L$19,5,IF(Table5[[#This Row],[Recency]]&lt;=$L$11,4,IF(Table5[[#This Row],[Recency]]&lt;=$L$12,3,IF(Table5[[#This Row],[Recency]]&lt;=$L$13,2,1))))</f>
        <v>1</v>
      </c>
      <c r="G866" s="9">
        <f>IF(Table5[[#This Row],[Frequency]]&lt;=$M$11,1,IF(Table5[[#This Row],[Frequency]]&lt;=$M$12,2,IF(Table5[[#This Row],[Frequency]]&lt;=$M$13,3,IF(Table5[[#This Row],[Frequency]]&lt;$M$17,4,5))))</f>
        <v>1</v>
      </c>
      <c r="H866" s="9">
        <f>IF(Table5[[#This Row],[Total_Spend]]&lt;=$N$11,1,IF(Table5[[#This Row],[Total_Spend]]&lt;=$N$12,2,IF(Table5[[#This Row],[Total_Spend]]&lt;=$N$13,3,IF(Table5[[#This Row],[Total_Spend]]&lt;$N$17,4,5))))</f>
        <v>1</v>
      </c>
    </row>
    <row r="867" spans="1:8" x14ac:dyDescent="0.3">
      <c r="A867" s="9">
        <v>3643</v>
      </c>
      <c r="B867">
        <v>65</v>
      </c>
      <c r="C867">
        <v>928</v>
      </c>
      <c r="D867">
        <v>14</v>
      </c>
      <c r="E867" s="9">
        <v>0</v>
      </c>
      <c r="F867" s="9">
        <f>IF(Table5[[#This Row],[Recency]]&lt;=$L$19,5,IF(Table5[[#This Row],[Recency]]&lt;=$L$11,4,IF(Table5[[#This Row],[Recency]]&lt;=$L$12,3,IF(Table5[[#This Row],[Recency]]&lt;=$L$13,2,1))))</f>
        <v>2</v>
      </c>
      <c r="G867" s="9">
        <f>IF(Table5[[#This Row],[Frequency]]&lt;=$M$11,1,IF(Table5[[#This Row],[Frequency]]&lt;=$M$12,2,IF(Table5[[#This Row],[Frequency]]&lt;=$M$13,3,IF(Table5[[#This Row],[Frequency]]&lt;$M$17,4,5))))</f>
        <v>2</v>
      </c>
      <c r="H867" s="9">
        <f>IF(Table5[[#This Row],[Total_Spend]]&lt;=$N$11,1,IF(Table5[[#This Row],[Total_Spend]]&lt;=$N$12,2,IF(Table5[[#This Row],[Total_Spend]]&lt;=$N$13,3,IF(Table5[[#This Row],[Total_Spend]]&lt;$N$17,4,5))))</f>
        <v>3</v>
      </c>
    </row>
    <row r="868" spans="1:8" x14ac:dyDescent="0.3">
      <c r="A868" s="9">
        <v>3645</v>
      </c>
      <c r="B868">
        <v>19</v>
      </c>
      <c r="C868">
        <v>70</v>
      </c>
      <c r="D868">
        <v>9</v>
      </c>
      <c r="E868" s="9">
        <v>1</v>
      </c>
      <c r="F868" s="9">
        <f>IF(Table5[[#This Row],[Recency]]&lt;=$L$19,5,IF(Table5[[#This Row],[Recency]]&lt;=$L$11,4,IF(Table5[[#This Row],[Recency]]&lt;=$L$12,3,IF(Table5[[#This Row],[Recency]]&lt;=$L$13,2,1))))</f>
        <v>4</v>
      </c>
      <c r="G868" s="9">
        <f>IF(Table5[[#This Row],[Frequency]]&lt;=$M$11,1,IF(Table5[[#This Row],[Frequency]]&lt;=$M$12,2,IF(Table5[[#This Row],[Frequency]]&lt;=$M$13,3,IF(Table5[[#This Row],[Frequency]]&lt;$M$17,4,5))))</f>
        <v>2</v>
      </c>
      <c r="H868" s="9">
        <f>IF(Table5[[#This Row],[Total_Spend]]&lt;=$N$11,1,IF(Table5[[#This Row],[Total_Spend]]&lt;=$N$12,2,IF(Table5[[#This Row],[Total_Spend]]&lt;=$N$13,3,IF(Table5[[#This Row],[Total_Spend]]&lt;$N$17,4,5))))</f>
        <v>2</v>
      </c>
    </row>
    <row r="869" spans="1:8" x14ac:dyDescent="0.3">
      <c r="A869" s="9">
        <v>3657</v>
      </c>
      <c r="B869">
        <v>1</v>
      </c>
      <c r="C869">
        <v>165</v>
      </c>
      <c r="D869">
        <v>11</v>
      </c>
      <c r="E869" s="9">
        <v>0</v>
      </c>
      <c r="F869" s="9">
        <f>IF(Table5[[#This Row],[Recency]]&lt;=$L$19,5,IF(Table5[[#This Row],[Recency]]&lt;=$L$11,4,IF(Table5[[#This Row],[Recency]]&lt;=$L$12,3,IF(Table5[[#This Row],[Recency]]&lt;=$L$13,2,1))))</f>
        <v>5</v>
      </c>
      <c r="G869" s="9">
        <f>IF(Table5[[#This Row],[Frequency]]&lt;=$M$11,1,IF(Table5[[#This Row],[Frequency]]&lt;=$M$12,2,IF(Table5[[#This Row],[Frequency]]&lt;=$M$13,3,IF(Table5[[#This Row],[Frequency]]&lt;$M$17,4,5))))</f>
        <v>2</v>
      </c>
      <c r="H869" s="9">
        <f>IF(Table5[[#This Row],[Total_Spend]]&lt;=$N$11,1,IF(Table5[[#This Row],[Total_Spend]]&lt;=$N$12,2,IF(Table5[[#This Row],[Total_Spend]]&lt;=$N$13,3,IF(Table5[[#This Row],[Total_Spend]]&lt;$N$17,4,5))))</f>
        <v>2</v>
      </c>
    </row>
    <row r="870" spans="1:8" x14ac:dyDescent="0.3">
      <c r="A870" s="9">
        <v>3661</v>
      </c>
      <c r="B870">
        <v>42</v>
      </c>
      <c r="C870">
        <v>1435</v>
      </c>
      <c r="D870">
        <v>19</v>
      </c>
      <c r="E870" s="9">
        <v>0</v>
      </c>
      <c r="F870" s="9">
        <f>IF(Table5[[#This Row],[Recency]]&lt;=$L$19,5,IF(Table5[[#This Row],[Recency]]&lt;=$L$11,4,IF(Table5[[#This Row],[Recency]]&lt;=$L$12,3,IF(Table5[[#This Row],[Recency]]&lt;=$L$13,2,1))))</f>
        <v>3</v>
      </c>
      <c r="G870" s="9">
        <f>IF(Table5[[#This Row],[Frequency]]&lt;=$M$11,1,IF(Table5[[#This Row],[Frequency]]&lt;=$M$12,2,IF(Table5[[#This Row],[Frequency]]&lt;=$M$13,3,IF(Table5[[#This Row],[Frequency]]&lt;$M$17,4,5))))</f>
        <v>3</v>
      </c>
      <c r="H870" s="9">
        <f>IF(Table5[[#This Row],[Total_Spend]]&lt;=$N$11,1,IF(Table5[[#This Row],[Total_Spend]]&lt;=$N$12,2,IF(Table5[[#This Row],[Total_Spend]]&lt;=$N$13,3,IF(Table5[[#This Row],[Total_Spend]]&lt;$N$17,4,5))))</f>
        <v>4</v>
      </c>
    </row>
    <row r="871" spans="1:8" x14ac:dyDescent="0.3">
      <c r="A871" s="9">
        <v>3665</v>
      </c>
      <c r="B871">
        <v>46</v>
      </c>
      <c r="C871">
        <v>54</v>
      </c>
      <c r="D871">
        <v>9</v>
      </c>
      <c r="E871" s="9">
        <v>0</v>
      </c>
      <c r="F871" s="9">
        <f>IF(Table5[[#This Row],[Recency]]&lt;=$L$19,5,IF(Table5[[#This Row],[Recency]]&lt;=$L$11,4,IF(Table5[[#This Row],[Recency]]&lt;=$L$12,3,IF(Table5[[#This Row],[Recency]]&lt;=$L$13,2,1))))</f>
        <v>3</v>
      </c>
      <c r="G871" s="9">
        <f>IF(Table5[[#This Row],[Frequency]]&lt;=$M$11,1,IF(Table5[[#This Row],[Frequency]]&lt;=$M$12,2,IF(Table5[[#This Row],[Frequency]]&lt;=$M$13,3,IF(Table5[[#This Row],[Frequency]]&lt;$M$17,4,5))))</f>
        <v>2</v>
      </c>
      <c r="H871" s="9">
        <f>IF(Table5[[#This Row],[Total_Spend]]&lt;=$N$11,1,IF(Table5[[#This Row],[Total_Spend]]&lt;=$N$12,2,IF(Table5[[#This Row],[Total_Spend]]&lt;=$N$13,3,IF(Table5[[#This Row],[Total_Spend]]&lt;$N$17,4,5))))</f>
        <v>1</v>
      </c>
    </row>
    <row r="872" spans="1:8" x14ac:dyDescent="0.3">
      <c r="A872" s="9">
        <v>3667</v>
      </c>
      <c r="B872">
        <v>20</v>
      </c>
      <c r="C872">
        <v>1757</v>
      </c>
      <c r="D872">
        <v>25</v>
      </c>
      <c r="E872" s="9">
        <v>1</v>
      </c>
      <c r="F872" s="9">
        <f>IF(Table5[[#This Row],[Recency]]&lt;=$L$19,5,IF(Table5[[#This Row],[Recency]]&lt;=$L$11,4,IF(Table5[[#This Row],[Recency]]&lt;=$L$12,3,IF(Table5[[#This Row],[Recency]]&lt;=$L$13,2,1))))</f>
        <v>4</v>
      </c>
      <c r="G872" s="9">
        <f>IF(Table5[[#This Row],[Frequency]]&lt;=$M$11,1,IF(Table5[[#This Row],[Frequency]]&lt;=$M$12,2,IF(Table5[[#This Row],[Frequency]]&lt;=$M$13,3,IF(Table5[[#This Row],[Frequency]]&lt;$M$17,4,5))))</f>
        <v>5</v>
      </c>
      <c r="H872" s="9">
        <f>IF(Table5[[#This Row],[Total_Spend]]&lt;=$N$11,1,IF(Table5[[#This Row],[Total_Spend]]&lt;=$N$12,2,IF(Table5[[#This Row],[Total_Spend]]&lt;=$N$13,3,IF(Table5[[#This Row],[Total_Spend]]&lt;$N$17,4,5))))</f>
        <v>5</v>
      </c>
    </row>
    <row r="873" spans="1:8" x14ac:dyDescent="0.3">
      <c r="A873" s="9">
        <v>367</v>
      </c>
      <c r="B873">
        <v>74</v>
      </c>
      <c r="C873">
        <v>577</v>
      </c>
      <c r="D873">
        <v>20</v>
      </c>
      <c r="E873" s="9">
        <v>0</v>
      </c>
      <c r="F873" s="9">
        <f>IF(Table5[[#This Row],[Recency]]&lt;=$L$19,5,IF(Table5[[#This Row],[Recency]]&lt;=$L$11,4,IF(Table5[[#This Row],[Recency]]&lt;=$L$12,3,IF(Table5[[#This Row],[Recency]]&lt;=$L$13,2,1))))</f>
        <v>2</v>
      </c>
      <c r="G873" s="9">
        <f>IF(Table5[[#This Row],[Frequency]]&lt;=$M$11,1,IF(Table5[[#This Row],[Frequency]]&lt;=$M$12,2,IF(Table5[[#This Row],[Frequency]]&lt;=$M$13,3,IF(Table5[[#This Row],[Frequency]]&lt;$M$17,4,5))))</f>
        <v>3</v>
      </c>
      <c r="H873" s="9">
        <f>IF(Table5[[#This Row],[Total_Spend]]&lt;=$N$11,1,IF(Table5[[#This Row],[Total_Spend]]&lt;=$N$12,2,IF(Table5[[#This Row],[Total_Spend]]&lt;=$N$13,3,IF(Table5[[#This Row],[Total_Spend]]&lt;$N$17,4,5))))</f>
        <v>3</v>
      </c>
    </row>
    <row r="874" spans="1:8" x14ac:dyDescent="0.3">
      <c r="A874" s="9">
        <v>3673</v>
      </c>
      <c r="B874">
        <v>59</v>
      </c>
      <c r="C874">
        <v>779</v>
      </c>
      <c r="D874">
        <v>26</v>
      </c>
      <c r="E874" s="9">
        <v>0</v>
      </c>
      <c r="F874" s="9">
        <f>IF(Table5[[#This Row],[Recency]]&lt;=$L$19,5,IF(Table5[[#This Row],[Recency]]&lt;=$L$11,4,IF(Table5[[#This Row],[Recency]]&lt;=$L$12,3,IF(Table5[[#This Row],[Recency]]&lt;=$L$13,2,1))))</f>
        <v>2</v>
      </c>
      <c r="G874" s="9">
        <f>IF(Table5[[#This Row],[Frequency]]&lt;=$M$11,1,IF(Table5[[#This Row],[Frequency]]&lt;=$M$12,2,IF(Table5[[#This Row],[Frequency]]&lt;=$M$13,3,IF(Table5[[#This Row],[Frequency]]&lt;$M$17,4,5))))</f>
        <v>5</v>
      </c>
      <c r="H874" s="9">
        <f>IF(Table5[[#This Row],[Total_Spend]]&lt;=$N$11,1,IF(Table5[[#This Row],[Total_Spend]]&lt;=$N$12,2,IF(Table5[[#This Row],[Total_Spend]]&lt;=$N$13,3,IF(Table5[[#This Row],[Total_Spend]]&lt;$N$17,4,5))))</f>
        <v>3</v>
      </c>
    </row>
    <row r="875" spans="1:8" x14ac:dyDescent="0.3">
      <c r="A875" s="9">
        <v>3678</v>
      </c>
      <c r="B875">
        <v>13</v>
      </c>
      <c r="C875">
        <v>656</v>
      </c>
      <c r="D875">
        <v>29</v>
      </c>
      <c r="E875" s="9">
        <v>1</v>
      </c>
      <c r="F875" s="9">
        <f>IF(Table5[[#This Row],[Recency]]&lt;=$L$19,5,IF(Table5[[#This Row],[Recency]]&lt;=$L$11,4,IF(Table5[[#This Row],[Recency]]&lt;=$L$12,3,IF(Table5[[#This Row],[Recency]]&lt;=$L$13,2,1))))</f>
        <v>4</v>
      </c>
      <c r="G875" s="9">
        <f>IF(Table5[[#This Row],[Frequency]]&lt;=$M$11,1,IF(Table5[[#This Row],[Frequency]]&lt;=$M$12,2,IF(Table5[[#This Row],[Frequency]]&lt;=$M$13,3,IF(Table5[[#This Row],[Frequency]]&lt;$M$17,4,5))))</f>
        <v>5</v>
      </c>
      <c r="H875" s="9">
        <f>IF(Table5[[#This Row],[Total_Spend]]&lt;=$N$11,1,IF(Table5[[#This Row],[Total_Spend]]&lt;=$N$12,2,IF(Table5[[#This Row],[Total_Spend]]&lt;=$N$13,3,IF(Table5[[#This Row],[Total_Spend]]&lt;$N$17,4,5))))</f>
        <v>3</v>
      </c>
    </row>
    <row r="876" spans="1:8" x14ac:dyDescent="0.3">
      <c r="A876" s="9">
        <v>368</v>
      </c>
      <c r="B876">
        <v>61</v>
      </c>
      <c r="C876">
        <v>290</v>
      </c>
      <c r="D876">
        <v>14</v>
      </c>
      <c r="E876" s="9">
        <v>0</v>
      </c>
      <c r="F876" s="9">
        <f>IF(Table5[[#This Row],[Recency]]&lt;=$L$19,5,IF(Table5[[#This Row],[Recency]]&lt;=$L$11,4,IF(Table5[[#This Row],[Recency]]&lt;=$L$12,3,IF(Table5[[#This Row],[Recency]]&lt;=$L$13,2,1))))</f>
        <v>2</v>
      </c>
      <c r="G876" s="9">
        <f>IF(Table5[[#This Row],[Frequency]]&lt;=$M$11,1,IF(Table5[[#This Row],[Frequency]]&lt;=$M$12,2,IF(Table5[[#This Row],[Frequency]]&lt;=$M$13,3,IF(Table5[[#This Row],[Frequency]]&lt;$M$17,4,5))))</f>
        <v>2</v>
      </c>
      <c r="H876" s="9">
        <f>IF(Table5[[#This Row],[Total_Spend]]&lt;=$N$11,1,IF(Table5[[#This Row],[Total_Spend]]&lt;=$N$12,2,IF(Table5[[#This Row],[Total_Spend]]&lt;=$N$13,3,IF(Table5[[#This Row],[Total_Spend]]&lt;$N$17,4,5))))</f>
        <v>2</v>
      </c>
    </row>
    <row r="877" spans="1:8" x14ac:dyDescent="0.3">
      <c r="A877" s="9">
        <v>3690</v>
      </c>
      <c r="B877">
        <v>20</v>
      </c>
      <c r="C877">
        <v>2091</v>
      </c>
      <c r="D877">
        <v>22</v>
      </c>
      <c r="E877" s="9">
        <v>1</v>
      </c>
      <c r="F877" s="9">
        <f>IF(Table5[[#This Row],[Recency]]&lt;=$L$19,5,IF(Table5[[#This Row],[Recency]]&lt;=$L$11,4,IF(Table5[[#This Row],[Recency]]&lt;=$L$12,3,IF(Table5[[#This Row],[Recency]]&lt;=$L$13,2,1))))</f>
        <v>4</v>
      </c>
      <c r="G877" s="9">
        <f>IF(Table5[[#This Row],[Frequency]]&lt;=$M$11,1,IF(Table5[[#This Row],[Frequency]]&lt;=$M$12,2,IF(Table5[[#This Row],[Frequency]]&lt;=$M$13,3,IF(Table5[[#This Row],[Frequency]]&lt;$M$17,4,5))))</f>
        <v>4</v>
      </c>
      <c r="H877" s="9">
        <f>IF(Table5[[#This Row],[Total_Spend]]&lt;=$N$11,1,IF(Table5[[#This Row],[Total_Spend]]&lt;=$N$12,2,IF(Table5[[#This Row],[Total_Spend]]&lt;=$N$13,3,IF(Table5[[#This Row],[Total_Spend]]&lt;$N$17,4,5))))</f>
        <v>5</v>
      </c>
    </row>
    <row r="878" spans="1:8" x14ac:dyDescent="0.3">
      <c r="A878" s="9">
        <v>3696</v>
      </c>
      <c r="B878">
        <v>67</v>
      </c>
      <c r="C878">
        <v>52</v>
      </c>
      <c r="D878">
        <v>7</v>
      </c>
      <c r="E878" s="9">
        <v>0</v>
      </c>
      <c r="F878" s="9">
        <f>IF(Table5[[#This Row],[Recency]]&lt;=$L$19,5,IF(Table5[[#This Row],[Recency]]&lt;=$L$11,4,IF(Table5[[#This Row],[Recency]]&lt;=$L$12,3,IF(Table5[[#This Row],[Recency]]&lt;=$L$13,2,1))))</f>
        <v>2</v>
      </c>
      <c r="G878" s="9">
        <f>IF(Table5[[#This Row],[Frequency]]&lt;=$M$11,1,IF(Table5[[#This Row],[Frequency]]&lt;=$M$12,2,IF(Table5[[#This Row],[Frequency]]&lt;=$M$13,3,IF(Table5[[#This Row],[Frequency]]&lt;$M$17,4,5))))</f>
        <v>1</v>
      </c>
      <c r="H878" s="9">
        <f>IF(Table5[[#This Row],[Total_Spend]]&lt;=$N$11,1,IF(Table5[[#This Row],[Total_Spend]]&lt;=$N$12,2,IF(Table5[[#This Row],[Total_Spend]]&lt;=$N$13,3,IF(Table5[[#This Row],[Total_Spend]]&lt;$N$17,4,5))))</f>
        <v>1</v>
      </c>
    </row>
    <row r="879" spans="1:8" x14ac:dyDescent="0.3">
      <c r="A879" s="9">
        <v>3697</v>
      </c>
      <c r="B879">
        <v>20</v>
      </c>
      <c r="C879">
        <v>134</v>
      </c>
      <c r="D879">
        <v>9</v>
      </c>
      <c r="E879" s="9">
        <v>0</v>
      </c>
      <c r="F879" s="9">
        <f>IF(Table5[[#This Row],[Recency]]&lt;=$L$19,5,IF(Table5[[#This Row],[Recency]]&lt;=$L$11,4,IF(Table5[[#This Row],[Recency]]&lt;=$L$12,3,IF(Table5[[#This Row],[Recency]]&lt;=$L$13,2,1))))</f>
        <v>4</v>
      </c>
      <c r="G879" s="9">
        <f>IF(Table5[[#This Row],[Frequency]]&lt;=$M$11,1,IF(Table5[[#This Row],[Frequency]]&lt;=$M$12,2,IF(Table5[[#This Row],[Frequency]]&lt;=$M$13,3,IF(Table5[[#This Row],[Frequency]]&lt;$M$17,4,5))))</f>
        <v>2</v>
      </c>
      <c r="H879" s="9">
        <f>IF(Table5[[#This Row],[Total_Spend]]&lt;=$N$11,1,IF(Table5[[#This Row],[Total_Spend]]&lt;=$N$12,2,IF(Table5[[#This Row],[Total_Spend]]&lt;=$N$13,3,IF(Table5[[#This Row],[Total_Spend]]&lt;$N$17,4,5))))</f>
        <v>2</v>
      </c>
    </row>
    <row r="880" spans="1:8" x14ac:dyDescent="0.3">
      <c r="A880" s="9">
        <v>3698</v>
      </c>
      <c r="B880">
        <v>13</v>
      </c>
      <c r="C880">
        <v>2130</v>
      </c>
      <c r="D880">
        <v>19</v>
      </c>
      <c r="E880" s="9">
        <v>1</v>
      </c>
      <c r="F880" s="9">
        <f>IF(Table5[[#This Row],[Recency]]&lt;=$L$19,5,IF(Table5[[#This Row],[Recency]]&lt;=$L$11,4,IF(Table5[[#This Row],[Recency]]&lt;=$L$12,3,IF(Table5[[#This Row],[Recency]]&lt;=$L$13,2,1))))</f>
        <v>4</v>
      </c>
      <c r="G880" s="9">
        <f>IF(Table5[[#This Row],[Frequency]]&lt;=$M$11,1,IF(Table5[[#This Row],[Frequency]]&lt;=$M$12,2,IF(Table5[[#This Row],[Frequency]]&lt;=$M$13,3,IF(Table5[[#This Row],[Frequency]]&lt;$M$17,4,5))))</f>
        <v>3</v>
      </c>
      <c r="H880" s="9">
        <f>IF(Table5[[#This Row],[Total_Spend]]&lt;=$N$11,1,IF(Table5[[#This Row],[Total_Spend]]&lt;=$N$12,2,IF(Table5[[#This Row],[Total_Spend]]&lt;=$N$13,3,IF(Table5[[#This Row],[Total_Spend]]&lt;$N$17,4,5))))</f>
        <v>5</v>
      </c>
    </row>
    <row r="881" spans="1:8" x14ac:dyDescent="0.3">
      <c r="A881" s="9">
        <v>3706</v>
      </c>
      <c r="B881">
        <v>54</v>
      </c>
      <c r="C881">
        <v>94</v>
      </c>
      <c r="D881">
        <v>7</v>
      </c>
      <c r="E881" s="9">
        <v>1</v>
      </c>
      <c r="F881" s="9">
        <f>IF(Table5[[#This Row],[Recency]]&lt;=$L$19,5,IF(Table5[[#This Row],[Recency]]&lt;=$L$11,4,IF(Table5[[#This Row],[Recency]]&lt;=$L$12,3,IF(Table5[[#This Row],[Recency]]&lt;=$L$13,2,1))))</f>
        <v>2</v>
      </c>
      <c r="G881" s="9">
        <f>IF(Table5[[#This Row],[Frequency]]&lt;=$M$11,1,IF(Table5[[#This Row],[Frequency]]&lt;=$M$12,2,IF(Table5[[#This Row],[Frequency]]&lt;=$M$13,3,IF(Table5[[#This Row],[Frequency]]&lt;$M$17,4,5))))</f>
        <v>1</v>
      </c>
      <c r="H881" s="9">
        <f>IF(Table5[[#This Row],[Total_Spend]]&lt;=$N$11,1,IF(Table5[[#This Row],[Total_Spend]]&lt;=$N$12,2,IF(Table5[[#This Row],[Total_Spend]]&lt;=$N$13,3,IF(Table5[[#This Row],[Total_Spend]]&lt;$N$17,4,5))))</f>
        <v>2</v>
      </c>
    </row>
    <row r="882" spans="1:8" x14ac:dyDescent="0.3">
      <c r="A882" s="9">
        <v>3710</v>
      </c>
      <c r="B882">
        <v>41</v>
      </c>
      <c r="C882">
        <v>81</v>
      </c>
      <c r="D882">
        <v>7</v>
      </c>
      <c r="E882" s="9">
        <v>1</v>
      </c>
      <c r="F882" s="9">
        <f>IF(Table5[[#This Row],[Recency]]&lt;=$L$19,5,IF(Table5[[#This Row],[Recency]]&lt;=$L$11,4,IF(Table5[[#This Row],[Recency]]&lt;=$L$12,3,IF(Table5[[#This Row],[Recency]]&lt;=$L$13,2,1))))</f>
        <v>3</v>
      </c>
      <c r="G882" s="9">
        <f>IF(Table5[[#This Row],[Frequency]]&lt;=$M$11,1,IF(Table5[[#This Row],[Frequency]]&lt;=$M$12,2,IF(Table5[[#This Row],[Frequency]]&lt;=$M$13,3,IF(Table5[[#This Row],[Frequency]]&lt;$M$17,4,5))))</f>
        <v>1</v>
      </c>
      <c r="H882" s="9">
        <f>IF(Table5[[#This Row],[Total_Spend]]&lt;=$N$11,1,IF(Table5[[#This Row],[Total_Spend]]&lt;=$N$12,2,IF(Table5[[#This Row],[Total_Spend]]&lt;=$N$13,3,IF(Table5[[#This Row],[Total_Spend]]&lt;$N$17,4,5))))</f>
        <v>2</v>
      </c>
    </row>
    <row r="883" spans="1:8" x14ac:dyDescent="0.3">
      <c r="A883" s="9">
        <v>3711</v>
      </c>
      <c r="B883">
        <v>19</v>
      </c>
      <c r="C883">
        <v>1902</v>
      </c>
      <c r="D883">
        <v>20</v>
      </c>
      <c r="E883" s="9">
        <v>0</v>
      </c>
      <c r="F883" s="9">
        <f>IF(Table5[[#This Row],[Recency]]&lt;=$L$19,5,IF(Table5[[#This Row],[Recency]]&lt;=$L$11,4,IF(Table5[[#This Row],[Recency]]&lt;=$L$12,3,IF(Table5[[#This Row],[Recency]]&lt;=$L$13,2,1))))</f>
        <v>4</v>
      </c>
      <c r="G883" s="9">
        <f>IF(Table5[[#This Row],[Frequency]]&lt;=$M$11,1,IF(Table5[[#This Row],[Frequency]]&lt;=$M$12,2,IF(Table5[[#This Row],[Frequency]]&lt;=$M$13,3,IF(Table5[[#This Row],[Frequency]]&lt;$M$17,4,5))))</f>
        <v>3</v>
      </c>
      <c r="H883" s="9">
        <f>IF(Table5[[#This Row],[Total_Spend]]&lt;=$N$11,1,IF(Table5[[#This Row],[Total_Spend]]&lt;=$N$12,2,IF(Table5[[#This Row],[Total_Spend]]&lt;=$N$13,3,IF(Table5[[#This Row],[Total_Spend]]&lt;$N$17,4,5))))</f>
        <v>5</v>
      </c>
    </row>
    <row r="884" spans="1:8" x14ac:dyDescent="0.3">
      <c r="A884" s="9">
        <v>3712</v>
      </c>
      <c r="B884">
        <v>63</v>
      </c>
      <c r="C884">
        <v>259</v>
      </c>
      <c r="D884">
        <v>12</v>
      </c>
      <c r="E884" s="9">
        <v>0</v>
      </c>
      <c r="F884" s="9">
        <f>IF(Table5[[#This Row],[Recency]]&lt;=$L$19,5,IF(Table5[[#This Row],[Recency]]&lt;=$L$11,4,IF(Table5[[#This Row],[Recency]]&lt;=$L$12,3,IF(Table5[[#This Row],[Recency]]&lt;=$L$13,2,1))))</f>
        <v>2</v>
      </c>
      <c r="G884" s="9">
        <f>IF(Table5[[#This Row],[Frequency]]&lt;=$M$11,1,IF(Table5[[#This Row],[Frequency]]&lt;=$M$12,2,IF(Table5[[#This Row],[Frequency]]&lt;=$M$13,3,IF(Table5[[#This Row],[Frequency]]&lt;$M$17,4,5))))</f>
        <v>2</v>
      </c>
      <c r="H884" s="9">
        <f>IF(Table5[[#This Row],[Total_Spend]]&lt;=$N$11,1,IF(Table5[[#This Row],[Total_Spend]]&lt;=$N$12,2,IF(Table5[[#This Row],[Total_Spend]]&lt;=$N$13,3,IF(Table5[[#This Row],[Total_Spend]]&lt;$N$17,4,5))))</f>
        <v>2</v>
      </c>
    </row>
    <row r="885" spans="1:8" x14ac:dyDescent="0.3">
      <c r="A885" s="9">
        <v>3717</v>
      </c>
      <c r="B885">
        <v>70</v>
      </c>
      <c r="C885">
        <v>704</v>
      </c>
      <c r="D885">
        <v>18</v>
      </c>
      <c r="E885" s="9">
        <v>0</v>
      </c>
      <c r="F885" s="9">
        <f>IF(Table5[[#This Row],[Recency]]&lt;=$L$19,5,IF(Table5[[#This Row],[Recency]]&lt;=$L$11,4,IF(Table5[[#This Row],[Recency]]&lt;=$L$12,3,IF(Table5[[#This Row],[Recency]]&lt;=$L$13,2,1))))</f>
        <v>2</v>
      </c>
      <c r="G885" s="9">
        <f>IF(Table5[[#This Row],[Frequency]]&lt;=$M$11,1,IF(Table5[[#This Row],[Frequency]]&lt;=$M$12,2,IF(Table5[[#This Row],[Frequency]]&lt;=$M$13,3,IF(Table5[[#This Row],[Frequency]]&lt;$M$17,4,5))))</f>
        <v>3</v>
      </c>
      <c r="H885" s="9">
        <f>IF(Table5[[#This Row],[Total_Spend]]&lt;=$N$11,1,IF(Table5[[#This Row],[Total_Spend]]&lt;=$N$12,2,IF(Table5[[#This Row],[Total_Spend]]&lt;=$N$13,3,IF(Table5[[#This Row],[Total_Spend]]&lt;$N$17,4,5))))</f>
        <v>3</v>
      </c>
    </row>
    <row r="886" spans="1:8" x14ac:dyDescent="0.3">
      <c r="A886" s="9">
        <v>3722</v>
      </c>
      <c r="B886">
        <v>83</v>
      </c>
      <c r="C886">
        <v>48</v>
      </c>
      <c r="D886">
        <v>7</v>
      </c>
      <c r="E886" s="9">
        <v>0</v>
      </c>
      <c r="F886" s="9">
        <f>IF(Table5[[#This Row],[Recency]]&lt;=$L$19,5,IF(Table5[[#This Row],[Recency]]&lt;=$L$11,4,IF(Table5[[#This Row],[Recency]]&lt;=$L$12,3,IF(Table5[[#This Row],[Recency]]&lt;=$L$13,2,1))))</f>
        <v>1</v>
      </c>
      <c r="G886" s="9">
        <f>IF(Table5[[#This Row],[Frequency]]&lt;=$M$11,1,IF(Table5[[#This Row],[Frequency]]&lt;=$M$12,2,IF(Table5[[#This Row],[Frequency]]&lt;=$M$13,3,IF(Table5[[#This Row],[Frequency]]&lt;$M$17,4,5))))</f>
        <v>1</v>
      </c>
      <c r="H886" s="9">
        <f>IF(Table5[[#This Row],[Total_Spend]]&lt;=$N$11,1,IF(Table5[[#This Row],[Total_Spend]]&lt;=$N$12,2,IF(Table5[[#This Row],[Total_Spend]]&lt;=$N$13,3,IF(Table5[[#This Row],[Total_Spend]]&lt;$N$17,4,5))))</f>
        <v>1</v>
      </c>
    </row>
    <row r="887" spans="1:8" x14ac:dyDescent="0.3">
      <c r="A887" s="9">
        <v>3725</v>
      </c>
      <c r="B887">
        <v>1</v>
      </c>
      <c r="C887">
        <v>1688</v>
      </c>
      <c r="D887">
        <v>16</v>
      </c>
      <c r="E887" s="9">
        <v>1</v>
      </c>
      <c r="F887" s="9">
        <f>IF(Table5[[#This Row],[Recency]]&lt;=$L$19,5,IF(Table5[[#This Row],[Recency]]&lt;=$L$11,4,IF(Table5[[#This Row],[Recency]]&lt;=$L$12,3,IF(Table5[[#This Row],[Recency]]&lt;=$L$13,2,1))))</f>
        <v>5</v>
      </c>
      <c r="G887" s="9">
        <f>IF(Table5[[#This Row],[Frequency]]&lt;=$M$11,1,IF(Table5[[#This Row],[Frequency]]&lt;=$M$12,2,IF(Table5[[#This Row],[Frequency]]&lt;=$M$13,3,IF(Table5[[#This Row],[Frequency]]&lt;$M$17,4,5))))</f>
        <v>3</v>
      </c>
      <c r="H887" s="9">
        <f>IF(Table5[[#This Row],[Total_Spend]]&lt;=$N$11,1,IF(Table5[[#This Row],[Total_Spend]]&lt;=$N$12,2,IF(Table5[[#This Row],[Total_Spend]]&lt;=$N$13,3,IF(Table5[[#This Row],[Total_Spend]]&lt;$N$17,4,5))))</f>
        <v>5</v>
      </c>
    </row>
    <row r="888" spans="1:8" x14ac:dyDescent="0.3">
      <c r="A888" s="9">
        <v>3726</v>
      </c>
      <c r="B888">
        <v>66</v>
      </c>
      <c r="C888">
        <v>17</v>
      </c>
      <c r="D888">
        <v>4</v>
      </c>
      <c r="E888" s="9">
        <v>0</v>
      </c>
      <c r="F888" s="9">
        <f>IF(Table5[[#This Row],[Recency]]&lt;=$L$19,5,IF(Table5[[#This Row],[Recency]]&lt;=$L$11,4,IF(Table5[[#This Row],[Recency]]&lt;=$L$12,3,IF(Table5[[#This Row],[Recency]]&lt;=$L$13,2,1))))</f>
        <v>2</v>
      </c>
      <c r="G888" s="9">
        <f>IF(Table5[[#This Row],[Frequency]]&lt;=$M$11,1,IF(Table5[[#This Row],[Frequency]]&lt;=$M$12,2,IF(Table5[[#This Row],[Frequency]]&lt;=$M$13,3,IF(Table5[[#This Row],[Frequency]]&lt;$M$17,4,5))))</f>
        <v>1</v>
      </c>
      <c r="H888" s="9">
        <f>IF(Table5[[#This Row],[Total_Spend]]&lt;=$N$11,1,IF(Table5[[#This Row],[Total_Spend]]&lt;=$N$12,2,IF(Table5[[#This Row],[Total_Spend]]&lt;=$N$13,3,IF(Table5[[#This Row],[Total_Spend]]&lt;$N$17,4,5))))</f>
        <v>1</v>
      </c>
    </row>
    <row r="889" spans="1:8" x14ac:dyDescent="0.3">
      <c r="A889" s="9">
        <v>3732</v>
      </c>
      <c r="B889">
        <v>72</v>
      </c>
      <c r="C889">
        <v>860</v>
      </c>
      <c r="D889">
        <v>27</v>
      </c>
      <c r="E889" s="9">
        <v>0</v>
      </c>
      <c r="F889" s="9">
        <f>IF(Table5[[#This Row],[Recency]]&lt;=$L$19,5,IF(Table5[[#This Row],[Recency]]&lt;=$L$11,4,IF(Table5[[#This Row],[Recency]]&lt;=$L$12,3,IF(Table5[[#This Row],[Recency]]&lt;=$L$13,2,1))))</f>
        <v>2</v>
      </c>
      <c r="G889" s="9">
        <f>IF(Table5[[#This Row],[Frequency]]&lt;=$M$11,1,IF(Table5[[#This Row],[Frequency]]&lt;=$M$12,2,IF(Table5[[#This Row],[Frequency]]&lt;=$M$13,3,IF(Table5[[#This Row],[Frequency]]&lt;$M$17,4,5))))</f>
        <v>5</v>
      </c>
      <c r="H889" s="9">
        <f>IF(Table5[[#This Row],[Total_Spend]]&lt;=$N$11,1,IF(Table5[[#This Row],[Total_Spend]]&lt;=$N$12,2,IF(Table5[[#This Row],[Total_Spend]]&lt;=$N$13,3,IF(Table5[[#This Row],[Total_Spend]]&lt;$N$17,4,5))))</f>
        <v>3</v>
      </c>
    </row>
    <row r="890" spans="1:8" x14ac:dyDescent="0.3">
      <c r="A890" s="9">
        <v>3745</v>
      </c>
      <c r="B890">
        <v>92</v>
      </c>
      <c r="C890">
        <v>103</v>
      </c>
      <c r="D890">
        <v>8</v>
      </c>
      <c r="E890" s="9">
        <v>0</v>
      </c>
      <c r="F890" s="9">
        <f>IF(Table5[[#This Row],[Recency]]&lt;=$L$19,5,IF(Table5[[#This Row],[Recency]]&lt;=$L$11,4,IF(Table5[[#This Row],[Recency]]&lt;=$L$12,3,IF(Table5[[#This Row],[Recency]]&lt;=$L$13,2,1))))</f>
        <v>1</v>
      </c>
      <c r="G890" s="9">
        <f>IF(Table5[[#This Row],[Frequency]]&lt;=$M$11,1,IF(Table5[[#This Row],[Frequency]]&lt;=$M$12,2,IF(Table5[[#This Row],[Frequency]]&lt;=$M$13,3,IF(Table5[[#This Row],[Frequency]]&lt;$M$17,4,5))))</f>
        <v>1</v>
      </c>
      <c r="H890" s="9">
        <f>IF(Table5[[#This Row],[Total_Spend]]&lt;=$N$11,1,IF(Table5[[#This Row],[Total_Spend]]&lt;=$N$12,2,IF(Table5[[#This Row],[Total_Spend]]&lt;=$N$13,3,IF(Table5[[#This Row],[Total_Spend]]&lt;$N$17,4,5))))</f>
        <v>2</v>
      </c>
    </row>
    <row r="891" spans="1:8" x14ac:dyDescent="0.3">
      <c r="A891" s="9">
        <v>3749</v>
      </c>
      <c r="B891">
        <v>54</v>
      </c>
      <c r="C891">
        <v>1580</v>
      </c>
      <c r="D891">
        <v>24</v>
      </c>
      <c r="E891" s="9">
        <v>0</v>
      </c>
      <c r="F891" s="9">
        <f>IF(Table5[[#This Row],[Recency]]&lt;=$L$19,5,IF(Table5[[#This Row],[Recency]]&lt;=$L$11,4,IF(Table5[[#This Row],[Recency]]&lt;=$L$12,3,IF(Table5[[#This Row],[Recency]]&lt;=$L$13,2,1))))</f>
        <v>2</v>
      </c>
      <c r="G891" s="9">
        <f>IF(Table5[[#This Row],[Frequency]]&lt;=$M$11,1,IF(Table5[[#This Row],[Frequency]]&lt;=$M$12,2,IF(Table5[[#This Row],[Frequency]]&lt;=$M$13,3,IF(Table5[[#This Row],[Frequency]]&lt;$M$17,4,5))))</f>
        <v>4</v>
      </c>
      <c r="H891" s="9">
        <f>IF(Table5[[#This Row],[Total_Spend]]&lt;=$N$11,1,IF(Table5[[#This Row],[Total_Spend]]&lt;=$N$12,2,IF(Table5[[#This Row],[Total_Spend]]&lt;=$N$13,3,IF(Table5[[#This Row],[Total_Spend]]&lt;$N$17,4,5))))</f>
        <v>5</v>
      </c>
    </row>
    <row r="892" spans="1:8" x14ac:dyDescent="0.3">
      <c r="A892" s="9">
        <v>375</v>
      </c>
      <c r="B892">
        <v>79</v>
      </c>
      <c r="C892">
        <v>1156</v>
      </c>
      <c r="D892">
        <v>16</v>
      </c>
      <c r="E892" s="9">
        <v>0</v>
      </c>
      <c r="F892" s="9">
        <f>IF(Table5[[#This Row],[Recency]]&lt;=$L$19,5,IF(Table5[[#This Row],[Recency]]&lt;=$L$11,4,IF(Table5[[#This Row],[Recency]]&lt;=$L$12,3,IF(Table5[[#This Row],[Recency]]&lt;=$L$13,2,1))))</f>
        <v>1</v>
      </c>
      <c r="G892" s="9">
        <f>IF(Table5[[#This Row],[Frequency]]&lt;=$M$11,1,IF(Table5[[#This Row],[Frequency]]&lt;=$M$12,2,IF(Table5[[#This Row],[Frequency]]&lt;=$M$13,3,IF(Table5[[#This Row],[Frequency]]&lt;$M$17,4,5))))</f>
        <v>3</v>
      </c>
      <c r="H892" s="9">
        <f>IF(Table5[[#This Row],[Total_Spend]]&lt;=$N$11,1,IF(Table5[[#This Row],[Total_Spend]]&lt;=$N$12,2,IF(Table5[[#This Row],[Total_Spend]]&lt;=$N$13,3,IF(Table5[[#This Row],[Total_Spend]]&lt;$N$17,4,5))))</f>
        <v>4</v>
      </c>
    </row>
    <row r="893" spans="1:8" x14ac:dyDescent="0.3">
      <c r="A893" s="9">
        <v>3759</v>
      </c>
      <c r="B893">
        <v>34</v>
      </c>
      <c r="C893">
        <v>1155</v>
      </c>
      <c r="D893">
        <v>26</v>
      </c>
      <c r="E893" s="9">
        <v>0</v>
      </c>
      <c r="F893" s="9">
        <f>IF(Table5[[#This Row],[Recency]]&lt;=$L$19,5,IF(Table5[[#This Row],[Recency]]&lt;=$L$11,4,IF(Table5[[#This Row],[Recency]]&lt;=$L$12,3,IF(Table5[[#This Row],[Recency]]&lt;=$L$13,2,1))))</f>
        <v>3</v>
      </c>
      <c r="G893" s="9">
        <f>IF(Table5[[#This Row],[Frequency]]&lt;=$M$11,1,IF(Table5[[#This Row],[Frequency]]&lt;=$M$12,2,IF(Table5[[#This Row],[Frequency]]&lt;=$M$13,3,IF(Table5[[#This Row],[Frequency]]&lt;$M$17,4,5))))</f>
        <v>5</v>
      </c>
      <c r="H893" s="9">
        <f>IF(Table5[[#This Row],[Total_Spend]]&lt;=$N$11,1,IF(Table5[[#This Row],[Total_Spend]]&lt;=$N$12,2,IF(Table5[[#This Row],[Total_Spend]]&lt;=$N$13,3,IF(Table5[[#This Row],[Total_Spend]]&lt;$N$17,4,5))))</f>
        <v>4</v>
      </c>
    </row>
    <row r="894" spans="1:8" x14ac:dyDescent="0.3">
      <c r="A894" s="9">
        <v>3762</v>
      </c>
      <c r="B894">
        <v>30</v>
      </c>
      <c r="C894">
        <v>925</v>
      </c>
      <c r="D894">
        <v>17</v>
      </c>
      <c r="E894" s="9">
        <v>1</v>
      </c>
      <c r="F894" s="9">
        <f>IF(Table5[[#This Row],[Recency]]&lt;=$L$19,5,IF(Table5[[#This Row],[Recency]]&lt;=$L$11,4,IF(Table5[[#This Row],[Recency]]&lt;=$L$12,3,IF(Table5[[#This Row],[Recency]]&lt;=$L$13,2,1))))</f>
        <v>3</v>
      </c>
      <c r="G894" s="9">
        <f>IF(Table5[[#This Row],[Frequency]]&lt;=$M$11,1,IF(Table5[[#This Row],[Frequency]]&lt;=$M$12,2,IF(Table5[[#This Row],[Frequency]]&lt;=$M$13,3,IF(Table5[[#This Row],[Frequency]]&lt;$M$17,4,5))))</f>
        <v>3</v>
      </c>
      <c r="H894" s="9">
        <f>IF(Table5[[#This Row],[Total_Spend]]&lt;=$N$11,1,IF(Table5[[#This Row],[Total_Spend]]&lt;=$N$12,2,IF(Table5[[#This Row],[Total_Spend]]&lt;=$N$13,3,IF(Table5[[#This Row],[Total_Spend]]&lt;$N$17,4,5))))</f>
        <v>3</v>
      </c>
    </row>
    <row r="895" spans="1:8" x14ac:dyDescent="0.3">
      <c r="A895" s="9">
        <v>3766</v>
      </c>
      <c r="B895">
        <v>15</v>
      </c>
      <c r="C895">
        <v>835</v>
      </c>
      <c r="D895">
        <v>21</v>
      </c>
      <c r="E895" s="9">
        <v>1</v>
      </c>
      <c r="F895" s="9">
        <f>IF(Table5[[#This Row],[Recency]]&lt;=$L$19,5,IF(Table5[[#This Row],[Recency]]&lt;=$L$11,4,IF(Table5[[#This Row],[Recency]]&lt;=$L$12,3,IF(Table5[[#This Row],[Recency]]&lt;=$L$13,2,1))))</f>
        <v>4</v>
      </c>
      <c r="G895" s="9">
        <f>IF(Table5[[#This Row],[Frequency]]&lt;=$M$11,1,IF(Table5[[#This Row],[Frequency]]&lt;=$M$12,2,IF(Table5[[#This Row],[Frequency]]&lt;=$M$13,3,IF(Table5[[#This Row],[Frequency]]&lt;$M$17,4,5))))</f>
        <v>3</v>
      </c>
      <c r="H895" s="9">
        <f>IF(Table5[[#This Row],[Total_Spend]]&lt;=$N$11,1,IF(Table5[[#This Row],[Total_Spend]]&lt;=$N$12,2,IF(Table5[[#This Row],[Total_Spend]]&lt;=$N$13,3,IF(Table5[[#This Row],[Total_Spend]]&lt;$N$17,4,5))))</f>
        <v>3</v>
      </c>
    </row>
    <row r="896" spans="1:8" x14ac:dyDescent="0.3">
      <c r="A896" s="9">
        <v>3767</v>
      </c>
      <c r="B896">
        <v>1</v>
      </c>
      <c r="C896">
        <v>1008</v>
      </c>
      <c r="D896">
        <v>24</v>
      </c>
      <c r="E896" s="9">
        <v>0</v>
      </c>
      <c r="F896" s="9">
        <f>IF(Table5[[#This Row],[Recency]]&lt;=$L$19,5,IF(Table5[[#This Row],[Recency]]&lt;=$L$11,4,IF(Table5[[#This Row],[Recency]]&lt;=$L$12,3,IF(Table5[[#This Row],[Recency]]&lt;=$L$13,2,1))))</f>
        <v>5</v>
      </c>
      <c r="G896" s="9">
        <f>IF(Table5[[#This Row],[Frequency]]&lt;=$M$11,1,IF(Table5[[#This Row],[Frequency]]&lt;=$M$12,2,IF(Table5[[#This Row],[Frequency]]&lt;=$M$13,3,IF(Table5[[#This Row],[Frequency]]&lt;$M$17,4,5))))</f>
        <v>4</v>
      </c>
      <c r="H896" s="9">
        <f>IF(Table5[[#This Row],[Total_Spend]]&lt;=$N$11,1,IF(Table5[[#This Row],[Total_Spend]]&lt;=$N$12,2,IF(Table5[[#This Row],[Total_Spend]]&lt;=$N$13,3,IF(Table5[[#This Row],[Total_Spend]]&lt;$N$17,4,5))))</f>
        <v>3</v>
      </c>
    </row>
    <row r="897" spans="1:8" x14ac:dyDescent="0.3">
      <c r="A897" s="9">
        <v>3769</v>
      </c>
      <c r="B897">
        <v>17</v>
      </c>
      <c r="C897">
        <v>42</v>
      </c>
      <c r="D897">
        <v>5</v>
      </c>
      <c r="E897" s="9">
        <v>0</v>
      </c>
      <c r="F897" s="9">
        <f>IF(Table5[[#This Row],[Recency]]&lt;=$L$19,5,IF(Table5[[#This Row],[Recency]]&lt;=$L$11,4,IF(Table5[[#This Row],[Recency]]&lt;=$L$12,3,IF(Table5[[#This Row],[Recency]]&lt;=$L$13,2,1))))</f>
        <v>4</v>
      </c>
      <c r="G897" s="9">
        <f>IF(Table5[[#This Row],[Frequency]]&lt;=$M$11,1,IF(Table5[[#This Row],[Frequency]]&lt;=$M$12,2,IF(Table5[[#This Row],[Frequency]]&lt;=$M$13,3,IF(Table5[[#This Row],[Frequency]]&lt;$M$17,4,5))))</f>
        <v>1</v>
      </c>
      <c r="H897" s="9">
        <f>IF(Table5[[#This Row],[Total_Spend]]&lt;=$N$11,1,IF(Table5[[#This Row],[Total_Spend]]&lt;=$N$12,2,IF(Table5[[#This Row],[Total_Spend]]&lt;=$N$13,3,IF(Table5[[#This Row],[Total_Spend]]&lt;$N$17,4,5))))</f>
        <v>1</v>
      </c>
    </row>
    <row r="898" spans="1:8" x14ac:dyDescent="0.3">
      <c r="A898" s="9">
        <v>378</v>
      </c>
      <c r="B898">
        <v>68</v>
      </c>
      <c r="C898">
        <v>794</v>
      </c>
      <c r="D898">
        <v>21</v>
      </c>
      <c r="E898" s="9">
        <v>0</v>
      </c>
      <c r="F898" s="9">
        <f>IF(Table5[[#This Row],[Recency]]&lt;=$L$19,5,IF(Table5[[#This Row],[Recency]]&lt;=$L$11,4,IF(Table5[[#This Row],[Recency]]&lt;=$L$12,3,IF(Table5[[#This Row],[Recency]]&lt;=$L$13,2,1))))</f>
        <v>2</v>
      </c>
      <c r="G898" s="9">
        <f>IF(Table5[[#This Row],[Frequency]]&lt;=$M$11,1,IF(Table5[[#This Row],[Frequency]]&lt;=$M$12,2,IF(Table5[[#This Row],[Frequency]]&lt;=$M$13,3,IF(Table5[[#This Row],[Frequency]]&lt;$M$17,4,5))))</f>
        <v>3</v>
      </c>
      <c r="H898" s="9">
        <f>IF(Table5[[#This Row],[Total_Spend]]&lt;=$N$11,1,IF(Table5[[#This Row],[Total_Spend]]&lt;=$N$12,2,IF(Table5[[#This Row],[Total_Spend]]&lt;=$N$13,3,IF(Table5[[#This Row],[Total_Spend]]&lt;$N$17,4,5))))</f>
        <v>3</v>
      </c>
    </row>
    <row r="899" spans="1:8" x14ac:dyDescent="0.3">
      <c r="A899" s="9">
        <v>3783</v>
      </c>
      <c r="B899">
        <v>43</v>
      </c>
      <c r="C899">
        <v>116</v>
      </c>
      <c r="D899">
        <v>9</v>
      </c>
      <c r="E899" s="9">
        <v>0</v>
      </c>
      <c r="F899" s="9">
        <f>IF(Table5[[#This Row],[Recency]]&lt;=$L$19,5,IF(Table5[[#This Row],[Recency]]&lt;=$L$11,4,IF(Table5[[#This Row],[Recency]]&lt;=$L$12,3,IF(Table5[[#This Row],[Recency]]&lt;=$L$13,2,1))))</f>
        <v>3</v>
      </c>
      <c r="G899" s="9">
        <f>IF(Table5[[#This Row],[Frequency]]&lt;=$M$11,1,IF(Table5[[#This Row],[Frequency]]&lt;=$M$12,2,IF(Table5[[#This Row],[Frequency]]&lt;=$M$13,3,IF(Table5[[#This Row],[Frequency]]&lt;$M$17,4,5))))</f>
        <v>2</v>
      </c>
      <c r="H899" s="9">
        <f>IF(Table5[[#This Row],[Total_Spend]]&lt;=$N$11,1,IF(Table5[[#This Row],[Total_Spend]]&lt;=$N$12,2,IF(Table5[[#This Row],[Total_Spend]]&lt;=$N$13,3,IF(Table5[[#This Row],[Total_Spend]]&lt;$N$17,4,5))))</f>
        <v>2</v>
      </c>
    </row>
    <row r="900" spans="1:8" x14ac:dyDescent="0.3">
      <c r="A900" s="9">
        <v>3790</v>
      </c>
      <c r="B900">
        <v>31</v>
      </c>
      <c r="C900">
        <v>15</v>
      </c>
      <c r="D900">
        <v>4</v>
      </c>
      <c r="E900" s="9">
        <v>0</v>
      </c>
      <c r="F900" s="9">
        <f>IF(Table5[[#This Row],[Recency]]&lt;=$L$19,5,IF(Table5[[#This Row],[Recency]]&lt;=$L$11,4,IF(Table5[[#This Row],[Recency]]&lt;=$L$12,3,IF(Table5[[#This Row],[Recency]]&lt;=$L$13,2,1))))</f>
        <v>3</v>
      </c>
      <c r="G900" s="9">
        <f>IF(Table5[[#This Row],[Frequency]]&lt;=$M$11,1,IF(Table5[[#This Row],[Frequency]]&lt;=$M$12,2,IF(Table5[[#This Row],[Frequency]]&lt;=$M$13,3,IF(Table5[[#This Row],[Frequency]]&lt;$M$17,4,5))))</f>
        <v>1</v>
      </c>
      <c r="H900" s="9">
        <f>IF(Table5[[#This Row],[Total_Spend]]&lt;=$N$11,1,IF(Table5[[#This Row],[Total_Spend]]&lt;=$N$12,2,IF(Table5[[#This Row],[Total_Spend]]&lt;=$N$13,3,IF(Table5[[#This Row],[Total_Spend]]&lt;$N$17,4,5))))</f>
        <v>1</v>
      </c>
    </row>
    <row r="901" spans="1:8" x14ac:dyDescent="0.3">
      <c r="A901" s="9">
        <v>3798</v>
      </c>
      <c r="B901">
        <v>80</v>
      </c>
      <c r="C901">
        <v>81</v>
      </c>
      <c r="D901">
        <v>9</v>
      </c>
      <c r="E901" s="9">
        <v>0</v>
      </c>
      <c r="F901" s="9">
        <f>IF(Table5[[#This Row],[Recency]]&lt;=$L$19,5,IF(Table5[[#This Row],[Recency]]&lt;=$L$11,4,IF(Table5[[#This Row],[Recency]]&lt;=$L$12,3,IF(Table5[[#This Row],[Recency]]&lt;=$L$13,2,1))))</f>
        <v>1</v>
      </c>
      <c r="G901" s="9">
        <f>IF(Table5[[#This Row],[Frequency]]&lt;=$M$11,1,IF(Table5[[#This Row],[Frequency]]&lt;=$M$12,2,IF(Table5[[#This Row],[Frequency]]&lt;=$M$13,3,IF(Table5[[#This Row],[Frequency]]&lt;$M$17,4,5))))</f>
        <v>2</v>
      </c>
      <c r="H901" s="9">
        <f>IF(Table5[[#This Row],[Total_Spend]]&lt;=$N$11,1,IF(Table5[[#This Row],[Total_Spend]]&lt;=$N$12,2,IF(Table5[[#This Row],[Total_Spend]]&lt;=$N$13,3,IF(Table5[[#This Row],[Total_Spend]]&lt;$N$17,4,5))))</f>
        <v>2</v>
      </c>
    </row>
    <row r="902" spans="1:8" x14ac:dyDescent="0.3">
      <c r="A902" s="9">
        <v>3799</v>
      </c>
      <c r="B902">
        <v>4</v>
      </c>
      <c r="C902">
        <v>868</v>
      </c>
      <c r="D902">
        <v>23</v>
      </c>
      <c r="E902" s="9">
        <v>0</v>
      </c>
      <c r="F902" s="9">
        <f>IF(Table5[[#This Row],[Recency]]&lt;=$L$19,5,IF(Table5[[#This Row],[Recency]]&lt;=$L$11,4,IF(Table5[[#This Row],[Recency]]&lt;=$L$12,3,IF(Table5[[#This Row],[Recency]]&lt;=$L$13,2,1))))</f>
        <v>5</v>
      </c>
      <c r="G902" s="9">
        <f>IF(Table5[[#This Row],[Frequency]]&lt;=$M$11,1,IF(Table5[[#This Row],[Frequency]]&lt;=$M$12,2,IF(Table5[[#This Row],[Frequency]]&lt;=$M$13,3,IF(Table5[[#This Row],[Frequency]]&lt;$M$17,4,5))))</f>
        <v>4</v>
      </c>
      <c r="H902" s="9">
        <f>IF(Table5[[#This Row],[Total_Spend]]&lt;=$N$11,1,IF(Table5[[#This Row],[Total_Spend]]&lt;=$N$12,2,IF(Table5[[#This Row],[Total_Spend]]&lt;=$N$13,3,IF(Table5[[#This Row],[Total_Spend]]&lt;$N$17,4,5))))</f>
        <v>3</v>
      </c>
    </row>
    <row r="903" spans="1:8" x14ac:dyDescent="0.3">
      <c r="A903" s="9">
        <v>380</v>
      </c>
      <c r="B903">
        <v>17</v>
      </c>
      <c r="C903">
        <v>1804</v>
      </c>
      <c r="D903">
        <v>29</v>
      </c>
      <c r="E903" s="9">
        <v>1</v>
      </c>
      <c r="F903" s="9">
        <f>IF(Table5[[#This Row],[Recency]]&lt;=$L$19,5,IF(Table5[[#This Row],[Recency]]&lt;=$L$11,4,IF(Table5[[#This Row],[Recency]]&lt;=$L$12,3,IF(Table5[[#This Row],[Recency]]&lt;=$L$13,2,1))))</f>
        <v>4</v>
      </c>
      <c r="G903" s="9">
        <f>IF(Table5[[#This Row],[Frequency]]&lt;=$M$11,1,IF(Table5[[#This Row],[Frequency]]&lt;=$M$12,2,IF(Table5[[#This Row],[Frequency]]&lt;=$M$13,3,IF(Table5[[#This Row],[Frequency]]&lt;$M$17,4,5))))</f>
        <v>5</v>
      </c>
      <c r="H903" s="9">
        <f>IF(Table5[[#This Row],[Total_Spend]]&lt;=$N$11,1,IF(Table5[[#This Row],[Total_Spend]]&lt;=$N$12,2,IF(Table5[[#This Row],[Total_Spend]]&lt;=$N$13,3,IF(Table5[[#This Row],[Total_Spend]]&lt;$N$17,4,5))))</f>
        <v>5</v>
      </c>
    </row>
    <row r="904" spans="1:8" x14ac:dyDescent="0.3">
      <c r="A904" s="9">
        <v>3807</v>
      </c>
      <c r="B904">
        <v>83</v>
      </c>
      <c r="C904">
        <v>766</v>
      </c>
      <c r="D904">
        <v>23</v>
      </c>
      <c r="E904" s="9">
        <v>0</v>
      </c>
      <c r="F904" s="9">
        <f>IF(Table5[[#This Row],[Recency]]&lt;=$L$19,5,IF(Table5[[#This Row],[Recency]]&lt;=$L$11,4,IF(Table5[[#This Row],[Recency]]&lt;=$L$12,3,IF(Table5[[#This Row],[Recency]]&lt;=$L$13,2,1))))</f>
        <v>1</v>
      </c>
      <c r="G904" s="9">
        <f>IF(Table5[[#This Row],[Frequency]]&lt;=$M$11,1,IF(Table5[[#This Row],[Frequency]]&lt;=$M$12,2,IF(Table5[[#This Row],[Frequency]]&lt;=$M$13,3,IF(Table5[[#This Row],[Frequency]]&lt;$M$17,4,5))))</f>
        <v>4</v>
      </c>
      <c r="H904" s="9">
        <f>IF(Table5[[#This Row],[Total_Spend]]&lt;=$N$11,1,IF(Table5[[#This Row],[Total_Spend]]&lt;=$N$12,2,IF(Table5[[#This Row],[Total_Spend]]&lt;=$N$13,3,IF(Table5[[#This Row],[Total_Spend]]&lt;$N$17,4,5))))</f>
        <v>3</v>
      </c>
    </row>
    <row r="905" spans="1:8" x14ac:dyDescent="0.3">
      <c r="A905" s="9">
        <v>3828</v>
      </c>
      <c r="B905">
        <v>61</v>
      </c>
      <c r="C905">
        <v>1327</v>
      </c>
      <c r="D905">
        <v>28</v>
      </c>
      <c r="E905" s="9">
        <v>0</v>
      </c>
      <c r="F905" s="9">
        <f>IF(Table5[[#This Row],[Recency]]&lt;=$L$19,5,IF(Table5[[#This Row],[Recency]]&lt;=$L$11,4,IF(Table5[[#This Row],[Recency]]&lt;=$L$12,3,IF(Table5[[#This Row],[Recency]]&lt;=$L$13,2,1))))</f>
        <v>2</v>
      </c>
      <c r="G905" s="9">
        <f>IF(Table5[[#This Row],[Frequency]]&lt;=$M$11,1,IF(Table5[[#This Row],[Frequency]]&lt;=$M$12,2,IF(Table5[[#This Row],[Frequency]]&lt;=$M$13,3,IF(Table5[[#This Row],[Frequency]]&lt;$M$17,4,5))))</f>
        <v>5</v>
      </c>
      <c r="H905" s="9">
        <f>IF(Table5[[#This Row],[Total_Spend]]&lt;=$N$11,1,IF(Table5[[#This Row],[Total_Spend]]&lt;=$N$12,2,IF(Table5[[#This Row],[Total_Spend]]&lt;=$N$13,3,IF(Table5[[#This Row],[Total_Spend]]&lt;$N$17,4,5))))</f>
        <v>4</v>
      </c>
    </row>
    <row r="906" spans="1:8" x14ac:dyDescent="0.3">
      <c r="A906" s="9">
        <v>3829</v>
      </c>
      <c r="B906">
        <v>94</v>
      </c>
      <c r="C906">
        <v>29</v>
      </c>
      <c r="D906">
        <v>5</v>
      </c>
      <c r="E906" s="9">
        <v>0</v>
      </c>
      <c r="F906" s="9">
        <f>IF(Table5[[#This Row],[Recency]]&lt;=$L$19,5,IF(Table5[[#This Row],[Recency]]&lt;=$L$11,4,IF(Table5[[#This Row],[Recency]]&lt;=$L$12,3,IF(Table5[[#This Row],[Recency]]&lt;=$L$13,2,1))))</f>
        <v>1</v>
      </c>
      <c r="G906" s="9">
        <f>IF(Table5[[#This Row],[Frequency]]&lt;=$M$11,1,IF(Table5[[#This Row],[Frequency]]&lt;=$M$12,2,IF(Table5[[#This Row],[Frequency]]&lt;=$M$13,3,IF(Table5[[#This Row],[Frequency]]&lt;$M$17,4,5))))</f>
        <v>1</v>
      </c>
      <c r="H906" s="9">
        <f>IF(Table5[[#This Row],[Total_Spend]]&lt;=$N$11,1,IF(Table5[[#This Row],[Total_Spend]]&lt;=$N$12,2,IF(Table5[[#This Row],[Total_Spend]]&lt;=$N$13,3,IF(Table5[[#This Row],[Total_Spend]]&lt;$N$17,4,5))))</f>
        <v>1</v>
      </c>
    </row>
    <row r="907" spans="1:8" x14ac:dyDescent="0.3">
      <c r="A907" s="9">
        <v>3830</v>
      </c>
      <c r="B907">
        <v>59</v>
      </c>
      <c r="C907">
        <v>459</v>
      </c>
      <c r="D907">
        <v>16</v>
      </c>
      <c r="E907" s="9">
        <v>0</v>
      </c>
      <c r="F907" s="9">
        <f>IF(Table5[[#This Row],[Recency]]&lt;=$L$19,5,IF(Table5[[#This Row],[Recency]]&lt;=$L$11,4,IF(Table5[[#This Row],[Recency]]&lt;=$L$12,3,IF(Table5[[#This Row],[Recency]]&lt;=$L$13,2,1))))</f>
        <v>2</v>
      </c>
      <c r="G907" s="9">
        <f>IF(Table5[[#This Row],[Frequency]]&lt;=$M$11,1,IF(Table5[[#This Row],[Frequency]]&lt;=$M$12,2,IF(Table5[[#This Row],[Frequency]]&lt;=$M$13,3,IF(Table5[[#This Row],[Frequency]]&lt;$M$17,4,5))))</f>
        <v>3</v>
      </c>
      <c r="H907" s="9">
        <f>IF(Table5[[#This Row],[Total_Spend]]&lt;=$N$11,1,IF(Table5[[#This Row],[Total_Spend]]&lt;=$N$12,2,IF(Table5[[#This Row],[Total_Spend]]&lt;=$N$13,3,IF(Table5[[#This Row],[Total_Spend]]&lt;$N$17,4,5))))</f>
        <v>3</v>
      </c>
    </row>
    <row r="908" spans="1:8" x14ac:dyDescent="0.3">
      <c r="A908" s="9">
        <v>3834</v>
      </c>
      <c r="B908">
        <v>35</v>
      </c>
      <c r="C908">
        <v>861</v>
      </c>
      <c r="D908">
        <v>23</v>
      </c>
      <c r="E908" s="9">
        <v>0</v>
      </c>
      <c r="F908" s="9">
        <f>IF(Table5[[#This Row],[Recency]]&lt;=$L$19,5,IF(Table5[[#This Row],[Recency]]&lt;=$L$11,4,IF(Table5[[#This Row],[Recency]]&lt;=$L$12,3,IF(Table5[[#This Row],[Recency]]&lt;=$L$13,2,1))))</f>
        <v>3</v>
      </c>
      <c r="G908" s="9">
        <f>IF(Table5[[#This Row],[Frequency]]&lt;=$M$11,1,IF(Table5[[#This Row],[Frequency]]&lt;=$M$12,2,IF(Table5[[#This Row],[Frequency]]&lt;=$M$13,3,IF(Table5[[#This Row],[Frequency]]&lt;$M$17,4,5))))</f>
        <v>4</v>
      </c>
      <c r="H908" s="9">
        <f>IF(Table5[[#This Row],[Total_Spend]]&lt;=$N$11,1,IF(Table5[[#This Row],[Total_Spend]]&lt;=$N$12,2,IF(Table5[[#This Row],[Total_Spend]]&lt;=$N$13,3,IF(Table5[[#This Row],[Total_Spend]]&lt;$N$17,4,5))))</f>
        <v>3</v>
      </c>
    </row>
    <row r="909" spans="1:8" x14ac:dyDescent="0.3">
      <c r="A909" s="9">
        <v>3839</v>
      </c>
      <c r="B909">
        <v>76</v>
      </c>
      <c r="C909">
        <v>88</v>
      </c>
      <c r="D909">
        <v>12</v>
      </c>
      <c r="E909" s="9">
        <v>0</v>
      </c>
      <c r="F909" s="9">
        <f>IF(Table5[[#This Row],[Recency]]&lt;=$L$19,5,IF(Table5[[#This Row],[Recency]]&lt;=$L$11,4,IF(Table5[[#This Row],[Recency]]&lt;=$L$12,3,IF(Table5[[#This Row],[Recency]]&lt;=$L$13,2,1))))</f>
        <v>1</v>
      </c>
      <c r="G909" s="9">
        <f>IF(Table5[[#This Row],[Frequency]]&lt;=$M$11,1,IF(Table5[[#This Row],[Frequency]]&lt;=$M$12,2,IF(Table5[[#This Row],[Frequency]]&lt;=$M$13,3,IF(Table5[[#This Row],[Frequency]]&lt;$M$17,4,5))))</f>
        <v>2</v>
      </c>
      <c r="H909" s="9">
        <f>IF(Table5[[#This Row],[Total_Spend]]&lt;=$N$11,1,IF(Table5[[#This Row],[Total_Spend]]&lt;=$N$12,2,IF(Table5[[#This Row],[Total_Spend]]&lt;=$N$13,3,IF(Table5[[#This Row],[Total_Spend]]&lt;$N$17,4,5))))</f>
        <v>2</v>
      </c>
    </row>
    <row r="910" spans="1:8" x14ac:dyDescent="0.3">
      <c r="A910" s="9">
        <v>3846</v>
      </c>
      <c r="B910">
        <v>98</v>
      </c>
      <c r="C910">
        <v>270</v>
      </c>
      <c r="D910">
        <v>15</v>
      </c>
      <c r="E910" s="9">
        <v>0</v>
      </c>
      <c r="F910" s="9">
        <f>IF(Table5[[#This Row],[Recency]]&lt;=$L$19,5,IF(Table5[[#This Row],[Recency]]&lt;=$L$11,4,IF(Table5[[#This Row],[Recency]]&lt;=$L$12,3,IF(Table5[[#This Row],[Recency]]&lt;=$L$13,2,1))))</f>
        <v>1</v>
      </c>
      <c r="G910" s="9">
        <f>IF(Table5[[#This Row],[Frequency]]&lt;=$M$11,1,IF(Table5[[#This Row],[Frequency]]&lt;=$M$12,2,IF(Table5[[#This Row],[Frequency]]&lt;=$M$13,3,IF(Table5[[#This Row],[Frequency]]&lt;$M$17,4,5))))</f>
        <v>2</v>
      </c>
      <c r="H910" s="9">
        <f>IF(Table5[[#This Row],[Total_Spend]]&lt;=$N$11,1,IF(Table5[[#This Row],[Total_Spend]]&lt;=$N$12,2,IF(Table5[[#This Row],[Total_Spend]]&lt;=$N$13,3,IF(Table5[[#This Row],[Total_Spend]]&lt;$N$17,4,5))))</f>
        <v>2</v>
      </c>
    </row>
    <row r="911" spans="1:8" x14ac:dyDescent="0.3">
      <c r="A911" s="9">
        <v>3850</v>
      </c>
      <c r="B911">
        <v>52</v>
      </c>
      <c r="C911">
        <v>43</v>
      </c>
      <c r="D911">
        <v>5</v>
      </c>
      <c r="E911" s="9">
        <v>0</v>
      </c>
      <c r="F911" s="9">
        <f>IF(Table5[[#This Row],[Recency]]&lt;=$L$19,5,IF(Table5[[#This Row],[Recency]]&lt;=$L$11,4,IF(Table5[[#This Row],[Recency]]&lt;=$L$12,3,IF(Table5[[#This Row],[Recency]]&lt;=$L$13,2,1))))</f>
        <v>2</v>
      </c>
      <c r="G911" s="9">
        <f>IF(Table5[[#This Row],[Frequency]]&lt;=$M$11,1,IF(Table5[[#This Row],[Frequency]]&lt;=$M$12,2,IF(Table5[[#This Row],[Frequency]]&lt;=$M$13,3,IF(Table5[[#This Row],[Frequency]]&lt;$M$17,4,5))))</f>
        <v>1</v>
      </c>
      <c r="H911" s="9">
        <f>IF(Table5[[#This Row],[Total_Spend]]&lt;=$N$11,1,IF(Table5[[#This Row],[Total_Spend]]&lt;=$N$12,2,IF(Table5[[#This Row],[Total_Spend]]&lt;=$N$13,3,IF(Table5[[#This Row],[Total_Spend]]&lt;$N$17,4,5))))</f>
        <v>1</v>
      </c>
    </row>
    <row r="912" spans="1:8" x14ac:dyDescent="0.3">
      <c r="A912" s="9">
        <v>3852</v>
      </c>
      <c r="B912">
        <v>48</v>
      </c>
      <c r="C912">
        <v>964</v>
      </c>
      <c r="D912">
        <v>27</v>
      </c>
      <c r="E912" s="9">
        <v>0</v>
      </c>
      <c r="F912" s="9">
        <f>IF(Table5[[#This Row],[Recency]]&lt;=$L$19,5,IF(Table5[[#This Row],[Recency]]&lt;=$L$11,4,IF(Table5[[#This Row],[Recency]]&lt;=$L$12,3,IF(Table5[[#This Row],[Recency]]&lt;=$L$13,2,1))))</f>
        <v>3</v>
      </c>
      <c r="G912" s="9">
        <f>IF(Table5[[#This Row],[Frequency]]&lt;=$M$11,1,IF(Table5[[#This Row],[Frequency]]&lt;=$M$12,2,IF(Table5[[#This Row],[Frequency]]&lt;=$M$13,3,IF(Table5[[#This Row],[Frequency]]&lt;$M$17,4,5))))</f>
        <v>5</v>
      </c>
      <c r="H912" s="9">
        <f>IF(Table5[[#This Row],[Total_Spend]]&lt;=$N$11,1,IF(Table5[[#This Row],[Total_Spend]]&lt;=$N$12,2,IF(Table5[[#This Row],[Total_Spend]]&lt;=$N$13,3,IF(Table5[[#This Row],[Total_Spend]]&lt;$N$17,4,5))))</f>
        <v>3</v>
      </c>
    </row>
    <row r="913" spans="1:8" x14ac:dyDescent="0.3">
      <c r="A913" s="9">
        <v>3855</v>
      </c>
      <c r="B913">
        <v>74</v>
      </c>
      <c r="C913">
        <v>162</v>
      </c>
      <c r="D913">
        <v>8</v>
      </c>
      <c r="E913" s="9">
        <v>0</v>
      </c>
      <c r="F913" s="9">
        <f>IF(Table5[[#This Row],[Recency]]&lt;=$L$19,5,IF(Table5[[#This Row],[Recency]]&lt;=$L$11,4,IF(Table5[[#This Row],[Recency]]&lt;=$L$12,3,IF(Table5[[#This Row],[Recency]]&lt;=$L$13,2,1))))</f>
        <v>2</v>
      </c>
      <c r="G913" s="9">
        <f>IF(Table5[[#This Row],[Frequency]]&lt;=$M$11,1,IF(Table5[[#This Row],[Frequency]]&lt;=$M$12,2,IF(Table5[[#This Row],[Frequency]]&lt;=$M$13,3,IF(Table5[[#This Row],[Frequency]]&lt;$M$17,4,5))))</f>
        <v>1</v>
      </c>
      <c r="H913" s="9">
        <f>IF(Table5[[#This Row],[Total_Spend]]&lt;=$N$11,1,IF(Table5[[#This Row],[Total_Spend]]&lt;=$N$12,2,IF(Table5[[#This Row],[Total_Spend]]&lt;=$N$13,3,IF(Table5[[#This Row],[Total_Spend]]&lt;$N$17,4,5))))</f>
        <v>2</v>
      </c>
    </row>
    <row r="914" spans="1:8" x14ac:dyDescent="0.3">
      <c r="A914" s="9">
        <v>3856</v>
      </c>
      <c r="B914">
        <v>78</v>
      </c>
      <c r="C914">
        <v>1005</v>
      </c>
      <c r="D914">
        <v>26</v>
      </c>
      <c r="E914" s="9">
        <v>0</v>
      </c>
      <c r="F914" s="9">
        <f>IF(Table5[[#This Row],[Recency]]&lt;=$L$19,5,IF(Table5[[#This Row],[Recency]]&lt;=$L$11,4,IF(Table5[[#This Row],[Recency]]&lt;=$L$12,3,IF(Table5[[#This Row],[Recency]]&lt;=$L$13,2,1))))</f>
        <v>1</v>
      </c>
      <c r="G914" s="9">
        <f>IF(Table5[[#This Row],[Frequency]]&lt;=$M$11,1,IF(Table5[[#This Row],[Frequency]]&lt;=$M$12,2,IF(Table5[[#This Row],[Frequency]]&lt;=$M$13,3,IF(Table5[[#This Row],[Frequency]]&lt;$M$17,4,5))))</f>
        <v>5</v>
      </c>
      <c r="H914" s="9">
        <f>IF(Table5[[#This Row],[Total_Spend]]&lt;=$N$11,1,IF(Table5[[#This Row],[Total_Spend]]&lt;=$N$12,2,IF(Table5[[#This Row],[Total_Spend]]&lt;=$N$13,3,IF(Table5[[#This Row],[Total_Spend]]&lt;$N$17,4,5))))</f>
        <v>3</v>
      </c>
    </row>
    <row r="915" spans="1:8" x14ac:dyDescent="0.3">
      <c r="A915" s="9">
        <v>3859</v>
      </c>
      <c r="B915">
        <v>36</v>
      </c>
      <c r="C915">
        <v>1095</v>
      </c>
      <c r="D915">
        <v>26</v>
      </c>
      <c r="E915" s="9">
        <v>0</v>
      </c>
      <c r="F915" s="9">
        <f>IF(Table5[[#This Row],[Recency]]&lt;=$L$19,5,IF(Table5[[#This Row],[Recency]]&lt;=$L$11,4,IF(Table5[[#This Row],[Recency]]&lt;=$L$12,3,IF(Table5[[#This Row],[Recency]]&lt;=$L$13,2,1))))</f>
        <v>3</v>
      </c>
      <c r="G915" s="9">
        <f>IF(Table5[[#This Row],[Frequency]]&lt;=$M$11,1,IF(Table5[[#This Row],[Frequency]]&lt;=$M$12,2,IF(Table5[[#This Row],[Frequency]]&lt;=$M$13,3,IF(Table5[[#This Row],[Frequency]]&lt;$M$17,4,5))))</f>
        <v>5</v>
      </c>
      <c r="H915" s="9">
        <f>IF(Table5[[#This Row],[Total_Spend]]&lt;=$N$11,1,IF(Table5[[#This Row],[Total_Spend]]&lt;=$N$12,2,IF(Table5[[#This Row],[Total_Spend]]&lt;=$N$13,3,IF(Table5[[#This Row],[Total_Spend]]&lt;$N$17,4,5))))</f>
        <v>4</v>
      </c>
    </row>
    <row r="916" spans="1:8" x14ac:dyDescent="0.3">
      <c r="A916" s="9">
        <v>3865</v>
      </c>
      <c r="B916">
        <v>14</v>
      </c>
      <c r="C916">
        <v>73</v>
      </c>
      <c r="D916">
        <v>7</v>
      </c>
      <c r="E916" s="9">
        <v>1</v>
      </c>
      <c r="F916" s="9">
        <f>IF(Table5[[#This Row],[Recency]]&lt;=$L$19,5,IF(Table5[[#This Row],[Recency]]&lt;=$L$11,4,IF(Table5[[#This Row],[Recency]]&lt;=$L$12,3,IF(Table5[[#This Row],[Recency]]&lt;=$L$13,2,1))))</f>
        <v>4</v>
      </c>
      <c r="G916" s="9">
        <f>IF(Table5[[#This Row],[Frequency]]&lt;=$M$11,1,IF(Table5[[#This Row],[Frequency]]&lt;=$M$12,2,IF(Table5[[#This Row],[Frequency]]&lt;=$M$13,3,IF(Table5[[#This Row],[Frequency]]&lt;$M$17,4,5))))</f>
        <v>1</v>
      </c>
      <c r="H916" s="9">
        <f>IF(Table5[[#This Row],[Total_Spend]]&lt;=$N$11,1,IF(Table5[[#This Row],[Total_Spend]]&lt;=$N$12,2,IF(Table5[[#This Row],[Total_Spend]]&lt;=$N$13,3,IF(Table5[[#This Row],[Total_Spend]]&lt;$N$17,4,5))))</f>
        <v>2</v>
      </c>
    </row>
    <row r="917" spans="1:8" x14ac:dyDescent="0.3">
      <c r="A917" s="9">
        <v>3867</v>
      </c>
      <c r="B917">
        <v>36</v>
      </c>
      <c r="C917">
        <v>1095</v>
      </c>
      <c r="D917">
        <v>26</v>
      </c>
      <c r="E917" s="9">
        <v>0</v>
      </c>
      <c r="F917" s="9">
        <f>IF(Table5[[#This Row],[Recency]]&lt;=$L$19,5,IF(Table5[[#This Row],[Recency]]&lt;=$L$11,4,IF(Table5[[#This Row],[Recency]]&lt;=$L$12,3,IF(Table5[[#This Row],[Recency]]&lt;=$L$13,2,1))))</f>
        <v>3</v>
      </c>
      <c r="G917" s="9">
        <f>IF(Table5[[#This Row],[Frequency]]&lt;=$M$11,1,IF(Table5[[#This Row],[Frequency]]&lt;=$M$12,2,IF(Table5[[#This Row],[Frequency]]&lt;=$M$13,3,IF(Table5[[#This Row],[Frequency]]&lt;$M$17,4,5))))</f>
        <v>5</v>
      </c>
      <c r="H917" s="9">
        <f>IF(Table5[[#This Row],[Total_Spend]]&lt;=$N$11,1,IF(Table5[[#This Row],[Total_Spend]]&lt;=$N$12,2,IF(Table5[[#This Row],[Total_Spend]]&lt;=$N$13,3,IF(Table5[[#This Row],[Total_Spend]]&lt;$N$17,4,5))))</f>
        <v>4</v>
      </c>
    </row>
    <row r="918" spans="1:8" x14ac:dyDescent="0.3">
      <c r="A918" s="9">
        <v>387</v>
      </c>
      <c r="B918">
        <v>59</v>
      </c>
      <c r="C918">
        <v>61</v>
      </c>
      <c r="D918">
        <v>6</v>
      </c>
      <c r="E918" s="9">
        <v>0</v>
      </c>
      <c r="F918" s="9">
        <f>IF(Table5[[#This Row],[Recency]]&lt;=$L$19,5,IF(Table5[[#This Row],[Recency]]&lt;=$L$11,4,IF(Table5[[#This Row],[Recency]]&lt;=$L$12,3,IF(Table5[[#This Row],[Recency]]&lt;=$L$13,2,1))))</f>
        <v>2</v>
      </c>
      <c r="G918" s="9">
        <f>IF(Table5[[#This Row],[Frequency]]&lt;=$M$11,1,IF(Table5[[#This Row],[Frequency]]&lt;=$M$12,2,IF(Table5[[#This Row],[Frequency]]&lt;=$M$13,3,IF(Table5[[#This Row],[Frequency]]&lt;$M$17,4,5))))</f>
        <v>1</v>
      </c>
      <c r="H918" s="9">
        <f>IF(Table5[[#This Row],[Total_Spend]]&lt;=$N$11,1,IF(Table5[[#This Row],[Total_Spend]]&lt;=$N$12,2,IF(Table5[[#This Row],[Total_Spend]]&lt;=$N$13,3,IF(Table5[[#This Row],[Total_Spend]]&lt;$N$17,4,5))))</f>
        <v>1</v>
      </c>
    </row>
    <row r="919" spans="1:8" x14ac:dyDescent="0.3">
      <c r="A919" s="9">
        <v>3870</v>
      </c>
      <c r="B919">
        <v>28</v>
      </c>
      <c r="C919">
        <v>1006</v>
      </c>
      <c r="D919">
        <v>24</v>
      </c>
      <c r="E919" s="9">
        <v>0</v>
      </c>
      <c r="F919" s="9">
        <f>IF(Table5[[#This Row],[Recency]]&lt;=$L$19,5,IF(Table5[[#This Row],[Recency]]&lt;=$L$11,4,IF(Table5[[#This Row],[Recency]]&lt;=$L$12,3,IF(Table5[[#This Row],[Recency]]&lt;=$L$13,2,1))))</f>
        <v>3</v>
      </c>
      <c r="G919" s="9">
        <f>IF(Table5[[#This Row],[Frequency]]&lt;=$M$11,1,IF(Table5[[#This Row],[Frequency]]&lt;=$M$12,2,IF(Table5[[#This Row],[Frequency]]&lt;=$M$13,3,IF(Table5[[#This Row],[Frequency]]&lt;$M$17,4,5))))</f>
        <v>4</v>
      </c>
      <c r="H919" s="9">
        <f>IF(Table5[[#This Row],[Total_Spend]]&lt;=$N$11,1,IF(Table5[[#This Row],[Total_Spend]]&lt;=$N$12,2,IF(Table5[[#This Row],[Total_Spend]]&lt;=$N$13,3,IF(Table5[[#This Row],[Total_Spend]]&lt;$N$17,4,5))))</f>
        <v>3</v>
      </c>
    </row>
    <row r="920" spans="1:8" x14ac:dyDescent="0.3">
      <c r="A920" s="9">
        <v>3878</v>
      </c>
      <c r="B920">
        <v>3</v>
      </c>
      <c r="C920">
        <v>48</v>
      </c>
      <c r="D920">
        <v>5</v>
      </c>
      <c r="E920" s="9">
        <v>0</v>
      </c>
      <c r="F920" s="9">
        <f>IF(Table5[[#This Row],[Recency]]&lt;=$L$19,5,IF(Table5[[#This Row],[Recency]]&lt;=$L$11,4,IF(Table5[[#This Row],[Recency]]&lt;=$L$12,3,IF(Table5[[#This Row],[Recency]]&lt;=$L$13,2,1))))</f>
        <v>5</v>
      </c>
      <c r="G920" s="9">
        <f>IF(Table5[[#This Row],[Frequency]]&lt;=$M$11,1,IF(Table5[[#This Row],[Frequency]]&lt;=$M$12,2,IF(Table5[[#This Row],[Frequency]]&lt;=$M$13,3,IF(Table5[[#This Row],[Frequency]]&lt;$M$17,4,5))))</f>
        <v>1</v>
      </c>
      <c r="H920" s="9">
        <f>IF(Table5[[#This Row],[Total_Spend]]&lt;=$N$11,1,IF(Table5[[#This Row],[Total_Spend]]&lt;=$N$12,2,IF(Table5[[#This Row],[Total_Spend]]&lt;=$N$13,3,IF(Table5[[#This Row],[Total_Spend]]&lt;$N$17,4,5))))</f>
        <v>1</v>
      </c>
    </row>
    <row r="921" spans="1:8" x14ac:dyDescent="0.3">
      <c r="A921" s="9">
        <v>3885</v>
      </c>
      <c r="B921">
        <v>10</v>
      </c>
      <c r="C921">
        <v>63</v>
      </c>
      <c r="D921">
        <v>5</v>
      </c>
      <c r="E921" s="9">
        <v>1</v>
      </c>
      <c r="F921" s="9">
        <f>IF(Table5[[#This Row],[Recency]]&lt;=$L$19,5,IF(Table5[[#This Row],[Recency]]&lt;=$L$11,4,IF(Table5[[#This Row],[Recency]]&lt;=$L$12,3,IF(Table5[[#This Row],[Recency]]&lt;=$L$13,2,1))))</f>
        <v>4</v>
      </c>
      <c r="G921" s="9">
        <f>IF(Table5[[#This Row],[Frequency]]&lt;=$M$11,1,IF(Table5[[#This Row],[Frequency]]&lt;=$M$12,2,IF(Table5[[#This Row],[Frequency]]&lt;=$M$13,3,IF(Table5[[#This Row],[Frequency]]&lt;$M$17,4,5))))</f>
        <v>1</v>
      </c>
      <c r="H921" s="9">
        <f>IF(Table5[[#This Row],[Total_Spend]]&lt;=$N$11,1,IF(Table5[[#This Row],[Total_Spend]]&lt;=$N$12,2,IF(Table5[[#This Row],[Total_Spend]]&lt;=$N$13,3,IF(Table5[[#This Row],[Total_Spend]]&lt;$N$17,4,5))))</f>
        <v>1</v>
      </c>
    </row>
    <row r="922" spans="1:8" x14ac:dyDescent="0.3">
      <c r="A922" s="9">
        <v>3887</v>
      </c>
      <c r="B922">
        <v>2</v>
      </c>
      <c r="C922">
        <v>106</v>
      </c>
      <c r="D922">
        <v>7</v>
      </c>
      <c r="E922" s="9">
        <v>1</v>
      </c>
      <c r="F922" s="9">
        <f>IF(Table5[[#This Row],[Recency]]&lt;=$L$19,5,IF(Table5[[#This Row],[Recency]]&lt;=$L$11,4,IF(Table5[[#This Row],[Recency]]&lt;=$L$12,3,IF(Table5[[#This Row],[Recency]]&lt;=$L$13,2,1))))</f>
        <v>5</v>
      </c>
      <c r="G922" s="9">
        <f>IF(Table5[[#This Row],[Frequency]]&lt;=$M$11,1,IF(Table5[[#This Row],[Frequency]]&lt;=$M$12,2,IF(Table5[[#This Row],[Frequency]]&lt;=$M$13,3,IF(Table5[[#This Row],[Frequency]]&lt;$M$17,4,5))))</f>
        <v>1</v>
      </c>
      <c r="H922" s="9">
        <f>IF(Table5[[#This Row],[Total_Spend]]&lt;=$N$11,1,IF(Table5[[#This Row],[Total_Spend]]&lt;=$N$12,2,IF(Table5[[#This Row],[Total_Spend]]&lt;=$N$13,3,IF(Table5[[#This Row],[Total_Spend]]&lt;$N$17,4,5))))</f>
        <v>2</v>
      </c>
    </row>
    <row r="923" spans="1:8" x14ac:dyDescent="0.3">
      <c r="A923" s="9">
        <v>3896</v>
      </c>
      <c r="B923">
        <v>3</v>
      </c>
      <c r="C923">
        <v>37</v>
      </c>
      <c r="D923">
        <v>5</v>
      </c>
      <c r="E923" s="9">
        <v>0</v>
      </c>
      <c r="F923" s="9">
        <f>IF(Table5[[#This Row],[Recency]]&lt;=$L$19,5,IF(Table5[[#This Row],[Recency]]&lt;=$L$11,4,IF(Table5[[#This Row],[Recency]]&lt;=$L$12,3,IF(Table5[[#This Row],[Recency]]&lt;=$L$13,2,1))))</f>
        <v>5</v>
      </c>
      <c r="G923" s="9">
        <f>IF(Table5[[#This Row],[Frequency]]&lt;=$M$11,1,IF(Table5[[#This Row],[Frequency]]&lt;=$M$12,2,IF(Table5[[#This Row],[Frequency]]&lt;=$M$13,3,IF(Table5[[#This Row],[Frequency]]&lt;$M$17,4,5))))</f>
        <v>1</v>
      </c>
      <c r="H923" s="9">
        <f>IF(Table5[[#This Row],[Total_Spend]]&lt;=$N$11,1,IF(Table5[[#This Row],[Total_Spend]]&lt;=$N$12,2,IF(Table5[[#This Row],[Total_Spend]]&lt;=$N$13,3,IF(Table5[[#This Row],[Total_Spend]]&lt;$N$17,4,5))))</f>
        <v>1</v>
      </c>
    </row>
    <row r="924" spans="1:8" x14ac:dyDescent="0.3">
      <c r="A924" s="9">
        <v>3900</v>
      </c>
      <c r="B924">
        <v>54</v>
      </c>
      <c r="C924">
        <v>769</v>
      </c>
      <c r="D924">
        <v>21</v>
      </c>
      <c r="E924" s="9">
        <v>0</v>
      </c>
      <c r="F924" s="9">
        <f>IF(Table5[[#This Row],[Recency]]&lt;=$L$19,5,IF(Table5[[#This Row],[Recency]]&lt;=$L$11,4,IF(Table5[[#This Row],[Recency]]&lt;=$L$12,3,IF(Table5[[#This Row],[Recency]]&lt;=$L$13,2,1))))</f>
        <v>2</v>
      </c>
      <c r="G924" s="9">
        <f>IF(Table5[[#This Row],[Frequency]]&lt;=$M$11,1,IF(Table5[[#This Row],[Frequency]]&lt;=$M$12,2,IF(Table5[[#This Row],[Frequency]]&lt;=$M$13,3,IF(Table5[[#This Row],[Frequency]]&lt;$M$17,4,5))))</f>
        <v>3</v>
      </c>
      <c r="H924" s="9">
        <f>IF(Table5[[#This Row],[Total_Spend]]&lt;=$N$11,1,IF(Table5[[#This Row],[Total_Spend]]&lt;=$N$12,2,IF(Table5[[#This Row],[Total_Spend]]&lt;=$N$13,3,IF(Table5[[#This Row],[Total_Spend]]&lt;$N$17,4,5))))</f>
        <v>3</v>
      </c>
    </row>
    <row r="925" spans="1:8" x14ac:dyDescent="0.3">
      <c r="A925" s="9">
        <v>3910</v>
      </c>
      <c r="B925">
        <v>78</v>
      </c>
      <c r="C925">
        <v>1862</v>
      </c>
      <c r="D925">
        <v>17</v>
      </c>
      <c r="E925" s="9">
        <v>1</v>
      </c>
      <c r="F925" s="9">
        <f>IF(Table5[[#This Row],[Recency]]&lt;=$L$19,5,IF(Table5[[#This Row],[Recency]]&lt;=$L$11,4,IF(Table5[[#This Row],[Recency]]&lt;=$L$12,3,IF(Table5[[#This Row],[Recency]]&lt;=$L$13,2,1))))</f>
        <v>1</v>
      </c>
      <c r="G925" s="9">
        <f>IF(Table5[[#This Row],[Frequency]]&lt;=$M$11,1,IF(Table5[[#This Row],[Frequency]]&lt;=$M$12,2,IF(Table5[[#This Row],[Frequency]]&lt;=$M$13,3,IF(Table5[[#This Row],[Frequency]]&lt;$M$17,4,5))))</f>
        <v>3</v>
      </c>
      <c r="H925" s="9">
        <f>IF(Table5[[#This Row],[Total_Spend]]&lt;=$N$11,1,IF(Table5[[#This Row],[Total_Spend]]&lt;=$N$12,2,IF(Table5[[#This Row],[Total_Spend]]&lt;=$N$13,3,IF(Table5[[#This Row],[Total_Spend]]&lt;$N$17,4,5))))</f>
        <v>5</v>
      </c>
    </row>
    <row r="926" spans="1:8" x14ac:dyDescent="0.3">
      <c r="A926" s="9">
        <v>3916</v>
      </c>
      <c r="B926">
        <v>92</v>
      </c>
      <c r="C926">
        <v>890</v>
      </c>
      <c r="D926">
        <v>25</v>
      </c>
      <c r="E926" s="9">
        <v>0</v>
      </c>
      <c r="F926" s="9">
        <f>IF(Table5[[#This Row],[Recency]]&lt;=$L$19,5,IF(Table5[[#This Row],[Recency]]&lt;=$L$11,4,IF(Table5[[#This Row],[Recency]]&lt;=$L$12,3,IF(Table5[[#This Row],[Recency]]&lt;=$L$13,2,1))))</f>
        <v>1</v>
      </c>
      <c r="G926" s="9">
        <f>IF(Table5[[#This Row],[Frequency]]&lt;=$M$11,1,IF(Table5[[#This Row],[Frequency]]&lt;=$M$12,2,IF(Table5[[#This Row],[Frequency]]&lt;=$M$13,3,IF(Table5[[#This Row],[Frequency]]&lt;$M$17,4,5))))</f>
        <v>5</v>
      </c>
      <c r="H926" s="9">
        <f>IF(Table5[[#This Row],[Total_Spend]]&lt;=$N$11,1,IF(Table5[[#This Row],[Total_Spend]]&lt;=$N$12,2,IF(Table5[[#This Row],[Total_Spend]]&lt;=$N$13,3,IF(Table5[[#This Row],[Total_Spend]]&lt;$N$17,4,5))))</f>
        <v>3</v>
      </c>
    </row>
    <row r="927" spans="1:8" x14ac:dyDescent="0.3">
      <c r="A927" s="9">
        <v>3919</v>
      </c>
      <c r="B927">
        <v>64</v>
      </c>
      <c r="C927">
        <v>1931</v>
      </c>
      <c r="D927">
        <v>20</v>
      </c>
      <c r="E927" s="9">
        <v>1</v>
      </c>
      <c r="F927" s="9">
        <f>IF(Table5[[#This Row],[Recency]]&lt;=$L$19,5,IF(Table5[[#This Row],[Recency]]&lt;=$L$11,4,IF(Table5[[#This Row],[Recency]]&lt;=$L$12,3,IF(Table5[[#This Row],[Recency]]&lt;=$L$13,2,1))))</f>
        <v>2</v>
      </c>
      <c r="G927" s="9">
        <f>IF(Table5[[#This Row],[Frequency]]&lt;=$M$11,1,IF(Table5[[#This Row],[Frequency]]&lt;=$M$12,2,IF(Table5[[#This Row],[Frequency]]&lt;=$M$13,3,IF(Table5[[#This Row],[Frequency]]&lt;$M$17,4,5))))</f>
        <v>3</v>
      </c>
      <c r="H927" s="9">
        <f>IF(Table5[[#This Row],[Total_Spend]]&lt;=$N$11,1,IF(Table5[[#This Row],[Total_Spend]]&lt;=$N$12,2,IF(Table5[[#This Row],[Total_Spend]]&lt;=$N$13,3,IF(Table5[[#This Row],[Total_Spend]]&lt;$N$17,4,5))))</f>
        <v>5</v>
      </c>
    </row>
    <row r="928" spans="1:8" x14ac:dyDescent="0.3">
      <c r="A928" s="9">
        <v>3921</v>
      </c>
      <c r="B928">
        <v>96</v>
      </c>
      <c r="C928">
        <v>205</v>
      </c>
      <c r="D928">
        <v>10</v>
      </c>
      <c r="E928" s="9">
        <v>0</v>
      </c>
      <c r="F928" s="9">
        <f>IF(Table5[[#This Row],[Recency]]&lt;=$L$19,5,IF(Table5[[#This Row],[Recency]]&lt;=$L$11,4,IF(Table5[[#This Row],[Recency]]&lt;=$L$12,3,IF(Table5[[#This Row],[Recency]]&lt;=$L$13,2,1))))</f>
        <v>1</v>
      </c>
      <c r="G928" s="9">
        <f>IF(Table5[[#This Row],[Frequency]]&lt;=$M$11,1,IF(Table5[[#This Row],[Frequency]]&lt;=$M$12,2,IF(Table5[[#This Row],[Frequency]]&lt;=$M$13,3,IF(Table5[[#This Row],[Frequency]]&lt;$M$17,4,5))))</f>
        <v>2</v>
      </c>
      <c r="H928" s="9">
        <f>IF(Table5[[#This Row],[Total_Spend]]&lt;=$N$11,1,IF(Table5[[#This Row],[Total_Spend]]&lt;=$N$12,2,IF(Table5[[#This Row],[Total_Spend]]&lt;=$N$13,3,IF(Table5[[#This Row],[Total_Spend]]&lt;$N$17,4,5))))</f>
        <v>2</v>
      </c>
    </row>
    <row r="929" spans="1:8" x14ac:dyDescent="0.3">
      <c r="A929" s="9">
        <v>3924</v>
      </c>
      <c r="B929">
        <v>34</v>
      </c>
      <c r="C929">
        <v>916</v>
      </c>
      <c r="D929">
        <v>28</v>
      </c>
      <c r="E929" s="9">
        <v>0</v>
      </c>
      <c r="F929" s="9">
        <f>IF(Table5[[#This Row],[Recency]]&lt;=$L$19,5,IF(Table5[[#This Row],[Recency]]&lt;=$L$11,4,IF(Table5[[#This Row],[Recency]]&lt;=$L$12,3,IF(Table5[[#This Row],[Recency]]&lt;=$L$13,2,1))))</f>
        <v>3</v>
      </c>
      <c r="G929" s="9">
        <f>IF(Table5[[#This Row],[Frequency]]&lt;=$M$11,1,IF(Table5[[#This Row],[Frequency]]&lt;=$M$12,2,IF(Table5[[#This Row],[Frequency]]&lt;=$M$13,3,IF(Table5[[#This Row],[Frequency]]&lt;$M$17,4,5))))</f>
        <v>5</v>
      </c>
      <c r="H929" s="9">
        <f>IF(Table5[[#This Row],[Total_Spend]]&lt;=$N$11,1,IF(Table5[[#This Row],[Total_Spend]]&lt;=$N$12,2,IF(Table5[[#This Row],[Total_Spend]]&lt;=$N$13,3,IF(Table5[[#This Row],[Total_Spend]]&lt;$N$17,4,5))))</f>
        <v>3</v>
      </c>
    </row>
    <row r="930" spans="1:8" x14ac:dyDescent="0.3">
      <c r="A930" s="9">
        <v>3933</v>
      </c>
      <c r="B930">
        <v>46</v>
      </c>
      <c r="C930">
        <v>662</v>
      </c>
      <c r="D930">
        <v>24</v>
      </c>
      <c r="E930" s="9">
        <v>0</v>
      </c>
      <c r="F930" s="9">
        <f>IF(Table5[[#This Row],[Recency]]&lt;=$L$19,5,IF(Table5[[#This Row],[Recency]]&lt;=$L$11,4,IF(Table5[[#This Row],[Recency]]&lt;=$L$12,3,IF(Table5[[#This Row],[Recency]]&lt;=$L$13,2,1))))</f>
        <v>3</v>
      </c>
      <c r="G930" s="9">
        <f>IF(Table5[[#This Row],[Frequency]]&lt;=$M$11,1,IF(Table5[[#This Row],[Frequency]]&lt;=$M$12,2,IF(Table5[[#This Row],[Frequency]]&lt;=$M$13,3,IF(Table5[[#This Row],[Frequency]]&lt;$M$17,4,5))))</f>
        <v>4</v>
      </c>
      <c r="H930" s="9">
        <f>IF(Table5[[#This Row],[Total_Spend]]&lt;=$N$11,1,IF(Table5[[#This Row],[Total_Spend]]&lt;=$N$12,2,IF(Table5[[#This Row],[Total_Spend]]&lt;=$N$13,3,IF(Table5[[#This Row],[Total_Spend]]&lt;$N$17,4,5))))</f>
        <v>3</v>
      </c>
    </row>
    <row r="931" spans="1:8" x14ac:dyDescent="0.3">
      <c r="A931" s="9">
        <v>3934</v>
      </c>
      <c r="B931">
        <v>34</v>
      </c>
      <c r="C931">
        <v>608</v>
      </c>
      <c r="D931">
        <v>18</v>
      </c>
      <c r="E931" s="9">
        <v>0</v>
      </c>
      <c r="F931" s="9">
        <f>IF(Table5[[#This Row],[Recency]]&lt;=$L$19,5,IF(Table5[[#This Row],[Recency]]&lt;=$L$11,4,IF(Table5[[#This Row],[Recency]]&lt;=$L$12,3,IF(Table5[[#This Row],[Recency]]&lt;=$L$13,2,1))))</f>
        <v>3</v>
      </c>
      <c r="G931" s="9">
        <f>IF(Table5[[#This Row],[Frequency]]&lt;=$M$11,1,IF(Table5[[#This Row],[Frequency]]&lt;=$M$12,2,IF(Table5[[#This Row],[Frequency]]&lt;=$M$13,3,IF(Table5[[#This Row],[Frequency]]&lt;$M$17,4,5))))</f>
        <v>3</v>
      </c>
      <c r="H931" s="9">
        <f>IF(Table5[[#This Row],[Total_Spend]]&lt;=$N$11,1,IF(Table5[[#This Row],[Total_Spend]]&lt;=$N$12,2,IF(Table5[[#This Row],[Total_Spend]]&lt;=$N$13,3,IF(Table5[[#This Row],[Total_Spend]]&lt;$N$17,4,5))))</f>
        <v>3</v>
      </c>
    </row>
    <row r="932" spans="1:8" x14ac:dyDescent="0.3">
      <c r="A932" s="9">
        <v>3945</v>
      </c>
      <c r="B932">
        <v>80</v>
      </c>
      <c r="C932">
        <v>930</v>
      </c>
      <c r="D932">
        <v>25</v>
      </c>
      <c r="E932" s="9">
        <v>1</v>
      </c>
      <c r="F932" s="9">
        <f>IF(Table5[[#This Row],[Recency]]&lt;=$L$19,5,IF(Table5[[#This Row],[Recency]]&lt;=$L$11,4,IF(Table5[[#This Row],[Recency]]&lt;=$L$12,3,IF(Table5[[#This Row],[Recency]]&lt;=$L$13,2,1))))</f>
        <v>1</v>
      </c>
      <c r="G932" s="9">
        <f>IF(Table5[[#This Row],[Frequency]]&lt;=$M$11,1,IF(Table5[[#This Row],[Frequency]]&lt;=$M$12,2,IF(Table5[[#This Row],[Frequency]]&lt;=$M$13,3,IF(Table5[[#This Row],[Frequency]]&lt;$M$17,4,5))))</f>
        <v>5</v>
      </c>
      <c r="H932" s="9">
        <f>IF(Table5[[#This Row],[Total_Spend]]&lt;=$N$11,1,IF(Table5[[#This Row],[Total_Spend]]&lt;=$N$12,2,IF(Table5[[#This Row],[Total_Spend]]&lt;=$N$13,3,IF(Table5[[#This Row],[Total_Spend]]&lt;$N$17,4,5))))</f>
        <v>3</v>
      </c>
    </row>
    <row r="933" spans="1:8" x14ac:dyDescent="0.3">
      <c r="A933" s="9">
        <v>3955</v>
      </c>
      <c r="B933">
        <v>20</v>
      </c>
      <c r="C933">
        <v>6</v>
      </c>
      <c r="D933">
        <v>4</v>
      </c>
      <c r="E933" s="9">
        <v>0</v>
      </c>
      <c r="F933" s="9">
        <f>IF(Table5[[#This Row],[Recency]]&lt;=$L$19,5,IF(Table5[[#This Row],[Recency]]&lt;=$L$11,4,IF(Table5[[#This Row],[Recency]]&lt;=$L$12,3,IF(Table5[[#This Row],[Recency]]&lt;=$L$13,2,1))))</f>
        <v>4</v>
      </c>
      <c r="G933" s="9">
        <f>IF(Table5[[#This Row],[Frequency]]&lt;=$M$11,1,IF(Table5[[#This Row],[Frequency]]&lt;=$M$12,2,IF(Table5[[#This Row],[Frequency]]&lt;=$M$13,3,IF(Table5[[#This Row],[Frequency]]&lt;$M$17,4,5))))</f>
        <v>1</v>
      </c>
      <c r="H933" s="9">
        <f>IF(Table5[[#This Row],[Total_Spend]]&lt;=$N$11,1,IF(Table5[[#This Row],[Total_Spend]]&lt;=$N$12,2,IF(Table5[[#This Row],[Total_Spend]]&lt;=$N$13,3,IF(Table5[[#This Row],[Total_Spend]]&lt;$N$17,4,5))))</f>
        <v>1</v>
      </c>
    </row>
    <row r="934" spans="1:8" x14ac:dyDescent="0.3">
      <c r="A934" s="9">
        <v>3967</v>
      </c>
      <c r="B934">
        <v>19</v>
      </c>
      <c r="C934">
        <v>943</v>
      </c>
      <c r="D934">
        <v>24</v>
      </c>
      <c r="E934" s="9">
        <v>0</v>
      </c>
      <c r="F934" s="9">
        <f>IF(Table5[[#This Row],[Recency]]&lt;=$L$19,5,IF(Table5[[#This Row],[Recency]]&lt;=$L$11,4,IF(Table5[[#This Row],[Recency]]&lt;=$L$12,3,IF(Table5[[#This Row],[Recency]]&lt;=$L$13,2,1))))</f>
        <v>4</v>
      </c>
      <c r="G934" s="9">
        <f>IF(Table5[[#This Row],[Frequency]]&lt;=$M$11,1,IF(Table5[[#This Row],[Frequency]]&lt;=$M$12,2,IF(Table5[[#This Row],[Frequency]]&lt;=$M$13,3,IF(Table5[[#This Row],[Frequency]]&lt;$M$17,4,5))))</f>
        <v>4</v>
      </c>
      <c r="H934" s="9">
        <f>IF(Table5[[#This Row],[Total_Spend]]&lt;=$N$11,1,IF(Table5[[#This Row],[Total_Spend]]&lt;=$N$12,2,IF(Table5[[#This Row],[Total_Spend]]&lt;=$N$13,3,IF(Table5[[#This Row],[Total_Spend]]&lt;$N$17,4,5))))</f>
        <v>3</v>
      </c>
    </row>
    <row r="935" spans="1:8" x14ac:dyDescent="0.3">
      <c r="A935" s="9">
        <v>3968</v>
      </c>
      <c r="B935">
        <v>77</v>
      </c>
      <c r="C935">
        <v>1199</v>
      </c>
      <c r="D935">
        <v>27</v>
      </c>
      <c r="E935" s="9">
        <v>1</v>
      </c>
      <c r="F935" s="9">
        <f>IF(Table5[[#This Row],[Recency]]&lt;=$L$19,5,IF(Table5[[#This Row],[Recency]]&lt;=$L$11,4,IF(Table5[[#This Row],[Recency]]&lt;=$L$12,3,IF(Table5[[#This Row],[Recency]]&lt;=$L$13,2,1))))</f>
        <v>1</v>
      </c>
      <c r="G935" s="9">
        <f>IF(Table5[[#This Row],[Frequency]]&lt;=$M$11,1,IF(Table5[[#This Row],[Frequency]]&lt;=$M$12,2,IF(Table5[[#This Row],[Frequency]]&lt;=$M$13,3,IF(Table5[[#This Row],[Frequency]]&lt;$M$17,4,5))))</f>
        <v>5</v>
      </c>
      <c r="H935" s="9">
        <f>IF(Table5[[#This Row],[Total_Spend]]&lt;=$N$11,1,IF(Table5[[#This Row],[Total_Spend]]&lt;=$N$12,2,IF(Table5[[#This Row],[Total_Spend]]&lt;=$N$13,3,IF(Table5[[#This Row],[Total_Spend]]&lt;$N$17,4,5))))</f>
        <v>4</v>
      </c>
    </row>
    <row r="936" spans="1:8" x14ac:dyDescent="0.3">
      <c r="A936" s="9">
        <v>3969</v>
      </c>
      <c r="B936">
        <v>46</v>
      </c>
      <c r="C936">
        <v>133</v>
      </c>
      <c r="D936">
        <v>7</v>
      </c>
      <c r="E936" s="9">
        <v>0</v>
      </c>
      <c r="F936" s="9">
        <f>IF(Table5[[#This Row],[Recency]]&lt;=$L$19,5,IF(Table5[[#This Row],[Recency]]&lt;=$L$11,4,IF(Table5[[#This Row],[Recency]]&lt;=$L$12,3,IF(Table5[[#This Row],[Recency]]&lt;=$L$13,2,1))))</f>
        <v>3</v>
      </c>
      <c r="G936" s="9">
        <f>IF(Table5[[#This Row],[Frequency]]&lt;=$M$11,1,IF(Table5[[#This Row],[Frequency]]&lt;=$M$12,2,IF(Table5[[#This Row],[Frequency]]&lt;=$M$13,3,IF(Table5[[#This Row],[Frequency]]&lt;$M$17,4,5))))</f>
        <v>1</v>
      </c>
      <c r="H936" s="9">
        <f>IF(Table5[[#This Row],[Total_Spend]]&lt;=$N$11,1,IF(Table5[[#This Row],[Total_Spend]]&lt;=$N$12,2,IF(Table5[[#This Row],[Total_Spend]]&lt;=$N$13,3,IF(Table5[[#This Row],[Total_Spend]]&lt;$N$17,4,5))))</f>
        <v>2</v>
      </c>
    </row>
    <row r="937" spans="1:8" x14ac:dyDescent="0.3">
      <c r="A937" s="9">
        <v>3972</v>
      </c>
      <c r="B937">
        <v>70</v>
      </c>
      <c r="C937">
        <v>401</v>
      </c>
      <c r="D937">
        <v>19</v>
      </c>
      <c r="E937" s="9">
        <v>0</v>
      </c>
      <c r="F937" s="9">
        <f>IF(Table5[[#This Row],[Recency]]&lt;=$L$19,5,IF(Table5[[#This Row],[Recency]]&lt;=$L$11,4,IF(Table5[[#This Row],[Recency]]&lt;=$L$12,3,IF(Table5[[#This Row],[Recency]]&lt;=$L$13,2,1))))</f>
        <v>2</v>
      </c>
      <c r="G937" s="9">
        <f>IF(Table5[[#This Row],[Frequency]]&lt;=$M$11,1,IF(Table5[[#This Row],[Frequency]]&lt;=$M$12,2,IF(Table5[[#This Row],[Frequency]]&lt;=$M$13,3,IF(Table5[[#This Row],[Frequency]]&lt;$M$17,4,5))))</f>
        <v>3</v>
      </c>
      <c r="H937" s="9">
        <f>IF(Table5[[#This Row],[Total_Spend]]&lt;=$N$11,1,IF(Table5[[#This Row],[Total_Spend]]&lt;=$N$12,2,IF(Table5[[#This Row],[Total_Spend]]&lt;=$N$13,3,IF(Table5[[#This Row],[Total_Spend]]&lt;$N$17,4,5))))</f>
        <v>3</v>
      </c>
    </row>
    <row r="938" spans="1:8" x14ac:dyDescent="0.3">
      <c r="A938" s="9">
        <v>3979</v>
      </c>
      <c r="B938">
        <v>98</v>
      </c>
      <c r="C938">
        <v>1779</v>
      </c>
      <c r="D938">
        <v>17</v>
      </c>
      <c r="E938" s="9">
        <v>1</v>
      </c>
      <c r="F938" s="9">
        <f>IF(Table5[[#This Row],[Recency]]&lt;=$L$19,5,IF(Table5[[#This Row],[Recency]]&lt;=$L$11,4,IF(Table5[[#This Row],[Recency]]&lt;=$L$12,3,IF(Table5[[#This Row],[Recency]]&lt;=$L$13,2,1))))</f>
        <v>1</v>
      </c>
      <c r="G938" s="9">
        <f>IF(Table5[[#This Row],[Frequency]]&lt;=$M$11,1,IF(Table5[[#This Row],[Frequency]]&lt;=$M$12,2,IF(Table5[[#This Row],[Frequency]]&lt;=$M$13,3,IF(Table5[[#This Row],[Frequency]]&lt;$M$17,4,5))))</f>
        <v>3</v>
      </c>
      <c r="H938" s="9">
        <f>IF(Table5[[#This Row],[Total_Spend]]&lt;=$N$11,1,IF(Table5[[#This Row],[Total_Spend]]&lt;=$N$12,2,IF(Table5[[#This Row],[Total_Spend]]&lt;=$N$13,3,IF(Table5[[#This Row],[Total_Spend]]&lt;$N$17,4,5))))</f>
        <v>5</v>
      </c>
    </row>
    <row r="939" spans="1:8" x14ac:dyDescent="0.3">
      <c r="A939" s="9">
        <v>4001</v>
      </c>
      <c r="B939">
        <v>56</v>
      </c>
      <c r="C939">
        <v>444</v>
      </c>
      <c r="D939">
        <v>22</v>
      </c>
      <c r="E939" s="9">
        <v>0</v>
      </c>
      <c r="F939" s="9">
        <f>IF(Table5[[#This Row],[Recency]]&lt;=$L$19,5,IF(Table5[[#This Row],[Recency]]&lt;=$L$11,4,IF(Table5[[#This Row],[Recency]]&lt;=$L$12,3,IF(Table5[[#This Row],[Recency]]&lt;=$L$13,2,1))))</f>
        <v>2</v>
      </c>
      <c r="G939" s="9">
        <f>IF(Table5[[#This Row],[Frequency]]&lt;=$M$11,1,IF(Table5[[#This Row],[Frequency]]&lt;=$M$12,2,IF(Table5[[#This Row],[Frequency]]&lt;=$M$13,3,IF(Table5[[#This Row],[Frequency]]&lt;$M$17,4,5))))</f>
        <v>4</v>
      </c>
      <c r="H939" s="9">
        <f>IF(Table5[[#This Row],[Total_Spend]]&lt;=$N$11,1,IF(Table5[[#This Row],[Total_Spend]]&lt;=$N$12,2,IF(Table5[[#This Row],[Total_Spend]]&lt;=$N$13,3,IF(Table5[[#This Row],[Total_Spend]]&lt;$N$17,4,5))))</f>
        <v>3</v>
      </c>
    </row>
    <row r="940" spans="1:8" x14ac:dyDescent="0.3">
      <c r="A940" s="9">
        <v>4002</v>
      </c>
      <c r="B940">
        <v>3</v>
      </c>
      <c r="C940">
        <v>1123</v>
      </c>
      <c r="D940">
        <v>27</v>
      </c>
      <c r="E940" s="9">
        <v>0</v>
      </c>
      <c r="F940" s="9">
        <f>IF(Table5[[#This Row],[Recency]]&lt;=$L$19,5,IF(Table5[[#This Row],[Recency]]&lt;=$L$11,4,IF(Table5[[#This Row],[Recency]]&lt;=$L$12,3,IF(Table5[[#This Row],[Recency]]&lt;=$L$13,2,1))))</f>
        <v>5</v>
      </c>
      <c r="G940" s="9">
        <f>IF(Table5[[#This Row],[Frequency]]&lt;=$M$11,1,IF(Table5[[#This Row],[Frequency]]&lt;=$M$12,2,IF(Table5[[#This Row],[Frequency]]&lt;=$M$13,3,IF(Table5[[#This Row],[Frequency]]&lt;$M$17,4,5))))</f>
        <v>5</v>
      </c>
      <c r="H940" s="9">
        <f>IF(Table5[[#This Row],[Total_Spend]]&lt;=$N$11,1,IF(Table5[[#This Row],[Total_Spend]]&lt;=$N$12,2,IF(Table5[[#This Row],[Total_Spend]]&lt;=$N$13,3,IF(Table5[[#This Row],[Total_Spend]]&lt;$N$17,4,5))))</f>
        <v>4</v>
      </c>
    </row>
    <row r="941" spans="1:8" x14ac:dyDescent="0.3">
      <c r="A941" s="9">
        <v>4012</v>
      </c>
      <c r="B941">
        <v>55</v>
      </c>
      <c r="C941">
        <v>1226</v>
      </c>
      <c r="D941">
        <v>23</v>
      </c>
      <c r="E941" s="9">
        <v>1</v>
      </c>
      <c r="F941" s="9">
        <f>IF(Table5[[#This Row],[Recency]]&lt;=$L$19,5,IF(Table5[[#This Row],[Recency]]&lt;=$L$11,4,IF(Table5[[#This Row],[Recency]]&lt;=$L$12,3,IF(Table5[[#This Row],[Recency]]&lt;=$L$13,2,1))))</f>
        <v>2</v>
      </c>
      <c r="G941" s="9">
        <f>IF(Table5[[#This Row],[Frequency]]&lt;=$M$11,1,IF(Table5[[#This Row],[Frequency]]&lt;=$M$12,2,IF(Table5[[#This Row],[Frequency]]&lt;=$M$13,3,IF(Table5[[#This Row],[Frequency]]&lt;$M$17,4,5))))</f>
        <v>4</v>
      </c>
      <c r="H941" s="9">
        <f>IF(Table5[[#This Row],[Total_Spend]]&lt;=$N$11,1,IF(Table5[[#This Row],[Total_Spend]]&lt;=$N$12,2,IF(Table5[[#This Row],[Total_Spend]]&lt;=$N$13,3,IF(Table5[[#This Row],[Total_Spend]]&lt;$N$17,4,5))))</f>
        <v>4</v>
      </c>
    </row>
    <row r="942" spans="1:8" x14ac:dyDescent="0.3">
      <c r="A942" s="9">
        <v>4023</v>
      </c>
      <c r="B942">
        <v>29</v>
      </c>
      <c r="C942">
        <v>115</v>
      </c>
      <c r="D942">
        <v>10</v>
      </c>
      <c r="E942" s="9">
        <v>1</v>
      </c>
      <c r="F942" s="9">
        <f>IF(Table5[[#This Row],[Recency]]&lt;=$L$19,5,IF(Table5[[#This Row],[Recency]]&lt;=$L$11,4,IF(Table5[[#This Row],[Recency]]&lt;=$L$12,3,IF(Table5[[#This Row],[Recency]]&lt;=$L$13,2,1))))</f>
        <v>3</v>
      </c>
      <c r="G942" s="9">
        <f>IF(Table5[[#This Row],[Frequency]]&lt;=$M$11,1,IF(Table5[[#This Row],[Frequency]]&lt;=$M$12,2,IF(Table5[[#This Row],[Frequency]]&lt;=$M$13,3,IF(Table5[[#This Row],[Frequency]]&lt;$M$17,4,5))))</f>
        <v>2</v>
      </c>
      <c r="H942" s="9">
        <f>IF(Table5[[#This Row],[Total_Spend]]&lt;=$N$11,1,IF(Table5[[#This Row],[Total_Spend]]&lt;=$N$12,2,IF(Table5[[#This Row],[Total_Spend]]&lt;=$N$13,3,IF(Table5[[#This Row],[Total_Spend]]&lt;$N$17,4,5))))</f>
        <v>2</v>
      </c>
    </row>
    <row r="943" spans="1:8" x14ac:dyDescent="0.3">
      <c r="A943" s="9">
        <v>4037</v>
      </c>
      <c r="B943">
        <v>77</v>
      </c>
      <c r="C943">
        <v>20</v>
      </c>
      <c r="D943">
        <v>4</v>
      </c>
      <c r="E943" s="9">
        <v>0</v>
      </c>
      <c r="F943" s="9">
        <f>IF(Table5[[#This Row],[Recency]]&lt;=$L$19,5,IF(Table5[[#This Row],[Recency]]&lt;=$L$11,4,IF(Table5[[#This Row],[Recency]]&lt;=$L$12,3,IF(Table5[[#This Row],[Recency]]&lt;=$L$13,2,1))))</f>
        <v>1</v>
      </c>
      <c r="G943" s="9">
        <f>IF(Table5[[#This Row],[Frequency]]&lt;=$M$11,1,IF(Table5[[#This Row],[Frequency]]&lt;=$M$12,2,IF(Table5[[#This Row],[Frequency]]&lt;=$M$13,3,IF(Table5[[#This Row],[Frequency]]&lt;$M$17,4,5))))</f>
        <v>1</v>
      </c>
      <c r="H943" s="9">
        <f>IF(Table5[[#This Row],[Total_Spend]]&lt;=$N$11,1,IF(Table5[[#This Row],[Total_Spend]]&lt;=$N$12,2,IF(Table5[[#This Row],[Total_Spend]]&lt;=$N$13,3,IF(Table5[[#This Row],[Total_Spend]]&lt;$N$17,4,5))))</f>
        <v>1</v>
      </c>
    </row>
    <row r="944" spans="1:8" x14ac:dyDescent="0.3">
      <c r="A944" s="9">
        <v>4042</v>
      </c>
      <c r="B944">
        <v>87</v>
      </c>
      <c r="C944">
        <v>180</v>
      </c>
      <c r="D944">
        <v>11</v>
      </c>
      <c r="E944" s="9">
        <v>1</v>
      </c>
      <c r="F944" s="9">
        <f>IF(Table5[[#This Row],[Recency]]&lt;=$L$19,5,IF(Table5[[#This Row],[Recency]]&lt;=$L$11,4,IF(Table5[[#This Row],[Recency]]&lt;=$L$12,3,IF(Table5[[#This Row],[Recency]]&lt;=$L$13,2,1))))</f>
        <v>1</v>
      </c>
      <c r="G944" s="9">
        <f>IF(Table5[[#This Row],[Frequency]]&lt;=$M$11,1,IF(Table5[[#This Row],[Frequency]]&lt;=$M$12,2,IF(Table5[[#This Row],[Frequency]]&lt;=$M$13,3,IF(Table5[[#This Row],[Frequency]]&lt;$M$17,4,5))))</f>
        <v>2</v>
      </c>
      <c r="H944" s="9">
        <f>IF(Table5[[#This Row],[Total_Spend]]&lt;=$N$11,1,IF(Table5[[#This Row],[Total_Spend]]&lt;=$N$12,2,IF(Table5[[#This Row],[Total_Spend]]&lt;=$N$13,3,IF(Table5[[#This Row],[Total_Spend]]&lt;$N$17,4,5))))</f>
        <v>2</v>
      </c>
    </row>
    <row r="945" spans="1:8" x14ac:dyDescent="0.3">
      <c r="A945" s="9">
        <v>4047</v>
      </c>
      <c r="B945">
        <v>1</v>
      </c>
      <c r="C945">
        <v>544</v>
      </c>
      <c r="D945">
        <v>20</v>
      </c>
      <c r="E945" s="9">
        <v>0</v>
      </c>
      <c r="F945" s="9">
        <f>IF(Table5[[#This Row],[Recency]]&lt;=$L$19,5,IF(Table5[[#This Row],[Recency]]&lt;=$L$11,4,IF(Table5[[#This Row],[Recency]]&lt;=$L$12,3,IF(Table5[[#This Row],[Recency]]&lt;=$L$13,2,1))))</f>
        <v>5</v>
      </c>
      <c r="G945" s="9">
        <f>IF(Table5[[#This Row],[Frequency]]&lt;=$M$11,1,IF(Table5[[#This Row],[Frequency]]&lt;=$M$12,2,IF(Table5[[#This Row],[Frequency]]&lt;=$M$13,3,IF(Table5[[#This Row],[Frequency]]&lt;$M$17,4,5))))</f>
        <v>3</v>
      </c>
      <c r="H945" s="9">
        <f>IF(Table5[[#This Row],[Total_Spend]]&lt;=$N$11,1,IF(Table5[[#This Row],[Total_Spend]]&lt;=$N$12,2,IF(Table5[[#This Row],[Total_Spend]]&lt;=$N$13,3,IF(Table5[[#This Row],[Total_Spend]]&lt;$N$17,4,5))))</f>
        <v>3</v>
      </c>
    </row>
    <row r="946" spans="1:8" x14ac:dyDescent="0.3">
      <c r="A946" s="9">
        <v>405</v>
      </c>
      <c r="B946">
        <v>68</v>
      </c>
      <c r="C946">
        <v>441</v>
      </c>
      <c r="D946">
        <v>17</v>
      </c>
      <c r="E946" s="9">
        <v>0</v>
      </c>
      <c r="F946" s="9">
        <f>IF(Table5[[#This Row],[Recency]]&lt;=$L$19,5,IF(Table5[[#This Row],[Recency]]&lt;=$L$11,4,IF(Table5[[#This Row],[Recency]]&lt;=$L$12,3,IF(Table5[[#This Row],[Recency]]&lt;=$L$13,2,1))))</f>
        <v>2</v>
      </c>
      <c r="G946" s="9">
        <f>IF(Table5[[#This Row],[Frequency]]&lt;=$M$11,1,IF(Table5[[#This Row],[Frequency]]&lt;=$M$12,2,IF(Table5[[#This Row],[Frequency]]&lt;=$M$13,3,IF(Table5[[#This Row],[Frequency]]&lt;$M$17,4,5))))</f>
        <v>3</v>
      </c>
      <c r="H946" s="9">
        <f>IF(Table5[[#This Row],[Total_Spend]]&lt;=$N$11,1,IF(Table5[[#This Row],[Total_Spend]]&lt;=$N$12,2,IF(Table5[[#This Row],[Total_Spend]]&lt;=$N$13,3,IF(Table5[[#This Row],[Total_Spend]]&lt;$N$17,4,5))))</f>
        <v>3</v>
      </c>
    </row>
    <row r="947" spans="1:8" x14ac:dyDescent="0.3">
      <c r="A947" s="9">
        <v>4050</v>
      </c>
      <c r="B947">
        <v>65</v>
      </c>
      <c r="C947">
        <v>127</v>
      </c>
      <c r="D947">
        <v>8</v>
      </c>
      <c r="E947" s="9">
        <v>0</v>
      </c>
      <c r="F947" s="9">
        <f>IF(Table5[[#This Row],[Recency]]&lt;=$L$19,5,IF(Table5[[#This Row],[Recency]]&lt;=$L$11,4,IF(Table5[[#This Row],[Recency]]&lt;=$L$12,3,IF(Table5[[#This Row],[Recency]]&lt;=$L$13,2,1))))</f>
        <v>2</v>
      </c>
      <c r="G947" s="9">
        <f>IF(Table5[[#This Row],[Frequency]]&lt;=$M$11,1,IF(Table5[[#This Row],[Frequency]]&lt;=$M$12,2,IF(Table5[[#This Row],[Frequency]]&lt;=$M$13,3,IF(Table5[[#This Row],[Frequency]]&lt;$M$17,4,5))))</f>
        <v>1</v>
      </c>
      <c r="H947" s="9">
        <f>IF(Table5[[#This Row],[Total_Spend]]&lt;=$N$11,1,IF(Table5[[#This Row],[Total_Spend]]&lt;=$N$12,2,IF(Table5[[#This Row],[Total_Spend]]&lt;=$N$13,3,IF(Table5[[#This Row],[Total_Spend]]&lt;$N$17,4,5))))</f>
        <v>2</v>
      </c>
    </row>
    <row r="948" spans="1:8" x14ac:dyDescent="0.3">
      <c r="A948" s="9">
        <v>4055</v>
      </c>
      <c r="B948">
        <v>41</v>
      </c>
      <c r="C948">
        <v>64</v>
      </c>
      <c r="D948">
        <v>8</v>
      </c>
      <c r="E948" s="9">
        <v>0</v>
      </c>
      <c r="F948" s="9">
        <f>IF(Table5[[#This Row],[Recency]]&lt;=$L$19,5,IF(Table5[[#This Row],[Recency]]&lt;=$L$11,4,IF(Table5[[#This Row],[Recency]]&lt;=$L$12,3,IF(Table5[[#This Row],[Recency]]&lt;=$L$13,2,1))))</f>
        <v>3</v>
      </c>
      <c r="G948" s="9">
        <f>IF(Table5[[#This Row],[Frequency]]&lt;=$M$11,1,IF(Table5[[#This Row],[Frequency]]&lt;=$M$12,2,IF(Table5[[#This Row],[Frequency]]&lt;=$M$13,3,IF(Table5[[#This Row],[Frequency]]&lt;$M$17,4,5))))</f>
        <v>1</v>
      </c>
      <c r="H948" s="9">
        <f>IF(Table5[[#This Row],[Total_Spend]]&lt;=$N$11,1,IF(Table5[[#This Row],[Total_Spend]]&lt;=$N$12,2,IF(Table5[[#This Row],[Total_Spend]]&lt;=$N$13,3,IF(Table5[[#This Row],[Total_Spend]]&lt;$N$17,4,5))))</f>
        <v>1</v>
      </c>
    </row>
    <row r="949" spans="1:8" x14ac:dyDescent="0.3">
      <c r="A949" s="9">
        <v>4058</v>
      </c>
      <c r="B949">
        <v>76</v>
      </c>
      <c r="C949">
        <v>811</v>
      </c>
      <c r="D949">
        <v>22</v>
      </c>
      <c r="E949" s="9">
        <v>0</v>
      </c>
      <c r="F949" s="9">
        <f>IF(Table5[[#This Row],[Recency]]&lt;=$L$19,5,IF(Table5[[#This Row],[Recency]]&lt;=$L$11,4,IF(Table5[[#This Row],[Recency]]&lt;=$L$12,3,IF(Table5[[#This Row],[Recency]]&lt;=$L$13,2,1))))</f>
        <v>1</v>
      </c>
      <c r="G949" s="9">
        <f>IF(Table5[[#This Row],[Frequency]]&lt;=$M$11,1,IF(Table5[[#This Row],[Frequency]]&lt;=$M$12,2,IF(Table5[[#This Row],[Frequency]]&lt;=$M$13,3,IF(Table5[[#This Row],[Frequency]]&lt;$M$17,4,5))))</f>
        <v>4</v>
      </c>
      <c r="H949" s="9">
        <f>IF(Table5[[#This Row],[Total_Spend]]&lt;=$N$11,1,IF(Table5[[#This Row],[Total_Spend]]&lt;=$N$12,2,IF(Table5[[#This Row],[Total_Spend]]&lt;=$N$13,3,IF(Table5[[#This Row],[Total_Spend]]&lt;$N$17,4,5))))</f>
        <v>3</v>
      </c>
    </row>
    <row r="950" spans="1:8" x14ac:dyDescent="0.3">
      <c r="A950" s="9">
        <v>4065</v>
      </c>
      <c r="B950">
        <v>1</v>
      </c>
      <c r="C950">
        <v>404</v>
      </c>
      <c r="D950">
        <v>16</v>
      </c>
      <c r="E950" s="9">
        <v>0</v>
      </c>
      <c r="F950" s="9">
        <f>IF(Table5[[#This Row],[Recency]]&lt;=$L$19,5,IF(Table5[[#This Row],[Recency]]&lt;=$L$11,4,IF(Table5[[#This Row],[Recency]]&lt;=$L$12,3,IF(Table5[[#This Row],[Recency]]&lt;=$L$13,2,1))))</f>
        <v>5</v>
      </c>
      <c r="G950" s="9">
        <f>IF(Table5[[#This Row],[Frequency]]&lt;=$M$11,1,IF(Table5[[#This Row],[Frequency]]&lt;=$M$12,2,IF(Table5[[#This Row],[Frequency]]&lt;=$M$13,3,IF(Table5[[#This Row],[Frequency]]&lt;$M$17,4,5))))</f>
        <v>3</v>
      </c>
      <c r="H950" s="9">
        <f>IF(Table5[[#This Row],[Total_Spend]]&lt;=$N$11,1,IF(Table5[[#This Row],[Total_Spend]]&lt;=$N$12,2,IF(Table5[[#This Row],[Total_Spend]]&lt;=$N$13,3,IF(Table5[[#This Row],[Total_Spend]]&lt;$N$17,4,5))))</f>
        <v>3</v>
      </c>
    </row>
    <row r="951" spans="1:8" x14ac:dyDescent="0.3">
      <c r="A951" s="9">
        <v>4066</v>
      </c>
      <c r="B951">
        <v>76</v>
      </c>
      <c r="C951">
        <v>46</v>
      </c>
      <c r="D951">
        <v>7</v>
      </c>
      <c r="E951" s="9">
        <v>0</v>
      </c>
      <c r="F951" s="9">
        <f>IF(Table5[[#This Row],[Recency]]&lt;=$L$19,5,IF(Table5[[#This Row],[Recency]]&lt;=$L$11,4,IF(Table5[[#This Row],[Recency]]&lt;=$L$12,3,IF(Table5[[#This Row],[Recency]]&lt;=$L$13,2,1))))</f>
        <v>1</v>
      </c>
      <c r="G951" s="9">
        <f>IF(Table5[[#This Row],[Frequency]]&lt;=$M$11,1,IF(Table5[[#This Row],[Frequency]]&lt;=$M$12,2,IF(Table5[[#This Row],[Frequency]]&lt;=$M$13,3,IF(Table5[[#This Row],[Frequency]]&lt;$M$17,4,5))))</f>
        <v>1</v>
      </c>
      <c r="H951" s="9">
        <f>IF(Table5[[#This Row],[Total_Spend]]&lt;=$N$11,1,IF(Table5[[#This Row],[Total_Spend]]&lt;=$N$12,2,IF(Table5[[#This Row],[Total_Spend]]&lt;=$N$13,3,IF(Table5[[#This Row],[Total_Spend]]&lt;$N$17,4,5))))</f>
        <v>1</v>
      </c>
    </row>
    <row r="952" spans="1:8" x14ac:dyDescent="0.3">
      <c r="A952" s="9">
        <v>4070</v>
      </c>
      <c r="B952">
        <v>99</v>
      </c>
      <c r="C952">
        <v>1078</v>
      </c>
      <c r="D952">
        <v>18</v>
      </c>
      <c r="E952" s="9">
        <v>1</v>
      </c>
      <c r="F952" s="9">
        <f>IF(Table5[[#This Row],[Recency]]&lt;=$L$19,5,IF(Table5[[#This Row],[Recency]]&lt;=$L$11,4,IF(Table5[[#This Row],[Recency]]&lt;=$L$12,3,IF(Table5[[#This Row],[Recency]]&lt;=$L$13,2,1))))</f>
        <v>1</v>
      </c>
      <c r="G952" s="9">
        <f>IF(Table5[[#This Row],[Frequency]]&lt;=$M$11,1,IF(Table5[[#This Row],[Frequency]]&lt;=$M$12,2,IF(Table5[[#This Row],[Frequency]]&lt;=$M$13,3,IF(Table5[[#This Row],[Frequency]]&lt;$M$17,4,5))))</f>
        <v>3</v>
      </c>
      <c r="H952" s="9">
        <f>IF(Table5[[#This Row],[Total_Spend]]&lt;=$N$11,1,IF(Table5[[#This Row],[Total_Spend]]&lt;=$N$12,2,IF(Table5[[#This Row],[Total_Spend]]&lt;=$N$13,3,IF(Table5[[#This Row],[Total_Spend]]&lt;$N$17,4,5))))</f>
        <v>4</v>
      </c>
    </row>
    <row r="953" spans="1:8" x14ac:dyDescent="0.3">
      <c r="A953" s="9">
        <v>4073</v>
      </c>
      <c r="B953">
        <v>1</v>
      </c>
      <c r="C953">
        <v>1215</v>
      </c>
      <c r="D953">
        <v>28</v>
      </c>
      <c r="E953" s="9">
        <v>1</v>
      </c>
      <c r="F953" s="9">
        <f>IF(Table5[[#This Row],[Recency]]&lt;=$L$19,5,IF(Table5[[#This Row],[Recency]]&lt;=$L$11,4,IF(Table5[[#This Row],[Recency]]&lt;=$L$12,3,IF(Table5[[#This Row],[Recency]]&lt;=$L$13,2,1))))</f>
        <v>5</v>
      </c>
      <c r="G953" s="9">
        <f>IF(Table5[[#This Row],[Frequency]]&lt;=$M$11,1,IF(Table5[[#This Row],[Frequency]]&lt;=$M$12,2,IF(Table5[[#This Row],[Frequency]]&lt;=$M$13,3,IF(Table5[[#This Row],[Frequency]]&lt;$M$17,4,5))))</f>
        <v>5</v>
      </c>
      <c r="H953" s="9">
        <f>IF(Table5[[#This Row],[Total_Spend]]&lt;=$N$11,1,IF(Table5[[#This Row],[Total_Spend]]&lt;=$N$12,2,IF(Table5[[#This Row],[Total_Spend]]&lt;=$N$13,3,IF(Table5[[#This Row],[Total_Spend]]&lt;$N$17,4,5))))</f>
        <v>4</v>
      </c>
    </row>
    <row r="954" spans="1:8" x14ac:dyDescent="0.3">
      <c r="A954" s="9">
        <v>4084</v>
      </c>
      <c r="B954">
        <v>41</v>
      </c>
      <c r="C954">
        <v>873</v>
      </c>
      <c r="D954">
        <v>23</v>
      </c>
      <c r="E954" s="9">
        <v>0</v>
      </c>
      <c r="F954" s="9">
        <f>IF(Table5[[#This Row],[Recency]]&lt;=$L$19,5,IF(Table5[[#This Row],[Recency]]&lt;=$L$11,4,IF(Table5[[#This Row],[Recency]]&lt;=$L$12,3,IF(Table5[[#This Row],[Recency]]&lt;=$L$13,2,1))))</f>
        <v>3</v>
      </c>
      <c r="G954" s="9">
        <f>IF(Table5[[#This Row],[Frequency]]&lt;=$M$11,1,IF(Table5[[#This Row],[Frequency]]&lt;=$M$12,2,IF(Table5[[#This Row],[Frequency]]&lt;=$M$13,3,IF(Table5[[#This Row],[Frequency]]&lt;$M$17,4,5))))</f>
        <v>4</v>
      </c>
      <c r="H954" s="9">
        <f>IF(Table5[[#This Row],[Total_Spend]]&lt;=$N$11,1,IF(Table5[[#This Row],[Total_Spend]]&lt;=$N$12,2,IF(Table5[[#This Row],[Total_Spend]]&lt;=$N$13,3,IF(Table5[[#This Row],[Total_Spend]]&lt;$N$17,4,5))))</f>
        <v>3</v>
      </c>
    </row>
    <row r="955" spans="1:8" x14ac:dyDescent="0.3">
      <c r="A955" s="9">
        <v>4086</v>
      </c>
      <c r="B955">
        <v>77</v>
      </c>
      <c r="C955">
        <v>60</v>
      </c>
      <c r="D955">
        <v>5</v>
      </c>
      <c r="E955" s="9">
        <v>0</v>
      </c>
      <c r="F955" s="9">
        <f>IF(Table5[[#This Row],[Recency]]&lt;=$L$19,5,IF(Table5[[#This Row],[Recency]]&lt;=$L$11,4,IF(Table5[[#This Row],[Recency]]&lt;=$L$12,3,IF(Table5[[#This Row],[Recency]]&lt;=$L$13,2,1))))</f>
        <v>1</v>
      </c>
      <c r="G955" s="9">
        <f>IF(Table5[[#This Row],[Frequency]]&lt;=$M$11,1,IF(Table5[[#This Row],[Frequency]]&lt;=$M$12,2,IF(Table5[[#This Row],[Frequency]]&lt;=$M$13,3,IF(Table5[[#This Row],[Frequency]]&lt;$M$17,4,5))))</f>
        <v>1</v>
      </c>
      <c r="H955" s="9">
        <f>IF(Table5[[#This Row],[Total_Spend]]&lt;=$N$11,1,IF(Table5[[#This Row],[Total_Spend]]&lt;=$N$12,2,IF(Table5[[#This Row],[Total_Spend]]&lt;=$N$13,3,IF(Table5[[#This Row],[Total_Spend]]&lt;$N$17,4,5))))</f>
        <v>1</v>
      </c>
    </row>
    <row r="956" spans="1:8" x14ac:dyDescent="0.3">
      <c r="A956" s="9">
        <v>4088</v>
      </c>
      <c r="B956">
        <v>22</v>
      </c>
      <c r="C956">
        <v>155</v>
      </c>
      <c r="D956">
        <v>10</v>
      </c>
      <c r="E956" s="9">
        <v>0</v>
      </c>
      <c r="F956" s="9">
        <f>IF(Table5[[#This Row],[Recency]]&lt;=$L$19,5,IF(Table5[[#This Row],[Recency]]&lt;=$L$11,4,IF(Table5[[#This Row],[Recency]]&lt;=$L$12,3,IF(Table5[[#This Row],[Recency]]&lt;=$L$13,2,1))))</f>
        <v>4</v>
      </c>
      <c r="G956" s="9">
        <f>IF(Table5[[#This Row],[Frequency]]&lt;=$M$11,1,IF(Table5[[#This Row],[Frequency]]&lt;=$M$12,2,IF(Table5[[#This Row],[Frequency]]&lt;=$M$13,3,IF(Table5[[#This Row],[Frequency]]&lt;$M$17,4,5))))</f>
        <v>2</v>
      </c>
      <c r="H956" s="9">
        <f>IF(Table5[[#This Row],[Total_Spend]]&lt;=$N$11,1,IF(Table5[[#This Row],[Total_Spend]]&lt;=$N$12,2,IF(Table5[[#This Row],[Total_Spend]]&lt;=$N$13,3,IF(Table5[[#This Row],[Total_Spend]]&lt;$N$17,4,5))))</f>
        <v>2</v>
      </c>
    </row>
    <row r="957" spans="1:8" x14ac:dyDescent="0.3">
      <c r="A957" s="9">
        <v>4093</v>
      </c>
      <c r="B957">
        <v>61</v>
      </c>
      <c r="C957">
        <v>436</v>
      </c>
      <c r="D957">
        <v>19</v>
      </c>
      <c r="E957" s="9">
        <v>0</v>
      </c>
      <c r="F957" s="9">
        <f>IF(Table5[[#This Row],[Recency]]&lt;=$L$19,5,IF(Table5[[#This Row],[Recency]]&lt;=$L$11,4,IF(Table5[[#This Row],[Recency]]&lt;=$L$12,3,IF(Table5[[#This Row],[Recency]]&lt;=$L$13,2,1))))</f>
        <v>2</v>
      </c>
      <c r="G957" s="9">
        <f>IF(Table5[[#This Row],[Frequency]]&lt;=$M$11,1,IF(Table5[[#This Row],[Frequency]]&lt;=$M$12,2,IF(Table5[[#This Row],[Frequency]]&lt;=$M$13,3,IF(Table5[[#This Row],[Frequency]]&lt;$M$17,4,5))))</f>
        <v>3</v>
      </c>
      <c r="H957" s="9">
        <f>IF(Table5[[#This Row],[Total_Spend]]&lt;=$N$11,1,IF(Table5[[#This Row],[Total_Spend]]&lt;=$N$12,2,IF(Table5[[#This Row],[Total_Spend]]&lt;=$N$13,3,IF(Table5[[#This Row],[Total_Spend]]&lt;$N$17,4,5))))</f>
        <v>3</v>
      </c>
    </row>
    <row r="958" spans="1:8" x14ac:dyDescent="0.3">
      <c r="A958" s="9">
        <v>4094</v>
      </c>
      <c r="B958">
        <v>92</v>
      </c>
      <c r="C958">
        <v>289</v>
      </c>
      <c r="D958">
        <v>15</v>
      </c>
      <c r="E958" s="9">
        <v>0</v>
      </c>
      <c r="F958" s="9">
        <f>IF(Table5[[#This Row],[Recency]]&lt;=$L$19,5,IF(Table5[[#This Row],[Recency]]&lt;=$L$11,4,IF(Table5[[#This Row],[Recency]]&lt;=$L$12,3,IF(Table5[[#This Row],[Recency]]&lt;=$L$13,2,1))))</f>
        <v>1</v>
      </c>
      <c r="G958" s="9">
        <f>IF(Table5[[#This Row],[Frequency]]&lt;=$M$11,1,IF(Table5[[#This Row],[Frequency]]&lt;=$M$12,2,IF(Table5[[#This Row],[Frequency]]&lt;=$M$13,3,IF(Table5[[#This Row],[Frequency]]&lt;$M$17,4,5))))</f>
        <v>2</v>
      </c>
      <c r="H958" s="9">
        <f>IF(Table5[[#This Row],[Total_Spend]]&lt;=$N$11,1,IF(Table5[[#This Row],[Total_Spend]]&lt;=$N$12,2,IF(Table5[[#This Row],[Total_Spend]]&lt;=$N$13,3,IF(Table5[[#This Row],[Total_Spend]]&lt;$N$17,4,5))))</f>
        <v>2</v>
      </c>
    </row>
    <row r="959" spans="1:8" x14ac:dyDescent="0.3">
      <c r="A959" s="9">
        <v>4095</v>
      </c>
      <c r="B959">
        <v>80</v>
      </c>
      <c r="C959">
        <v>467</v>
      </c>
      <c r="D959">
        <v>21</v>
      </c>
      <c r="E959" s="9">
        <v>0</v>
      </c>
      <c r="F959" s="9">
        <f>IF(Table5[[#This Row],[Recency]]&lt;=$L$19,5,IF(Table5[[#This Row],[Recency]]&lt;=$L$11,4,IF(Table5[[#This Row],[Recency]]&lt;=$L$12,3,IF(Table5[[#This Row],[Recency]]&lt;=$L$13,2,1))))</f>
        <v>1</v>
      </c>
      <c r="G959" s="9">
        <f>IF(Table5[[#This Row],[Frequency]]&lt;=$M$11,1,IF(Table5[[#This Row],[Frequency]]&lt;=$M$12,2,IF(Table5[[#This Row],[Frequency]]&lt;=$M$13,3,IF(Table5[[#This Row],[Frequency]]&lt;$M$17,4,5))))</f>
        <v>3</v>
      </c>
      <c r="H959" s="9">
        <f>IF(Table5[[#This Row],[Total_Spend]]&lt;=$N$11,1,IF(Table5[[#This Row],[Total_Spend]]&lt;=$N$12,2,IF(Table5[[#This Row],[Total_Spend]]&lt;=$N$13,3,IF(Table5[[#This Row],[Total_Spend]]&lt;$N$17,4,5))))</f>
        <v>3</v>
      </c>
    </row>
    <row r="960" spans="1:8" x14ac:dyDescent="0.3">
      <c r="A960" s="9">
        <v>4096</v>
      </c>
      <c r="B960">
        <v>24</v>
      </c>
      <c r="C960">
        <v>187</v>
      </c>
      <c r="D960">
        <v>12</v>
      </c>
      <c r="E960" s="9">
        <v>0</v>
      </c>
      <c r="F960" s="9">
        <f>IF(Table5[[#This Row],[Recency]]&lt;=$L$19,5,IF(Table5[[#This Row],[Recency]]&lt;=$L$11,4,IF(Table5[[#This Row],[Recency]]&lt;=$L$12,3,IF(Table5[[#This Row],[Recency]]&lt;=$L$13,2,1))))</f>
        <v>4</v>
      </c>
      <c r="G960" s="9">
        <f>IF(Table5[[#This Row],[Frequency]]&lt;=$M$11,1,IF(Table5[[#This Row],[Frequency]]&lt;=$M$12,2,IF(Table5[[#This Row],[Frequency]]&lt;=$M$13,3,IF(Table5[[#This Row],[Frequency]]&lt;$M$17,4,5))))</f>
        <v>2</v>
      </c>
      <c r="H960" s="9">
        <f>IF(Table5[[#This Row],[Total_Spend]]&lt;=$N$11,1,IF(Table5[[#This Row],[Total_Spend]]&lt;=$N$12,2,IF(Table5[[#This Row],[Total_Spend]]&lt;=$N$13,3,IF(Table5[[#This Row],[Total_Spend]]&lt;$N$17,4,5))))</f>
        <v>2</v>
      </c>
    </row>
    <row r="961" spans="1:8" x14ac:dyDescent="0.3">
      <c r="A961" s="9">
        <v>4098</v>
      </c>
      <c r="B961">
        <v>3</v>
      </c>
      <c r="C961">
        <v>44</v>
      </c>
      <c r="D961">
        <v>9</v>
      </c>
      <c r="E961" s="9">
        <v>0</v>
      </c>
      <c r="F961" s="9">
        <f>IF(Table5[[#This Row],[Recency]]&lt;=$L$19,5,IF(Table5[[#This Row],[Recency]]&lt;=$L$11,4,IF(Table5[[#This Row],[Recency]]&lt;=$L$12,3,IF(Table5[[#This Row],[Recency]]&lt;=$L$13,2,1))))</f>
        <v>5</v>
      </c>
      <c r="G961" s="9">
        <f>IF(Table5[[#This Row],[Frequency]]&lt;=$M$11,1,IF(Table5[[#This Row],[Frequency]]&lt;=$M$12,2,IF(Table5[[#This Row],[Frequency]]&lt;=$M$13,3,IF(Table5[[#This Row],[Frequency]]&lt;$M$17,4,5))))</f>
        <v>2</v>
      </c>
      <c r="H961" s="9">
        <f>IF(Table5[[#This Row],[Total_Spend]]&lt;=$N$11,1,IF(Table5[[#This Row],[Total_Spend]]&lt;=$N$12,2,IF(Table5[[#This Row],[Total_Spend]]&lt;=$N$13,3,IF(Table5[[#This Row],[Total_Spend]]&lt;$N$17,4,5))))</f>
        <v>1</v>
      </c>
    </row>
    <row r="962" spans="1:8" x14ac:dyDescent="0.3">
      <c r="A962" s="9">
        <v>4099</v>
      </c>
      <c r="B962">
        <v>14</v>
      </c>
      <c r="C962">
        <v>62</v>
      </c>
      <c r="D962">
        <v>5</v>
      </c>
      <c r="E962" s="9">
        <v>0</v>
      </c>
      <c r="F962" s="9">
        <f>IF(Table5[[#This Row],[Recency]]&lt;=$L$19,5,IF(Table5[[#This Row],[Recency]]&lt;=$L$11,4,IF(Table5[[#This Row],[Recency]]&lt;=$L$12,3,IF(Table5[[#This Row],[Recency]]&lt;=$L$13,2,1))))</f>
        <v>4</v>
      </c>
      <c r="G962" s="9">
        <f>IF(Table5[[#This Row],[Frequency]]&lt;=$M$11,1,IF(Table5[[#This Row],[Frequency]]&lt;=$M$12,2,IF(Table5[[#This Row],[Frequency]]&lt;=$M$13,3,IF(Table5[[#This Row],[Frequency]]&lt;$M$17,4,5))))</f>
        <v>1</v>
      </c>
      <c r="H962" s="9">
        <f>IF(Table5[[#This Row],[Total_Spend]]&lt;=$N$11,1,IF(Table5[[#This Row],[Total_Spend]]&lt;=$N$12,2,IF(Table5[[#This Row],[Total_Spend]]&lt;=$N$13,3,IF(Table5[[#This Row],[Total_Spend]]&lt;$N$17,4,5))))</f>
        <v>1</v>
      </c>
    </row>
    <row r="963" spans="1:8" x14ac:dyDescent="0.3">
      <c r="A963" s="9">
        <v>4102</v>
      </c>
      <c r="B963">
        <v>46</v>
      </c>
      <c r="C963">
        <v>23</v>
      </c>
      <c r="D963">
        <v>4</v>
      </c>
      <c r="E963" s="9">
        <v>0</v>
      </c>
      <c r="F963" s="9">
        <f>IF(Table5[[#This Row],[Recency]]&lt;=$L$19,5,IF(Table5[[#This Row],[Recency]]&lt;=$L$11,4,IF(Table5[[#This Row],[Recency]]&lt;=$L$12,3,IF(Table5[[#This Row],[Recency]]&lt;=$L$13,2,1))))</f>
        <v>3</v>
      </c>
      <c r="G963" s="9">
        <f>IF(Table5[[#This Row],[Frequency]]&lt;=$M$11,1,IF(Table5[[#This Row],[Frequency]]&lt;=$M$12,2,IF(Table5[[#This Row],[Frequency]]&lt;=$M$13,3,IF(Table5[[#This Row],[Frequency]]&lt;$M$17,4,5))))</f>
        <v>1</v>
      </c>
      <c r="H963" s="9">
        <f>IF(Table5[[#This Row],[Total_Spend]]&lt;=$N$11,1,IF(Table5[[#This Row],[Total_Spend]]&lt;=$N$12,2,IF(Table5[[#This Row],[Total_Spend]]&lt;=$N$13,3,IF(Table5[[#This Row],[Total_Spend]]&lt;$N$17,4,5))))</f>
        <v>1</v>
      </c>
    </row>
    <row r="964" spans="1:8" x14ac:dyDescent="0.3">
      <c r="A964" s="9">
        <v>4107</v>
      </c>
      <c r="B964">
        <v>52</v>
      </c>
      <c r="C964">
        <v>425</v>
      </c>
      <c r="D964">
        <v>16</v>
      </c>
      <c r="E964" s="9">
        <v>0</v>
      </c>
      <c r="F964" s="9">
        <f>IF(Table5[[#This Row],[Recency]]&lt;=$L$19,5,IF(Table5[[#This Row],[Recency]]&lt;=$L$11,4,IF(Table5[[#This Row],[Recency]]&lt;=$L$12,3,IF(Table5[[#This Row],[Recency]]&lt;=$L$13,2,1))))</f>
        <v>2</v>
      </c>
      <c r="G964" s="9">
        <f>IF(Table5[[#This Row],[Frequency]]&lt;=$M$11,1,IF(Table5[[#This Row],[Frequency]]&lt;=$M$12,2,IF(Table5[[#This Row],[Frequency]]&lt;=$M$13,3,IF(Table5[[#This Row],[Frequency]]&lt;$M$17,4,5))))</f>
        <v>3</v>
      </c>
      <c r="H964" s="9">
        <f>IF(Table5[[#This Row],[Total_Spend]]&lt;=$N$11,1,IF(Table5[[#This Row],[Total_Spend]]&lt;=$N$12,2,IF(Table5[[#This Row],[Total_Spend]]&lt;=$N$13,3,IF(Table5[[#This Row],[Total_Spend]]&lt;$N$17,4,5))))</f>
        <v>3</v>
      </c>
    </row>
    <row r="965" spans="1:8" x14ac:dyDescent="0.3">
      <c r="A965" s="9">
        <v>4114</v>
      </c>
      <c r="B965">
        <v>2</v>
      </c>
      <c r="C965">
        <v>1693</v>
      </c>
      <c r="D965">
        <v>29</v>
      </c>
      <c r="E965" s="9">
        <v>0</v>
      </c>
      <c r="F965" s="9">
        <f>IF(Table5[[#This Row],[Recency]]&lt;=$L$19,5,IF(Table5[[#This Row],[Recency]]&lt;=$L$11,4,IF(Table5[[#This Row],[Recency]]&lt;=$L$12,3,IF(Table5[[#This Row],[Recency]]&lt;=$L$13,2,1))))</f>
        <v>5</v>
      </c>
      <c r="G965" s="9">
        <f>IF(Table5[[#This Row],[Frequency]]&lt;=$M$11,1,IF(Table5[[#This Row],[Frequency]]&lt;=$M$12,2,IF(Table5[[#This Row],[Frequency]]&lt;=$M$13,3,IF(Table5[[#This Row],[Frequency]]&lt;$M$17,4,5))))</f>
        <v>5</v>
      </c>
      <c r="H965" s="9">
        <f>IF(Table5[[#This Row],[Total_Spend]]&lt;=$N$11,1,IF(Table5[[#This Row],[Total_Spend]]&lt;=$N$12,2,IF(Table5[[#This Row],[Total_Spend]]&lt;=$N$13,3,IF(Table5[[#This Row],[Total_Spend]]&lt;$N$17,4,5))))</f>
        <v>5</v>
      </c>
    </row>
    <row r="966" spans="1:8" x14ac:dyDescent="0.3">
      <c r="A966" s="9">
        <v>4119</v>
      </c>
      <c r="B966">
        <v>56</v>
      </c>
      <c r="C966">
        <v>318</v>
      </c>
      <c r="D966">
        <v>11</v>
      </c>
      <c r="E966" s="9">
        <v>0</v>
      </c>
      <c r="F966" s="9">
        <f>IF(Table5[[#This Row],[Recency]]&lt;=$L$19,5,IF(Table5[[#This Row],[Recency]]&lt;=$L$11,4,IF(Table5[[#This Row],[Recency]]&lt;=$L$12,3,IF(Table5[[#This Row],[Recency]]&lt;=$L$13,2,1))))</f>
        <v>2</v>
      </c>
      <c r="G966" s="9">
        <f>IF(Table5[[#This Row],[Frequency]]&lt;=$M$11,1,IF(Table5[[#This Row],[Frequency]]&lt;=$M$12,2,IF(Table5[[#This Row],[Frequency]]&lt;=$M$13,3,IF(Table5[[#This Row],[Frequency]]&lt;$M$17,4,5))))</f>
        <v>2</v>
      </c>
      <c r="H966" s="9">
        <f>IF(Table5[[#This Row],[Total_Spend]]&lt;=$N$11,1,IF(Table5[[#This Row],[Total_Spend]]&lt;=$N$12,2,IF(Table5[[#This Row],[Total_Spend]]&lt;=$N$13,3,IF(Table5[[#This Row],[Total_Spend]]&lt;$N$17,4,5))))</f>
        <v>2</v>
      </c>
    </row>
    <row r="967" spans="1:8" x14ac:dyDescent="0.3">
      <c r="A967" s="9">
        <v>4120</v>
      </c>
      <c r="B967">
        <v>61</v>
      </c>
      <c r="C967">
        <v>369</v>
      </c>
      <c r="D967">
        <v>13</v>
      </c>
      <c r="E967" s="9">
        <v>0</v>
      </c>
      <c r="F967" s="9">
        <f>IF(Table5[[#This Row],[Recency]]&lt;=$L$19,5,IF(Table5[[#This Row],[Recency]]&lt;=$L$11,4,IF(Table5[[#This Row],[Recency]]&lt;=$L$12,3,IF(Table5[[#This Row],[Recency]]&lt;=$L$13,2,1))))</f>
        <v>2</v>
      </c>
      <c r="G967" s="9">
        <f>IF(Table5[[#This Row],[Frequency]]&lt;=$M$11,1,IF(Table5[[#This Row],[Frequency]]&lt;=$M$12,2,IF(Table5[[#This Row],[Frequency]]&lt;=$M$13,3,IF(Table5[[#This Row],[Frequency]]&lt;$M$17,4,5))))</f>
        <v>2</v>
      </c>
      <c r="H967" s="9">
        <f>IF(Table5[[#This Row],[Total_Spend]]&lt;=$N$11,1,IF(Table5[[#This Row],[Total_Spend]]&lt;=$N$12,2,IF(Table5[[#This Row],[Total_Spend]]&lt;=$N$13,3,IF(Table5[[#This Row],[Total_Spend]]&lt;$N$17,4,5))))</f>
        <v>2</v>
      </c>
    </row>
    <row r="968" spans="1:8" x14ac:dyDescent="0.3">
      <c r="A968" s="9">
        <v>4122</v>
      </c>
      <c r="B968">
        <v>73</v>
      </c>
      <c r="C968">
        <v>895</v>
      </c>
      <c r="D968">
        <v>16</v>
      </c>
      <c r="E968" s="9">
        <v>1</v>
      </c>
      <c r="F968" s="9">
        <f>IF(Table5[[#This Row],[Recency]]&lt;=$L$19,5,IF(Table5[[#This Row],[Recency]]&lt;=$L$11,4,IF(Table5[[#This Row],[Recency]]&lt;=$L$12,3,IF(Table5[[#This Row],[Recency]]&lt;=$L$13,2,1))))</f>
        <v>2</v>
      </c>
      <c r="G968" s="9">
        <f>IF(Table5[[#This Row],[Frequency]]&lt;=$M$11,1,IF(Table5[[#This Row],[Frequency]]&lt;=$M$12,2,IF(Table5[[#This Row],[Frequency]]&lt;=$M$13,3,IF(Table5[[#This Row],[Frequency]]&lt;$M$17,4,5))))</f>
        <v>3</v>
      </c>
      <c r="H968" s="9">
        <f>IF(Table5[[#This Row],[Total_Spend]]&lt;=$N$11,1,IF(Table5[[#This Row],[Total_Spend]]&lt;=$N$12,2,IF(Table5[[#This Row],[Total_Spend]]&lt;=$N$13,3,IF(Table5[[#This Row],[Total_Spend]]&lt;$N$17,4,5))))</f>
        <v>3</v>
      </c>
    </row>
    <row r="969" spans="1:8" x14ac:dyDescent="0.3">
      <c r="A969" s="9">
        <v>4127</v>
      </c>
      <c r="B969">
        <v>97</v>
      </c>
      <c r="C969">
        <v>1529</v>
      </c>
      <c r="D969">
        <v>34</v>
      </c>
      <c r="E969" s="9">
        <v>1</v>
      </c>
      <c r="F969" s="9">
        <f>IF(Table5[[#This Row],[Recency]]&lt;=$L$19,5,IF(Table5[[#This Row],[Recency]]&lt;=$L$11,4,IF(Table5[[#This Row],[Recency]]&lt;=$L$12,3,IF(Table5[[#This Row],[Recency]]&lt;=$L$13,2,1))))</f>
        <v>1</v>
      </c>
      <c r="G969" s="9">
        <f>IF(Table5[[#This Row],[Frequency]]&lt;=$M$11,1,IF(Table5[[#This Row],[Frequency]]&lt;=$M$12,2,IF(Table5[[#This Row],[Frequency]]&lt;=$M$13,3,IF(Table5[[#This Row],[Frequency]]&lt;$M$17,4,5))))</f>
        <v>5</v>
      </c>
      <c r="H969" s="9">
        <f>IF(Table5[[#This Row],[Total_Spend]]&lt;=$N$11,1,IF(Table5[[#This Row],[Total_Spend]]&lt;=$N$12,2,IF(Table5[[#This Row],[Total_Spend]]&lt;=$N$13,3,IF(Table5[[#This Row],[Total_Spend]]&lt;$N$17,4,5))))</f>
        <v>4</v>
      </c>
    </row>
    <row r="970" spans="1:8" x14ac:dyDescent="0.3">
      <c r="A970" s="9">
        <v>4128</v>
      </c>
      <c r="B970">
        <v>51</v>
      </c>
      <c r="C970">
        <v>725</v>
      </c>
      <c r="D970">
        <v>20</v>
      </c>
      <c r="E970" s="9">
        <v>0</v>
      </c>
      <c r="F970" s="9">
        <f>IF(Table5[[#This Row],[Recency]]&lt;=$L$19,5,IF(Table5[[#This Row],[Recency]]&lt;=$L$11,4,IF(Table5[[#This Row],[Recency]]&lt;=$L$12,3,IF(Table5[[#This Row],[Recency]]&lt;=$L$13,2,1))))</f>
        <v>2</v>
      </c>
      <c r="G970" s="9">
        <f>IF(Table5[[#This Row],[Frequency]]&lt;=$M$11,1,IF(Table5[[#This Row],[Frequency]]&lt;=$M$12,2,IF(Table5[[#This Row],[Frequency]]&lt;=$M$13,3,IF(Table5[[#This Row],[Frequency]]&lt;$M$17,4,5))))</f>
        <v>3</v>
      </c>
      <c r="H970" s="9">
        <f>IF(Table5[[#This Row],[Total_Spend]]&lt;=$N$11,1,IF(Table5[[#This Row],[Total_Spend]]&lt;=$N$12,2,IF(Table5[[#This Row],[Total_Spend]]&lt;=$N$13,3,IF(Table5[[#This Row],[Total_Spend]]&lt;$N$17,4,5))))</f>
        <v>3</v>
      </c>
    </row>
    <row r="971" spans="1:8" x14ac:dyDescent="0.3">
      <c r="A971" s="9">
        <v>4136</v>
      </c>
      <c r="B971">
        <v>63</v>
      </c>
      <c r="C971">
        <v>119</v>
      </c>
      <c r="D971">
        <v>11</v>
      </c>
      <c r="E971" s="9">
        <v>0</v>
      </c>
      <c r="F971" s="9">
        <f>IF(Table5[[#This Row],[Recency]]&lt;=$L$19,5,IF(Table5[[#This Row],[Recency]]&lt;=$L$11,4,IF(Table5[[#This Row],[Recency]]&lt;=$L$12,3,IF(Table5[[#This Row],[Recency]]&lt;=$L$13,2,1))))</f>
        <v>2</v>
      </c>
      <c r="G971" s="9">
        <f>IF(Table5[[#This Row],[Frequency]]&lt;=$M$11,1,IF(Table5[[#This Row],[Frequency]]&lt;=$M$12,2,IF(Table5[[#This Row],[Frequency]]&lt;=$M$13,3,IF(Table5[[#This Row],[Frequency]]&lt;$M$17,4,5))))</f>
        <v>2</v>
      </c>
      <c r="H971" s="9">
        <f>IF(Table5[[#This Row],[Total_Spend]]&lt;=$N$11,1,IF(Table5[[#This Row],[Total_Spend]]&lt;=$N$12,2,IF(Table5[[#This Row],[Total_Spend]]&lt;=$N$13,3,IF(Table5[[#This Row],[Total_Spend]]&lt;$N$17,4,5))))</f>
        <v>2</v>
      </c>
    </row>
    <row r="972" spans="1:8" x14ac:dyDescent="0.3">
      <c r="A972" s="9">
        <v>4137</v>
      </c>
      <c r="B972">
        <v>29</v>
      </c>
      <c r="C972">
        <v>1076</v>
      </c>
      <c r="D972">
        <v>16</v>
      </c>
      <c r="E972" s="9">
        <v>0</v>
      </c>
      <c r="F972" s="9">
        <f>IF(Table5[[#This Row],[Recency]]&lt;=$L$19,5,IF(Table5[[#This Row],[Recency]]&lt;=$L$11,4,IF(Table5[[#This Row],[Recency]]&lt;=$L$12,3,IF(Table5[[#This Row],[Recency]]&lt;=$L$13,2,1))))</f>
        <v>3</v>
      </c>
      <c r="G972" s="9">
        <f>IF(Table5[[#This Row],[Frequency]]&lt;=$M$11,1,IF(Table5[[#This Row],[Frequency]]&lt;=$M$12,2,IF(Table5[[#This Row],[Frequency]]&lt;=$M$13,3,IF(Table5[[#This Row],[Frequency]]&lt;$M$17,4,5))))</f>
        <v>3</v>
      </c>
      <c r="H972" s="9">
        <f>IF(Table5[[#This Row],[Total_Spend]]&lt;=$N$11,1,IF(Table5[[#This Row],[Total_Spend]]&lt;=$N$12,2,IF(Table5[[#This Row],[Total_Spend]]&lt;=$N$13,3,IF(Table5[[#This Row],[Total_Spend]]&lt;$N$17,4,5))))</f>
        <v>4</v>
      </c>
    </row>
    <row r="973" spans="1:8" x14ac:dyDescent="0.3">
      <c r="A973" s="9">
        <v>4138</v>
      </c>
      <c r="B973">
        <v>68</v>
      </c>
      <c r="C973">
        <v>899</v>
      </c>
      <c r="D973">
        <v>23</v>
      </c>
      <c r="E973" s="9">
        <v>0</v>
      </c>
      <c r="F973" s="9">
        <f>IF(Table5[[#This Row],[Recency]]&lt;=$L$19,5,IF(Table5[[#This Row],[Recency]]&lt;=$L$11,4,IF(Table5[[#This Row],[Recency]]&lt;=$L$12,3,IF(Table5[[#This Row],[Recency]]&lt;=$L$13,2,1))))</f>
        <v>2</v>
      </c>
      <c r="G973" s="9">
        <f>IF(Table5[[#This Row],[Frequency]]&lt;=$M$11,1,IF(Table5[[#This Row],[Frequency]]&lt;=$M$12,2,IF(Table5[[#This Row],[Frequency]]&lt;=$M$13,3,IF(Table5[[#This Row],[Frequency]]&lt;$M$17,4,5))))</f>
        <v>4</v>
      </c>
      <c r="H973" s="9">
        <f>IF(Table5[[#This Row],[Total_Spend]]&lt;=$N$11,1,IF(Table5[[#This Row],[Total_Spend]]&lt;=$N$12,2,IF(Table5[[#This Row],[Total_Spend]]&lt;=$N$13,3,IF(Table5[[#This Row],[Total_Spend]]&lt;$N$17,4,5))))</f>
        <v>3</v>
      </c>
    </row>
    <row r="974" spans="1:8" x14ac:dyDescent="0.3">
      <c r="A974" s="9">
        <v>4141</v>
      </c>
      <c r="B974">
        <v>26</v>
      </c>
      <c r="C974">
        <v>776</v>
      </c>
      <c r="D974">
        <v>21</v>
      </c>
      <c r="E974" s="9">
        <v>0</v>
      </c>
      <c r="F974" s="9">
        <f>IF(Table5[[#This Row],[Recency]]&lt;=$L$19,5,IF(Table5[[#This Row],[Recency]]&lt;=$L$11,4,IF(Table5[[#This Row],[Recency]]&lt;=$L$12,3,IF(Table5[[#This Row],[Recency]]&lt;=$L$13,2,1))))</f>
        <v>3</v>
      </c>
      <c r="G974" s="9">
        <f>IF(Table5[[#This Row],[Frequency]]&lt;=$M$11,1,IF(Table5[[#This Row],[Frequency]]&lt;=$M$12,2,IF(Table5[[#This Row],[Frequency]]&lt;=$M$13,3,IF(Table5[[#This Row],[Frequency]]&lt;$M$17,4,5))))</f>
        <v>3</v>
      </c>
      <c r="H974" s="9">
        <f>IF(Table5[[#This Row],[Total_Spend]]&lt;=$N$11,1,IF(Table5[[#This Row],[Total_Spend]]&lt;=$N$12,2,IF(Table5[[#This Row],[Total_Spend]]&lt;=$N$13,3,IF(Table5[[#This Row],[Total_Spend]]&lt;$N$17,4,5))))</f>
        <v>3</v>
      </c>
    </row>
    <row r="975" spans="1:8" x14ac:dyDescent="0.3">
      <c r="A975" s="9">
        <v>4148</v>
      </c>
      <c r="B975">
        <v>90</v>
      </c>
      <c r="C975">
        <v>348</v>
      </c>
      <c r="D975">
        <v>19</v>
      </c>
      <c r="E975" s="9">
        <v>0</v>
      </c>
      <c r="F975" s="9">
        <f>IF(Table5[[#This Row],[Recency]]&lt;=$L$19,5,IF(Table5[[#This Row],[Recency]]&lt;=$L$11,4,IF(Table5[[#This Row],[Recency]]&lt;=$L$12,3,IF(Table5[[#This Row],[Recency]]&lt;=$L$13,2,1))))</f>
        <v>1</v>
      </c>
      <c r="G975" s="9">
        <f>IF(Table5[[#This Row],[Frequency]]&lt;=$M$11,1,IF(Table5[[#This Row],[Frequency]]&lt;=$M$12,2,IF(Table5[[#This Row],[Frequency]]&lt;=$M$13,3,IF(Table5[[#This Row],[Frequency]]&lt;$M$17,4,5))))</f>
        <v>3</v>
      </c>
      <c r="H975" s="9">
        <f>IF(Table5[[#This Row],[Total_Spend]]&lt;=$N$11,1,IF(Table5[[#This Row],[Total_Spend]]&lt;=$N$12,2,IF(Table5[[#This Row],[Total_Spend]]&lt;=$N$13,3,IF(Table5[[#This Row],[Total_Spend]]&lt;$N$17,4,5))))</f>
        <v>2</v>
      </c>
    </row>
    <row r="976" spans="1:8" x14ac:dyDescent="0.3">
      <c r="A976" s="9">
        <v>4149</v>
      </c>
      <c r="B976">
        <v>57</v>
      </c>
      <c r="C976">
        <v>1348</v>
      </c>
      <c r="D976">
        <v>21</v>
      </c>
      <c r="E976" s="9">
        <v>0</v>
      </c>
      <c r="F976" s="9">
        <f>IF(Table5[[#This Row],[Recency]]&lt;=$L$19,5,IF(Table5[[#This Row],[Recency]]&lt;=$L$11,4,IF(Table5[[#This Row],[Recency]]&lt;=$L$12,3,IF(Table5[[#This Row],[Recency]]&lt;=$L$13,2,1))))</f>
        <v>2</v>
      </c>
      <c r="G976" s="9">
        <f>IF(Table5[[#This Row],[Frequency]]&lt;=$M$11,1,IF(Table5[[#This Row],[Frequency]]&lt;=$M$12,2,IF(Table5[[#This Row],[Frequency]]&lt;=$M$13,3,IF(Table5[[#This Row],[Frequency]]&lt;$M$17,4,5))))</f>
        <v>3</v>
      </c>
      <c r="H976" s="9">
        <f>IF(Table5[[#This Row],[Total_Spend]]&lt;=$N$11,1,IF(Table5[[#This Row],[Total_Spend]]&lt;=$N$12,2,IF(Table5[[#This Row],[Total_Spend]]&lt;=$N$13,3,IF(Table5[[#This Row],[Total_Spend]]&lt;$N$17,4,5))))</f>
        <v>4</v>
      </c>
    </row>
    <row r="977" spans="1:8" x14ac:dyDescent="0.3">
      <c r="A977" s="9">
        <v>4168</v>
      </c>
      <c r="B977">
        <v>30</v>
      </c>
      <c r="C977">
        <v>433</v>
      </c>
      <c r="D977">
        <v>23</v>
      </c>
      <c r="E977" s="9">
        <v>1</v>
      </c>
      <c r="F977" s="9">
        <f>IF(Table5[[#This Row],[Recency]]&lt;=$L$19,5,IF(Table5[[#This Row],[Recency]]&lt;=$L$11,4,IF(Table5[[#This Row],[Recency]]&lt;=$L$12,3,IF(Table5[[#This Row],[Recency]]&lt;=$L$13,2,1))))</f>
        <v>3</v>
      </c>
      <c r="G977" s="9">
        <f>IF(Table5[[#This Row],[Frequency]]&lt;=$M$11,1,IF(Table5[[#This Row],[Frequency]]&lt;=$M$12,2,IF(Table5[[#This Row],[Frequency]]&lt;=$M$13,3,IF(Table5[[#This Row],[Frequency]]&lt;$M$17,4,5))))</f>
        <v>4</v>
      </c>
      <c r="H977" s="9">
        <f>IF(Table5[[#This Row],[Total_Spend]]&lt;=$N$11,1,IF(Table5[[#This Row],[Total_Spend]]&lt;=$N$12,2,IF(Table5[[#This Row],[Total_Spend]]&lt;=$N$13,3,IF(Table5[[#This Row],[Total_Spend]]&lt;$N$17,4,5))))</f>
        <v>3</v>
      </c>
    </row>
    <row r="978" spans="1:8" x14ac:dyDescent="0.3">
      <c r="A978" s="9">
        <v>4174</v>
      </c>
      <c r="B978">
        <v>81</v>
      </c>
      <c r="C978">
        <v>130</v>
      </c>
      <c r="D978">
        <v>8</v>
      </c>
      <c r="E978" s="9">
        <v>0</v>
      </c>
      <c r="F978" s="9">
        <f>IF(Table5[[#This Row],[Recency]]&lt;=$L$19,5,IF(Table5[[#This Row],[Recency]]&lt;=$L$11,4,IF(Table5[[#This Row],[Recency]]&lt;=$L$12,3,IF(Table5[[#This Row],[Recency]]&lt;=$L$13,2,1))))</f>
        <v>1</v>
      </c>
      <c r="G978" s="9">
        <f>IF(Table5[[#This Row],[Frequency]]&lt;=$M$11,1,IF(Table5[[#This Row],[Frequency]]&lt;=$M$12,2,IF(Table5[[#This Row],[Frequency]]&lt;=$M$13,3,IF(Table5[[#This Row],[Frequency]]&lt;$M$17,4,5))))</f>
        <v>1</v>
      </c>
      <c r="H978" s="9">
        <f>IF(Table5[[#This Row],[Total_Spend]]&lt;=$N$11,1,IF(Table5[[#This Row],[Total_Spend]]&lt;=$N$12,2,IF(Table5[[#This Row],[Total_Spend]]&lt;=$N$13,3,IF(Table5[[#This Row],[Total_Spend]]&lt;$N$17,4,5))))</f>
        <v>2</v>
      </c>
    </row>
    <row r="979" spans="1:8" x14ac:dyDescent="0.3">
      <c r="A979" s="9">
        <v>4179</v>
      </c>
      <c r="B979">
        <v>94</v>
      </c>
      <c r="C979">
        <v>55</v>
      </c>
      <c r="D979">
        <v>6</v>
      </c>
      <c r="E979" s="9">
        <v>0</v>
      </c>
      <c r="F979" s="9">
        <f>IF(Table5[[#This Row],[Recency]]&lt;=$L$19,5,IF(Table5[[#This Row],[Recency]]&lt;=$L$11,4,IF(Table5[[#This Row],[Recency]]&lt;=$L$12,3,IF(Table5[[#This Row],[Recency]]&lt;=$L$13,2,1))))</f>
        <v>1</v>
      </c>
      <c r="G979" s="9">
        <f>IF(Table5[[#This Row],[Frequency]]&lt;=$M$11,1,IF(Table5[[#This Row],[Frequency]]&lt;=$M$12,2,IF(Table5[[#This Row],[Frequency]]&lt;=$M$13,3,IF(Table5[[#This Row],[Frequency]]&lt;$M$17,4,5))))</f>
        <v>1</v>
      </c>
      <c r="H979" s="9">
        <f>IF(Table5[[#This Row],[Total_Spend]]&lt;=$N$11,1,IF(Table5[[#This Row],[Total_Spend]]&lt;=$N$12,2,IF(Table5[[#This Row],[Total_Spend]]&lt;=$N$13,3,IF(Table5[[#This Row],[Total_Spend]]&lt;$N$17,4,5))))</f>
        <v>1</v>
      </c>
    </row>
    <row r="980" spans="1:8" x14ac:dyDescent="0.3">
      <c r="A980" s="9">
        <v>4184</v>
      </c>
      <c r="B980">
        <v>48</v>
      </c>
      <c r="C980">
        <v>265</v>
      </c>
      <c r="D980">
        <v>12</v>
      </c>
      <c r="E980" s="9">
        <v>0</v>
      </c>
      <c r="F980" s="9">
        <f>IF(Table5[[#This Row],[Recency]]&lt;=$L$19,5,IF(Table5[[#This Row],[Recency]]&lt;=$L$11,4,IF(Table5[[#This Row],[Recency]]&lt;=$L$12,3,IF(Table5[[#This Row],[Recency]]&lt;=$L$13,2,1))))</f>
        <v>3</v>
      </c>
      <c r="G980" s="9">
        <f>IF(Table5[[#This Row],[Frequency]]&lt;=$M$11,1,IF(Table5[[#This Row],[Frequency]]&lt;=$M$12,2,IF(Table5[[#This Row],[Frequency]]&lt;=$M$13,3,IF(Table5[[#This Row],[Frequency]]&lt;$M$17,4,5))))</f>
        <v>2</v>
      </c>
      <c r="H980" s="9">
        <f>IF(Table5[[#This Row],[Total_Spend]]&lt;=$N$11,1,IF(Table5[[#This Row],[Total_Spend]]&lt;=$N$12,2,IF(Table5[[#This Row],[Total_Spend]]&lt;=$N$13,3,IF(Table5[[#This Row],[Total_Spend]]&lt;$N$17,4,5))))</f>
        <v>2</v>
      </c>
    </row>
    <row r="981" spans="1:8" x14ac:dyDescent="0.3">
      <c r="A981" s="9">
        <v>4186</v>
      </c>
      <c r="B981">
        <v>11</v>
      </c>
      <c r="C981">
        <v>76</v>
      </c>
      <c r="D981">
        <v>9</v>
      </c>
      <c r="E981" s="9">
        <v>0</v>
      </c>
      <c r="F981" s="9">
        <f>IF(Table5[[#This Row],[Recency]]&lt;=$L$19,5,IF(Table5[[#This Row],[Recency]]&lt;=$L$11,4,IF(Table5[[#This Row],[Recency]]&lt;=$L$12,3,IF(Table5[[#This Row],[Recency]]&lt;=$L$13,2,1))))</f>
        <v>4</v>
      </c>
      <c r="G981" s="9">
        <f>IF(Table5[[#This Row],[Frequency]]&lt;=$M$11,1,IF(Table5[[#This Row],[Frequency]]&lt;=$M$12,2,IF(Table5[[#This Row],[Frequency]]&lt;=$M$13,3,IF(Table5[[#This Row],[Frequency]]&lt;$M$17,4,5))))</f>
        <v>2</v>
      </c>
      <c r="H981" s="9">
        <f>IF(Table5[[#This Row],[Total_Spend]]&lt;=$N$11,1,IF(Table5[[#This Row],[Total_Spend]]&lt;=$N$12,2,IF(Table5[[#This Row],[Total_Spend]]&lt;=$N$13,3,IF(Table5[[#This Row],[Total_Spend]]&lt;$N$17,4,5))))</f>
        <v>2</v>
      </c>
    </row>
    <row r="982" spans="1:8" x14ac:dyDescent="0.3">
      <c r="A982" s="9">
        <v>4188</v>
      </c>
      <c r="B982">
        <v>53</v>
      </c>
      <c r="C982">
        <v>354</v>
      </c>
      <c r="D982">
        <v>14</v>
      </c>
      <c r="E982" s="9">
        <v>1</v>
      </c>
      <c r="F982" s="9">
        <f>IF(Table5[[#This Row],[Recency]]&lt;=$L$19,5,IF(Table5[[#This Row],[Recency]]&lt;=$L$11,4,IF(Table5[[#This Row],[Recency]]&lt;=$L$12,3,IF(Table5[[#This Row],[Recency]]&lt;=$L$13,2,1))))</f>
        <v>2</v>
      </c>
      <c r="G982" s="9">
        <f>IF(Table5[[#This Row],[Frequency]]&lt;=$M$11,1,IF(Table5[[#This Row],[Frequency]]&lt;=$M$12,2,IF(Table5[[#This Row],[Frequency]]&lt;=$M$13,3,IF(Table5[[#This Row],[Frequency]]&lt;$M$17,4,5))))</f>
        <v>2</v>
      </c>
      <c r="H982" s="9">
        <f>IF(Table5[[#This Row],[Total_Spend]]&lt;=$N$11,1,IF(Table5[[#This Row],[Total_Spend]]&lt;=$N$12,2,IF(Table5[[#This Row],[Total_Spend]]&lt;=$N$13,3,IF(Table5[[#This Row],[Total_Spend]]&lt;$N$17,4,5))))</f>
        <v>2</v>
      </c>
    </row>
    <row r="983" spans="1:8" x14ac:dyDescent="0.3">
      <c r="A983" s="9">
        <v>4198</v>
      </c>
      <c r="B983">
        <v>6</v>
      </c>
      <c r="C983">
        <v>25</v>
      </c>
      <c r="D983">
        <v>4</v>
      </c>
      <c r="E983" s="9">
        <v>0</v>
      </c>
      <c r="F983" s="9">
        <f>IF(Table5[[#This Row],[Recency]]&lt;=$L$19,5,IF(Table5[[#This Row],[Recency]]&lt;=$L$11,4,IF(Table5[[#This Row],[Recency]]&lt;=$L$12,3,IF(Table5[[#This Row],[Recency]]&lt;=$L$13,2,1))))</f>
        <v>5</v>
      </c>
      <c r="G983" s="9">
        <f>IF(Table5[[#This Row],[Frequency]]&lt;=$M$11,1,IF(Table5[[#This Row],[Frequency]]&lt;=$M$12,2,IF(Table5[[#This Row],[Frequency]]&lt;=$M$13,3,IF(Table5[[#This Row],[Frequency]]&lt;$M$17,4,5))))</f>
        <v>1</v>
      </c>
      <c r="H983" s="9">
        <f>IF(Table5[[#This Row],[Total_Spend]]&lt;=$N$11,1,IF(Table5[[#This Row],[Total_Spend]]&lt;=$N$12,2,IF(Table5[[#This Row],[Total_Spend]]&lt;=$N$13,3,IF(Table5[[#This Row],[Total_Spend]]&lt;$N$17,4,5))))</f>
        <v>1</v>
      </c>
    </row>
    <row r="984" spans="1:8" x14ac:dyDescent="0.3">
      <c r="A984" s="9">
        <v>4200</v>
      </c>
      <c r="B984">
        <v>85</v>
      </c>
      <c r="C984">
        <v>275</v>
      </c>
      <c r="D984">
        <v>15</v>
      </c>
      <c r="E984" s="9">
        <v>0</v>
      </c>
      <c r="F984" s="9">
        <f>IF(Table5[[#This Row],[Recency]]&lt;=$L$19,5,IF(Table5[[#This Row],[Recency]]&lt;=$L$11,4,IF(Table5[[#This Row],[Recency]]&lt;=$L$12,3,IF(Table5[[#This Row],[Recency]]&lt;=$L$13,2,1))))</f>
        <v>1</v>
      </c>
      <c r="G984" s="9">
        <f>IF(Table5[[#This Row],[Frequency]]&lt;=$M$11,1,IF(Table5[[#This Row],[Frequency]]&lt;=$M$12,2,IF(Table5[[#This Row],[Frequency]]&lt;=$M$13,3,IF(Table5[[#This Row],[Frequency]]&lt;$M$17,4,5))))</f>
        <v>2</v>
      </c>
      <c r="H984" s="9">
        <f>IF(Table5[[#This Row],[Total_Spend]]&lt;=$N$11,1,IF(Table5[[#This Row],[Total_Spend]]&lt;=$N$12,2,IF(Table5[[#This Row],[Total_Spend]]&lt;=$N$13,3,IF(Table5[[#This Row],[Total_Spend]]&lt;$N$17,4,5))))</f>
        <v>2</v>
      </c>
    </row>
    <row r="985" spans="1:8" x14ac:dyDescent="0.3">
      <c r="A985" s="9">
        <v>4201</v>
      </c>
      <c r="B985">
        <v>39</v>
      </c>
      <c r="C985">
        <v>468</v>
      </c>
      <c r="D985">
        <v>19</v>
      </c>
      <c r="E985" s="9">
        <v>0</v>
      </c>
      <c r="F985" s="9">
        <f>IF(Table5[[#This Row],[Recency]]&lt;=$L$19,5,IF(Table5[[#This Row],[Recency]]&lt;=$L$11,4,IF(Table5[[#This Row],[Recency]]&lt;=$L$12,3,IF(Table5[[#This Row],[Recency]]&lt;=$L$13,2,1))))</f>
        <v>3</v>
      </c>
      <c r="G985" s="9">
        <f>IF(Table5[[#This Row],[Frequency]]&lt;=$M$11,1,IF(Table5[[#This Row],[Frequency]]&lt;=$M$12,2,IF(Table5[[#This Row],[Frequency]]&lt;=$M$13,3,IF(Table5[[#This Row],[Frequency]]&lt;$M$17,4,5))))</f>
        <v>3</v>
      </c>
      <c r="H985" s="9">
        <f>IF(Table5[[#This Row],[Total_Spend]]&lt;=$N$11,1,IF(Table5[[#This Row],[Total_Spend]]&lt;=$N$12,2,IF(Table5[[#This Row],[Total_Spend]]&lt;=$N$13,3,IF(Table5[[#This Row],[Total_Spend]]&lt;$N$17,4,5))))</f>
        <v>3</v>
      </c>
    </row>
    <row r="986" spans="1:8" x14ac:dyDescent="0.3">
      <c r="A986" s="9">
        <v>4207</v>
      </c>
      <c r="B986">
        <v>27</v>
      </c>
      <c r="C986">
        <v>1298</v>
      </c>
      <c r="D986">
        <v>25</v>
      </c>
      <c r="E986" s="9">
        <v>0</v>
      </c>
      <c r="F986" s="9">
        <f>IF(Table5[[#This Row],[Recency]]&lt;=$L$19,5,IF(Table5[[#This Row],[Recency]]&lt;=$L$11,4,IF(Table5[[#This Row],[Recency]]&lt;=$L$12,3,IF(Table5[[#This Row],[Recency]]&lt;=$L$13,2,1))))</f>
        <v>3</v>
      </c>
      <c r="G986" s="9">
        <f>IF(Table5[[#This Row],[Frequency]]&lt;=$M$11,1,IF(Table5[[#This Row],[Frequency]]&lt;=$M$12,2,IF(Table5[[#This Row],[Frequency]]&lt;=$M$13,3,IF(Table5[[#This Row],[Frequency]]&lt;$M$17,4,5))))</f>
        <v>5</v>
      </c>
      <c r="H986" s="9">
        <f>IF(Table5[[#This Row],[Total_Spend]]&lt;=$N$11,1,IF(Table5[[#This Row],[Total_Spend]]&lt;=$N$12,2,IF(Table5[[#This Row],[Total_Spend]]&lt;=$N$13,3,IF(Table5[[#This Row],[Total_Spend]]&lt;$N$17,4,5))))</f>
        <v>4</v>
      </c>
    </row>
    <row r="987" spans="1:8" x14ac:dyDescent="0.3">
      <c r="A987" s="9">
        <v>4211</v>
      </c>
      <c r="B987">
        <v>5</v>
      </c>
      <c r="C987">
        <v>57</v>
      </c>
      <c r="D987">
        <v>7</v>
      </c>
      <c r="E987" s="9">
        <v>0</v>
      </c>
      <c r="F987" s="9">
        <f>IF(Table5[[#This Row],[Recency]]&lt;=$L$19,5,IF(Table5[[#This Row],[Recency]]&lt;=$L$11,4,IF(Table5[[#This Row],[Recency]]&lt;=$L$12,3,IF(Table5[[#This Row],[Recency]]&lt;=$L$13,2,1))))</f>
        <v>5</v>
      </c>
      <c r="G987" s="9">
        <f>IF(Table5[[#This Row],[Frequency]]&lt;=$M$11,1,IF(Table5[[#This Row],[Frequency]]&lt;=$M$12,2,IF(Table5[[#This Row],[Frequency]]&lt;=$M$13,3,IF(Table5[[#This Row],[Frequency]]&lt;$M$17,4,5))))</f>
        <v>1</v>
      </c>
      <c r="H987" s="9">
        <f>IF(Table5[[#This Row],[Total_Spend]]&lt;=$N$11,1,IF(Table5[[#This Row],[Total_Spend]]&lt;=$N$12,2,IF(Table5[[#This Row],[Total_Spend]]&lt;=$N$13,3,IF(Table5[[#This Row],[Total_Spend]]&lt;$N$17,4,5))))</f>
        <v>1</v>
      </c>
    </row>
    <row r="988" spans="1:8" x14ac:dyDescent="0.3">
      <c r="A988" s="9">
        <v>4216</v>
      </c>
      <c r="B988">
        <v>33</v>
      </c>
      <c r="C988">
        <v>1474</v>
      </c>
      <c r="D988">
        <v>26</v>
      </c>
      <c r="E988" s="9">
        <v>1</v>
      </c>
      <c r="F988" s="9">
        <f>IF(Table5[[#This Row],[Recency]]&lt;=$L$19,5,IF(Table5[[#This Row],[Recency]]&lt;=$L$11,4,IF(Table5[[#This Row],[Recency]]&lt;=$L$12,3,IF(Table5[[#This Row],[Recency]]&lt;=$L$13,2,1))))</f>
        <v>3</v>
      </c>
      <c r="G988" s="9">
        <f>IF(Table5[[#This Row],[Frequency]]&lt;=$M$11,1,IF(Table5[[#This Row],[Frequency]]&lt;=$M$12,2,IF(Table5[[#This Row],[Frequency]]&lt;=$M$13,3,IF(Table5[[#This Row],[Frequency]]&lt;$M$17,4,5))))</f>
        <v>5</v>
      </c>
      <c r="H988" s="9">
        <f>IF(Table5[[#This Row],[Total_Spend]]&lt;=$N$11,1,IF(Table5[[#This Row],[Total_Spend]]&lt;=$N$12,2,IF(Table5[[#This Row],[Total_Spend]]&lt;=$N$13,3,IF(Table5[[#This Row],[Total_Spend]]&lt;$N$17,4,5))))</f>
        <v>4</v>
      </c>
    </row>
    <row r="989" spans="1:8" x14ac:dyDescent="0.3">
      <c r="A989" s="9">
        <v>4220</v>
      </c>
      <c r="B989">
        <v>26</v>
      </c>
      <c r="C989">
        <v>87</v>
      </c>
      <c r="D989">
        <v>7</v>
      </c>
      <c r="E989" s="9">
        <v>0</v>
      </c>
      <c r="F989" s="9">
        <f>IF(Table5[[#This Row],[Recency]]&lt;=$L$19,5,IF(Table5[[#This Row],[Recency]]&lt;=$L$11,4,IF(Table5[[#This Row],[Recency]]&lt;=$L$12,3,IF(Table5[[#This Row],[Recency]]&lt;=$L$13,2,1))))</f>
        <v>3</v>
      </c>
      <c r="G989" s="9">
        <f>IF(Table5[[#This Row],[Frequency]]&lt;=$M$11,1,IF(Table5[[#This Row],[Frequency]]&lt;=$M$12,2,IF(Table5[[#This Row],[Frequency]]&lt;=$M$13,3,IF(Table5[[#This Row],[Frequency]]&lt;$M$17,4,5))))</f>
        <v>1</v>
      </c>
      <c r="H989" s="9">
        <f>IF(Table5[[#This Row],[Total_Spend]]&lt;=$N$11,1,IF(Table5[[#This Row],[Total_Spend]]&lt;=$N$12,2,IF(Table5[[#This Row],[Total_Spend]]&lt;=$N$13,3,IF(Table5[[#This Row],[Total_Spend]]&lt;$N$17,4,5))))</f>
        <v>2</v>
      </c>
    </row>
    <row r="990" spans="1:8" x14ac:dyDescent="0.3">
      <c r="A990" s="9">
        <v>4227</v>
      </c>
      <c r="B990">
        <v>78</v>
      </c>
      <c r="C990">
        <v>55</v>
      </c>
      <c r="D990">
        <v>9</v>
      </c>
      <c r="E990" s="9">
        <v>0</v>
      </c>
      <c r="F990" s="9">
        <f>IF(Table5[[#This Row],[Recency]]&lt;=$L$19,5,IF(Table5[[#This Row],[Recency]]&lt;=$L$11,4,IF(Table5[[#This Row],[Recency]]&lt;=$L$12,3,IF(Table5[[#This Row],[Recency]]&lt;=$L$13,2,1))))</f>
        <v>1</v>
      </c>
      <c r="G990" s="9">
        <f>IF(Table5[[#This Row],[Frequency]]&lt;=$M$11,1,IF(Table5[[#This Row],[Frequency]]&lt;=$M$12,2,IF(Table5[[#This Row],[Frequency]]&lt;=$M$13,3,IF(Table5[[#This Row],[Frequency]]&lt;$M$17,4,5))))</f>
        <v>2</v>
      </c>
      <c r="H990" s="9">
        <f>IF(Table5[[#This Row],[Total_Spend]]&lt;=$N$11,1,IF(Table5[[#This Row],[Total_Spend]]&lt;=$N$12,2,IF(Table5[[#This Row],[Total_Spend]]&lt;=$N$13,3,IF(Table5[[#This Row],[Total_Spend]]&lt;$N$17,4,5))))</f>
        <v>1</v>
      </c>
    </row>
    <row r="991" spans="1:8" x14ac:dyDescent="0.3">
      <c r="A991" s="9">
        <v>4240</v>
      </c>
      <c r="B991">
        <v>79</v>
      </c>
      <c r="C991">
        <v>58</v>
      </c>
      <c r="D991">
        <v>7</v>
      </c>
      <c r="E991" s="9">
        <v>0</v>
      </c>
      <c r="F991" s="9">
        <f>IF(Table5[[#This Row],[Recency]]&lt;=$L$19,5,IF(Table5[[#This Row],[Recency]]&lt;=$L$11,4,IF(Table5[[#This Row],[Recency]]&lt;=$L$12,3,IF(Table5[[#This Row],[Recency]]&lt;=$L$13,2,1))))</f>
        <v>1</v>
      </c>
      <c r="G991" s="9">
        <f>IF(Table5[[#This Row],[Frequency]]&lt;=$M$11,1,IF(Table5[[#This Row],[Frequency]]&lt;=$M$12,2,IF(Table5[[#This Row],[Frequency]]&lt;=$M$13,3,IF(Table5[[#This Row],[Frequency]]&lt;$M$17,4,5))))</f>
        <v>1</v>
      </c>
      <c r="H991" s="9">
        <f>IF(Table5[[#This Row],[Total_Spend]]&lt;=$N$11,1,IF(Table5[[#This Row],[Total_Spend]]&lt;=$N$12,2,IF(Table5[[#This Row],[Total_Spend]]&lt;=$N$13,3,IF(Table5[[#This Row],[Total_Spend]]&lt;$N$17,4,5))))</f>
        <v>1</v>
      </c>
    </row>
    <row r="992" spans="1:8" x14ac:dyDescent="0.3">
      <c r="A992" s="9">
        <v>4246</v>
      </c>
      <c r="B992">
        <v>2</v>
      </c>
      <c r="C992">
        <v>373</v>
      </c>
      <c r="D992">
        <v>2</v>
      </c>
      <c r="E992" s="9">
        <v>0</v>
      </c>
      <c r="F992" s="9">
        <f>IF(Table5[[#This Row],[Recency]]&lt;=$L$19,5,IF(Table5[[#This Row],[Recency]]&lt;=$L$11,4,IF(Table5[[#This Row],[Recency]]&lt;=$L$12,3,IF(Table5[[#This Row],[Recency]]&lt;=$L$13,2,1))))</f>
        <v>5</v>
      </c>
      <c r="G992" s="9">
        <f>IF(Table5[[#This Row],[Frequency]]&lt;=$M$11,1,IF(Table5[[#This Row],[Frequency]]&lt;=$M$12,2,IF(Table5[[#This Row],[Frequency]]&lt;=$M$13,3,IF(Table5[[#This Row],[Frequency]]&lt;$M$17,4,5))))</f>
        <v>1</v>
      </c>
      <c r="H992" s="9">
        <f>IF(Table5[[#This Row],[Total_Spend]]&lt;=$N$11,1,IF(Table5[[#This Row],[Total_Spend]]&lt;=$N$12,2,IF(Table5[[#This Row],[Total_Spend]]&lt;=$N$13,3,IF(Table5[[#This Row],[Total_Spend]]&lt;$N$17,4,5))))</f>
        <v>2</v>
      </c>
    </row>
    <row r="993" spans="1:8" x14ac:dyDescent="0.3">
      <c r="A993" s="9">
        <v>4248</v>
      </c>
      <c r="B993">
        <v>23</v>
      </c>
      <c r="C993">
        <v>2008</v>
      </c>
      <c r="D993">
        <v>19</v>
      </c>
      <c r="E993" s="9">
        <v>0</v>
      </c>
      <c r="F993" s="9">
        <f>IF(Table5[[#This Row],[Recency]]&lt;=$L$19,5,IF(Table5[[#This Row],[Recency]]&lt;=$L$11,4,IF(Table5[[#This Row],[Recency]]&lt;=$L$12,3,IF(Table5[[#This Row],[Recency]]&lt;=$L$13,2,1))))</f>
        <v>4</v>
      </c>
      <c r="G993" s="9">
        <f>IF(Table5[[#This Row],[Frequency]]&lt;=$M$11,1,IF(Table5[[#This Row],[Frequency]]&lt;=$M$12,2,IF(Table5[[#This Row],[Frequency]]&lt;=$M$13,3,IF(Table5[[#This Row],[Frequency]]&lt;$M$17,4,5))))</f>
        <v>3</v>
      </c>
      <c r="H993" s="9">
        <f>IF(Table5[[#This Row],[Total_Spend]]&lt;=$N$11,1,IF(Table5[[#This Row],[Total_Spend]]&lt;=$N$12,2,IF(Table5[[#This Row],[Total_Spend]]&lt;=$N$13,3,IF(Table5[[#This Row],[Total_Spend]]&lt;$N$17,4,5))))</f>
        <v>5</v>
      </c>
    </row>
    <row r="994" spans="1:8" x14ac:dyDescent="0.3">
      <c r="A994" s="9">
        <v>425</v>
      </c>
      <c r="B994">
        <v>66</v>
      </c>
      <c r="C994">
        <v>727</v>
      </c>
      <c r="D994">
        <v>22</v>
      </c>
      <c r="E994" s="9">
        <v>0</v>
      </c>
      <c r="F994" s="9">
        <f>IF(Table5[[#This Row],[Recency]]&lt;=$L$19,5,IF(Table5[[#This Row],[Recency]]&lt;=$L$11,4,IF(Table5[[#This Row],[Recency]]&lt;=$L$12,3,IF(Table5[[#This Row],[Recency]]&lt;=$L$13,2,1))))</f>
        <v>2</v>
      </c>
      <c r="G994" s="9">
        <f>IF(Table5[[#This Row],[Frequency]]&lt;=$M$11,1,IF(Table5[[#This Row],[Frequency]]&lt;=$M$12,2,IF(Table5[[#This Row],[Frequency]]&lt;=$M$13,3,IF(Table5[[#This Row],[Frequency]]&lt;$M$17,4,5))))</f>
        <v>4</v>
      </c>
      <c r="H994" s="9">
        <f>IF(Table5[[#This Row],[Total_Spend]]&lt;=$N$11,1,IF(Table5[[#This Row],[Total_Spend]]&lt;=$N$12,2,IF(Table5[[#This Row],[Total_Spend]]&lt;=$N$13,3,IF(Table5[[#This Row],[Total_Spend]]&lt;$N$17,4,5))))</f>
        <v>3</v>
      </c>
    </row>
    <row r="995" spans="1:8" x14ac:dyDescent="0.3">
      <c r="A995" s="9">
        <v>4252</v>
      </c>
      <c r="B995">
        <v>73</v>
      </c>
      <c r="C995">
        <v>301</v>
      </c>
      <c r="D995">
        <v>12</v>
      </c>
      <c r="E995" s="9">
        <v>0</v>
      </c>
      <c r="F995" s="9">
        <f>IF(Table5[[#This Row],[Recency]]&lt;=$L$19,5,IF(Table5[[#This Row],[Recency]]&lt;=$L$11,4,IF(Table5[[#This Row],[Recency]]&lt;=$L$12,3,IF(Table5[[#This Row],[Recency]]&lt;=$L$13,2,1))))</f>
        <v>2</v>
      </c>
      <c r="G995" s="9">
        <f>IF(Table5[[#This Row],[Frequency]]&lt;=$M$11,1,IF(Table5[[#This Row],[Frequency]]&lt;=$M$12,2,IF(Table5[[#This Row],[Frequency]]&lt;=$M$13,3,IF(Table5[[#This Row],[Frequency]]&lt;$M$17,4,5))))</f>
        <v>2</v>
      </c>
      <c r="H995" s="9">
        <f>IF(Table5[[#This Row],[Total_Spend]]&lt;=$N$11,1,IF(Table5[[#This Row],[Total_Spend]]&lt;=$N$12,2,IF(Table5[[#This Row],[Total_Spend]]&lt;=$N$13,3,IF(Table5[[#This Row],[Total_Spend]]&lt;$N$17,4,5))))</f>
        <v>2</v>
      </c>
    </row>
    <row r="996" spans="1:8" x14ac:dyDescent="0.3">
      <c r="A996" s="9">
        <v>4259</v>
      </c>
      <c r="B996">
        <v>80</v>
      </c>
      <c r="C996">
        <v>10</v>
      </c>
      <c r="D996">
        <v>4</v>
      </c>
      <c r="E996" s="9">
        <v>0</v>
      </c>
      <c r="F996" s="9">
        <f>IF(Table5[[#This Row],[Recency]]&lt;=$L$19,5,IF(Table5[[#This Row],[Recency]]&lt;=$L$11,4,IF(Table5[[#This Row],[Recency]]&lt;=$L$12,3,IF(Table5[[#This Row],[Recency]]&lt;=$L$13,2,1))))</f>
        <v>1</v>
      </c>
      <c r="G996" s="9">
        <f>IF(Table5[[#This Row],[Frequency]]&lt;=$M$11,1,IF(Table5[[#This Row],[Frequency]]&lt;=$M$12,2,IF(Table5[[#This Row],[Frequency]]&lt;=$M$13,3,IF(Table5[[#This Row],[Frequency]]&lt;$M$17,4,5))))</f>
        <v>1</v>
      </c>
      <c r="H996" s="9">
        <f>IF(Table5[[#This Row],[Total_Spend]]&lt;=$N$11,1,IF(Table5[[#This Row],[Total_Spend]]&lt;=$N$12,2,IF(Table5[[#This Row],[Total_Spend]]&lt;=$N$13,3,IF(Table5[[#This Row],[Total_Spend]]&lt;$N$17,4,5))))</f>
        <v>1</v>
      </c>
    </row>
    <row r="997" spans="1:8" x14ac:dyDescent="0.3">
      <c r="A997" s="9">
        <v>4261</v>
      </c>
      <c r="B997">
        <v>23</v>
      </c>
      <c r="C997">
        <v>1315</v>
      </c>
      <c r="D997">
        <v>26</v>
      </c>
      <c r="E997" s="9">
        <v>1</v>
      </c>
      <c r="F997" s="9">
        <f>IF(Table5[[#This Row],[Recency]]&lt;=$L$19,5,IF(Table5[[#This Row],[Recency]]&lt;=$L$11,4,IF(Table5[[#This Row],[Recency]]&lt;=$L$12,3,IF(Table5[[#This Row],[Recency]]&lt;=$L$13,2,1))))</f>
        <v>4</v>
      </c>
      <c r="G997" s="9">
        <f>IF(Table5[[#This Row],[Frequency]]&lt;=$M$11,1,IF(Table5[[#This Row],[Frequency]]&lt;=$M$12,2,IF(Table5[[#This Row],[Frequency]]&lt;=$M$13,3,IF(Table5[[#This Row],[Frequency]]&lt;$M$17,4,5))))</f>
        <v>5</v>
      </c>
      <c r="H997" s="9">
        <f>IF(Table5[[#This Row],[Total_Spend]]&lt;=$N$11,1,IF(Table5[[#This Row],[Total_Spend]]&lt;=$N$12,2,IF(Table5[[#This Row],[Total_Spend]]&lt;=$N$13,3,IF(Table5[[#This Row],[Total_Spend]]&lt;$N$17,4,5))))</f>
        <v>4</v>
      </c>
    </row>
    <row r="998" spans="1:8" x14ac:dyDescent="0.3">
      <c r="A998" s="9">
        <v>4268</v>
      </c>
      <c r="B998">
        <v>50</v>
      </c>
      <c r="C998">
        <v>158</v>
      </c>
      <c r="D998">
        <v>9</v>
      </c>
      <c r="E998" s="9">
        <v>0</v>
      </c>
      <c r="F998" s="9">
        <f>IF(Table5[[#This Row],[Recency]]&lt;=$L$19,5,IF(Table5[[#This Row],[Recency]]&lt;=$L$11,4,IF(Table5[[#This Row],[Recency]]&lt;=$L$12,3,IF(Table5[[#This Row],[Recency]]&lt;=$L$13,2,1))))</f>
        <v>2</v>
      </c>
      <c r="G998" s="9">
        <f>IF(Table5[[#This Row],[Frequency]]&lt;=$M$11,1,IF(Table5[[#This Row],[Frequency]]&lt;=$M$12,2,IF(Table5[[#This Row],[Frequency]]&lt;=$M$13,3,IF(Table5[[#This Row],[Frequency]]&lt;$M$17,4,5))))</f>
        <v>2</v>
      </c>
      <c r="H998" s="9">
        <f>IF(Table5[[#This Row],[Total_Spend]]&lt;=$N$11,1,IF(Table5[[#This Row],[Total_Spend]]&lt;=$N$12,2,IF(Table5[[#This Row],[Total_Spend]]&lt;=$N$13,3,IF(Table5[[#This Row],[Total_Spend]]&lt;$N$17,4,5))))</f>
        <v>2</v>
      </c>
    </row>
    <row r="999" spans="1:8" x14ac:dyDescent="0.3">
      <c r="A999" s="9">
        <v>4271</v>
      </c>
      <c r="B999">
        <v>80</v>
      </c>
      <c r="C999">
        <v>341</v>
      </c>
      <c r="D999">
        <v>17</v>
      </c>
      <c r="E999" s="9">
        <v>0</v>
      </c>
      <c r="F999" s="9">
        <f>IF(Table5[[#This Row],[Recency]]&lt;=$L$19,5,IF(Table5[[#This Row],[Recency]]&lt;=$L$11,4,IF(Table5[[#This Row],[Recency]]&lt;=$L$12,3,IF(Table5[[#This Row],[Recency]]&lt;=$L$13,2,1))))</f>
        <v>1</v>
      </c>
      <c r="G999" s="9">
        <f>IF(Table5[[#This Row],[Frequency]]&lt;=$M$11,1,IF(Table5[[#This Row],[Frequency]]&lt;=$M$12,2,IF(Table5[[#This Row],[Frequency]]&lt;=$M$13,3,IF(Table5[[#This Row],[Frequency]]&lt;$M$17,4,5))))</f>
        <v>3</v>
      </c>
      <c r="H999" s="9">
        <f>IF(Table5[[#This Row],[Total_Spend]]&lt;=$N$11,1,IF(Table5[[#This Row],[Total_Spend]]&lt;=$N$12,2,IF(Table5[[#This Row],[Total_Spend]]&lt;=$N$13,3,IF(Table5[[#This Row],[Total_Spend]]&lt;$N$17,4,5))))</f>
        <v>2</v>
      </c>
    </row>
    <row r="1000" spans="1:8" x14ac:dyDescent="0.3">
      <c r="A1000" s="9">
        <v>4278</v>
      </c>
      <c r="B1000">
        <v>73</v>
      </c>
      <c r="C1000">
        <v>1923</v>
      </c>
      <c r="D1000">
        <v>19</v>
      </c>
      <c r="E1000" s="9">
        <v>1</v>
      </c>
      <c r="F1000" s="9">
        <f>IF(Table5[[#This Row],[Recency]]&lt;=$L$19,5,IF(Table5[[#This Row],[Recency]]&lt;=$L$11,4,IF(Table5[[#This Row],[Recency]]&lt;=$L$12,3,IF(Table5[[#This Row],[Recency]]&lt;=$L$13,2,1))))</f>
        <v>2</v>
      </c>
      <c r="G1000" s="9">
        <f>IF(Table5[[#This Row],[Frequency]]&lt;=$M$11,1,IF(Table5[[#This Row],[Frequency]]&lt;=$M$12,2,IF(Table5[[#This Row],[Frequency]]&lt;=$M$13,3,IF(Table5[[#This Row],[Frequency]]&lt;$M$17,4,5))))</f>
        <v>3</v>
      </c>
      <c r="H1000" s="9">
        <f>IF(Table5[[#This Row],[Total_Spend]]&lt;=$N$11,1,IF(Table5[[#This Row],[Total_Spend]]&lt;=$N$12,2,IF(Table5[[#This Row],[Total_Spend]]&lt;=$N$13,3,IF(Table5[[#This Row],[Total_Spend]]&lt;$N$17,4,5))))</f>
        <v>5</v>
      </c>
    </row>
    <row r="1001" spans="1:8" x14ac:dyDescent="0.3">
      <c r="A1001" s="9">
        <v>4279</v>
      </c>
      <c r="B1001">
        <v>87</v>
      </c>
      <c r="C1001">
        <v>54</v>
      </c>
      <c r="D1001">
        <v>7</v>
      </c>
      <c r="E1001" s="9">
        <v>0</v>
      </c>
      <c r="F1001" s="9">
        <f>IF(Table5[[#This Row],[Recency]]&lt;=$L$19,5,IF(Table5[[#This Row],[Recency]]&lt;=$L$11,4,IF(Table5[[#This Row],[Recency]]&lt;=$L$12,3,IF(Table5[[#This Row],[Recency]]&lt;=$L$13,2,1))))</f>
        <v>1</v>
      </c>
      <c r="G1001" s="9">
        <f>IF(Table5[[#This Row],[Frequency]]&lt;=$M$11,1,IF(Table5[[#This Row],[Frequency]]&lt;=$M$12,2,IF(Table5[[#This Row],[Frequency]]&lt;=$M$13,3,IF(Table5[[#This Row],[Frequency]]&lt;$M$17,4,5))))</f>
        <v>1</v>
      </c>
      <c r="H1001" s="9">
        <f>IF(Table5[[#This Row],[Total_Spend]]&lt;=$N$11,1,IF(Table5[[#This Row],[Total_Spend]]&lt;=$N$12,2,IF(Table5[[#This Row],[Total_Spend]]&lt;=$N$13,3,IF(Table5[[#This Row],[Total_Spend]]&lt;$N$17,4,5))))</f>
        <v>1</v>
      </c>
    </row>
    <row r="1002" spans="1:8" x14ac:dyDescent="0.3">
      <c r="A1002" s="9">
        <v>4286</v>
      </c>
      <c r="B1002">
        <v>24</v>
      </c>
      <c r="C1002">
        <v>679</v>
      </c>
      <c r="D1002">
        <v>22</v>
      </c>
      <c r="E1002" s="9">
        <v>0</v>
      </c>
      <c r="F1002" s="9">
        <f>IF(Table5[[#This Row],[Recency]]&lt;=$L$19,5,IF(Table5[[#This Row],[Recency]]&lt;=$L$11,4,IF(Table5[[#This Row],[Recency]]&lt;=$L$12,3,IF(Table5[[#This Row],[Recency]]&lt;=$L$13,2,1))))</f>
        <v>4</v>
      </c>
      <c r="G1002" s="9">
        <f>IF(Table5[[#This Row],[Frequency]]&lt;=$M$11,1,IF(Table5[[#This Row],[Frequency]]&lt;=$M$12,2,IF(Table5[[#This Row],[Frequency]]&lt;=$M$13,3,IF(Table5[[#This Row],[Frequency]]&lt;$M$17,4,5))))</f>
        <v>4</v>
      </c>
      <c r="H1002" s="9">
        <f>IF(Table5[[#This Row],[Total_Spend]]&lt;=$N$11,1,IF(Table5[[#This Row],[Total_Spend]]&lt;=$N$12,2,IF(Table5[[#This Row],[Total_Spend]]&lt;=$N$13,3,IF(Table5[[#This Row],[Total_Spend]]&lt;$N$17,4,5))))</f>
        <v>3</v>
      </c>
    </row>
    <row r="1003" spans="1:8" x14ac:dyDescent="0.3">
      <c r="A1003" s="9">
        <v>4290</v>
      </c>
      <c r="B1003">
        <v>8</v>
      </c>
      <c r="C1003">
        <v>24</v>
      </c>
      <c r="D1003">
        <v>4</v>
      </c>
      <c r="E1003" s="9">
        <v>0</v>
      </c>
      <c r="F1003" s="9">
        <f>IF(Table5[[#This Row],[Recency]]&lt;=$L$19,5,IF(Table5[[#This Row],[Recency]]&lt;=$L$11,4,IF(Table5[[#This Row],[Recency]]&lt;=$L$12,3,IF(Table5[[#This Row],[Recency]]&lt;=$L$13,2,1))))</f>
        <v>5</v>
      </c>
      <c r="G1003" s="9">
        <f>IF(Table5[[#This Row],[Frequency]]&lt;=$M$11,1,IF(Table5[[#This Row],[Frequency]]&lt;=$M$12,2,IF(Table5[[#This Row],[Frequency]]&lt;=$M$13,3,IF(Table5[[#This Row],[Frequency]]&lt;$M$17,4,5))))</f>
        <v>1</v>
      </c>
      <c r="H1003" s="9">
        <f>IF(Table5[[#This Row],[Total_Spend]]&lt;=$N$11,1,IF(Table5[[#This Row],[Total_Spend]]&lt;=$N$12,2,IF(Table5[[#This Row],[Total_Spend]]&lt;=$N$13,3,IF(Table5[[#This Row],[Total_Spend]]&lt;$N$17,4,5))))</f>
        <v>1</v>
      </c>
    </row>
    <row r="1004" spans="1:8" x14ac:dyDescent="0.3">
      <c r="A1004" s="9">
        <v>4297</v>
      </c>
      <c r="B1004">
        <v>71</v>
      </c>
      <c r="C1004">
        <v>40</v>
      </c>
      <c r="D1004">
        <v>7</v>
      </c>
      <c r="E1004" s="9">
        <v>0</v>
      </c>
      <c r="F1004" s="9">
        <f>IF(Table5[[#This Row],[Recency]]&lt;=$L$19,5,IF(Table5[[#This Row],[Recency]]&lt;=$L$11,4,IF(Table5[[#This Row],[Recency]]&lt;=$L$12,3,IF(Table5[[#This Row],[Recency]]&lt;=$L$13,2,1))))</f>
        <v>2</v>
      </c>
      <c r="G1004" s="9">
        <f>IF(Table5[[#This Row],[Frequency]]&lt;=$M$11,1,IF(Table5[[#This Row],[Frequency]]&lt;=$M$12,2,IF(Table5[[#This Row],[Frequency]]&lt;=$M$13,3,IF(Table5[[#This Row],[Frequency]]&lt;$M$17,4,5))))</f>
        <v>1</v>
      </c>
      <c r="H1004" s="9">
        <f>IF(Table5[[#This Row],[Total_Spend]]&lt;=$N$11,1,IF(Table5[[#This Row],[Total_Spend]]&lt;=$N$12,2,IF(Table5[[#This Row],[Total_Spend]]&lt;=$N$13,3,IF(Table5[[#This Row],[Total_Spend]]&lt;$N$17,4,5))))</f>
        <v>1</v>
      </c>
    </row>
    <row r="1005" spans="1:8" x14ac:dyDescent="0.3">
      <c r="A1005" s="9">
        <v>4298</v>
      </c>
      <c r="B1005">
        <v>63</v>
      </c>
      <c r="C1005">
        <v>10</v>
      </c>
      <c r="D1005">
        <v>4</v>
      </c>
      <c r="E1005" s="9">
        <v>0</v>
      </c>
      <c r="F1005" s="9">
        <f>IF(Table5[[#This Row],[Recency]]&lt;=$L$19,5,IF(Table5[[#This Row],[Recency]]&lt;=$L$11,4,IF(Table5[[#This Row],[Recency]]&lt;=$L$12,3,IF(Table5[[#This Row],[Recency]]&lt;=$L$13,2,1))))</f>
        <v>2</v>
      </c>
      <c r="G1005" s="9">
        <f>IF(Table5[[#This Row],[Frequency]]&lt;=$M$11,1,IF(Table5[[#This Row],[Frequency]]&lt;=$M$12,2,IF(Table5[[#This Row],[Frequency]]&lt;=$M$13,3,IF(Table5[[#This Row],[Frequency]]&lt;$M$17,4,5))))</f>
        <v>1</v>
      </c>
      <c r="H1005" s="9">
        <f>IF(Table5[[#This Row],[Total_Spend]]&lt;=$N$11,1,IF(Table5[[#This Row],[Total_Spend]]&lt;=$N$12,2,IF(Table5[[#This Row],[Total_Spend]]&lt;=$N$13,3,IF(Table5[[#This Row],[Total_Spend]]&lt;$N$17,4,5))))</f>
        <v>1</v>
      </c>
    </row>
    <row r="1006" spans="1:8" x14ac:dyDescent="0.3">
      <c r="A1006" s="9">
        <v>4299</v>
      </c>
      <c r="B1006">
        <v>28</v>
      </c>
      <c r="C1006">
        <v>1825</v>
      </c>
      <c r="D1006">
        <v>34</v>
      </c>
      <c r="E1006" s="9">
        <v>1</v>
      </c>
      <c r="F1006" s="9">
        <f>IF(Table5[[#This Row],[Recency]]&lt;=$L$19,5,IF(Table5[[#This Row],[Recency]]&lt;=$L$11,4,IF(Table5[[#This Row],[Recency]]&lt;=$L$12,3,IF(Table5[[#This Row],[Recency]]&lt;=$L$13,2,1))))</f>
        <v>3</v>
      </c>
      <c r="G1006" s="9">
        <f>IF(Table5[[#This Row],[Frequency]]&lt;=$M$11,1,IF(Table5[[#This Row],[Frequency]]&lt;=$M$12,2,IF(Table5[[#This Row],[Frequency]]&lt;=$M$13,3,IF(Table5[[#This Row],[Frequency]]&lt;$M$17,4,5))))</f>
        <v>5</v>
      </c>
      <c r="H1006" s="9">
        <f>IF(Table5[[#This Row],[Total_Spend]]&lt;=$N$11,1,IF(Table5[[#This Row],[Total_Spend]]&lt;=$N$12,2,IF(Table5[[#This Row],[Total_Spend]]&lt;=$N$13,3,IF(Table5[[#This Row],[Total_Spend]]&lt;$N$17,4,5))))</f>
        <v>5</v>
      </c>
    </row>
    <row r="1007" spans="1:8" x14ac:dyDescent="0.3">
      <c r="A1007" s="9">
        <v>4301</v>
      </c>
      <c r="B1007">
        <v>10</v>
      </c>
      <c r="C1007">
        <v>59</v>
      </c>
      <c r="D1007">
        <v>5</v>
      </c>
      <c r="E1007" s="9">
        <v>1</v>
      </c>
      <c r="F1007" s="9">
        <f>IF(Table5[[#This Row],[Recency]]&lt;=$L$19,5,IF(Table5[[#This Row],[Recency]]&lt;=$L$11,4,IF(Table5[[#This Row],[Recency]]&lt;=$L$12,3,IF(Table5[[#This Row],[Recency]]&lt;=$L$13,2,1))))</f>
        <v>4</v>
      </c>
      <c r="G1007" s="9">
        <f>IF(Table5[[#This Row],[Frequency]]&lt;=$M$11,1,IF(Table5[[#This Row],[Frequency]]&lt;=$M$12,2,IF(Table5[[#This Row],[Frequency]]&lt;=$M$13,3,IF(Table5[[#This Row],[Frequency]]&lt;$M$17,4,5))))</f>
        <v>1</v>
      </c>
      <c r="H1007" s="9">
        <f>IF(Table5[[#This Row],[Total_Spend]]&lt;=$N$11,1,IF(Table5[[#This Row],[Total_Spend]]&lt;=$N$12,2,IF(Table5[[#This Row],[Total_Spend]]&lt;=$N$13,3,IF(Table5[[#This Row],[Total_Spend]]&lt;$N$17,4,5))))</f>
        <v>1</v>
      </c>
    </row>
    <row r="1008" spans="1:8" x14ac:dyDescent="0.3">
      <c r="A1008" s="9">
        <v>4303</v>
      </c>
      <c r="B1008">
        <v>76</v>
      </c>
      <c r="C1008">
        <v>137</v>
      </c>
      <c r="D1008">
        <v>1</v>
      </c>
      <c r="E1008" s="9">
        <v>0</v>
      </c>
      <c r="F1008" s="9">
        <f>IF(Table5[[#This Row],[Recency]]&lt;=$L$19,5,IF(Table5[[#This Row],[Recency]]&lt;=$L$11,4,IF(Table5[[#This Row],[Recency]]&lt;=$L$12,3,IF(Table5[[#This Row],[Recency]]&lt;=$L$13,2,1))))</f>
        <v>1</v>
      </c>
      <c r="G1008" s="9">
        <f>IF(Table5[[#This Row],[Frequency]]&lt;=$M$11,1,IF(Table5[[#This Row],[Frequency]]&lt;=$M$12,2,IF(Table5[[#This Row],[Frequency]]&lt;=$M$13,3,IF(Table5[[#This Row],[Frequency]]&lt;$M$17,4,5))))</f>
        <v>1</v>
      </c>
      <c r="H1008" s="9">
        <f>IF(Table5[[#This Row],[Total_Spend]]&lt;=$N$11,1,IF(Table5[[#This Row],[Total_Spend]]&lt;=$N$12,2,IF(Table5[[#This Row],[Total_Spend]]&lt;=$N$13,3,IF(Table5[[#This Row],[Total_Spend]]&lt;$N$17,4,5))))</f>
        <v>2</v>
      </c>
    </row>
    <row r="1009" spans="1:8" x14ac:dyDescent="0.3">
      <c r="A1009" s="9">
        <v>4310</v>
      </c>
      <c r="B1009">
        <v>25</v>
      </c>
      <c r="C1009">
        <v>1428</v>
      </c>
      <c r="D1009">
        <v>21</v>
      </c>
      <c r="E1009" s="9">
        <v>1</v>
      </c>
      <c r="F1009" s="9">
        <f>IF(Table5[[#This Row],[Recency]]&lt;=$L$19,5,IF(Table5[[#This Row],[Recency]]&lt;=$L$11,4,IF(Table5[[#This Row],[Recency]]&lt;=$L$12,3,IF(Table5[[#This Row],[Recency]]&lt;=$L$13,2,1))))</f>
        <v>3</v>
      </c>
      <c r="G1009" s="9">
        <f>IF(Table5[[#This Row],[Frequency]]&lt;=$M$11,1,IF(Table5[[#This Row],[Frequency]]&lt;=$M$12,2,IF(Table5[[#This Row],[Frequency]]&lt;=$M$13,3,IF(Table5[[#This Row],[Frequency]]&lt;$M$17,4,5))))</f>
        <v>3</v>
      </c>
      <c r="H1009" s="9">
        <f>IF(Table5[[#This Row],[Total_Spend]]&lt;=$N$11,1,IF(Table5[[#This Row],[Total_Spend]]&lt;=$N$12,2,IF(Table5[[#This Row],[Total_Spend]]&lt;=$N$13,3,IF(Table5[[#This Row],[Total_Spend]]&lt;$N$17,4,5))))</f>
        <v>4</v>
      </c>
    </row>
    <row r="1010" spans="1:8" x14ac:dyDescent="0.3">
      <c r="A1010" s="9">
        <v>4320</v>
      </c>
      <c r="B1010">
        <v>6</v>
      </c>
      <c r="C1010">
        <v>943</v>
      </c>
      <c r="D1010">
        <v>23</v>
      </c>
      <c r="E1010" s="9">
        <v>0</v>
      </c>
      <c r="F1010" s="9">
        <f>IF(Table5[[#This Row],[Recency]]&lt;=$L$19,5,IF(Table5[[#This Row],[Recency]]&lt;=$L$11,4,IF(Table5[[#This Row],[Recency]]&lt;=$L$12,3,IF(Table5[[#This Row],[Recency]]&lt;=$L$13,2,1))))</f>
        <v>5</v>
      </c>
      <c r="G1010" s="9">
        <f>IF(Table5[[#This Row],[Frequency]]&lt;=$M$11,1,IF(Table5[[#This Row],[Frequency]]&lt;=$M$12,2,IF(Table5[[#This Row],[Frequency]]&lt;=$M$13,3,IF(Table5[[#This Row],[Frequency]]&lt;$M$17,4,5))))</f>
        <v>4</v>
      </c>
      <c r="H1010" s="9">
        <f>IF(Table5[[#This Row],[Total_Spend]]&lt;=$N$11,1,IF(Table5[[#This Row],[Total_Spend]]&lt;=$N$12,2,IF(Table5[[#This Row],[Total_Spend]]&lt;=$N$13,3,IF(Table5[[#This Row],[Total_Spend]]&lt;$N$17,4,5))))</f>
        <v>3</v>
      </c>
    </row>
    <row r="1011" spans="1:8" x14ac:dyDescent="0.3">
      <c r="A1011" s="9">
        <v>4322</v>
      </c>
      <c r="B1011">
        <v>20</v>
      </c>
      <c r="C1011">
        <v>1291</v>
      </c>
      <c r="D1011">
        <v>20</v>
      </c>
      <c r="E1011" s="9">
        <v>0</v>
      </c>
      <c r="F1011" s="9">
        <f>IF(Table5[[#This Row],[Recency]]&lt;=$L$19,5,IF(Table5[[#This Row],[Recency]]&lt;=$L$11,4,IF(Table5[[#This Row],[Recency]]&lt;=$L$12,3,IF(Table5[[#This Row],[Recency]]&lt;=$L$13,2,1))))</f>
        <v>4</v>
      </c>
      <c r="G1011" s="9">
        <f>IF(Table5[[#This Row],[Frequency]]&lt;=$M$11,1,IF(Table5[[#This Row],[Frequency]]&lt;=$M$12,2,IF(Table5[[#This Row],[Frequency]]&lt;=$M$13,3,IF(Table5[[#This Row],[Frequency]]&lt;$M$17,4,5))))</f>
        <v>3</v>
      </c>
      <c r="H1011" s="9">
        <f>IF(Table5[[#This Row],[Total_Spend]]&lt;=$N$11,1,IF(Table5[[#This Row],[Total_Spend]]&lt;=$N$12,2,IF(Table5[[#This Row],[Total_Spend]]&lt;=$N$13,3,IF(Table5[[#This Row],[Total_Spend]]&lt;$N$17,4,5))))</f>
        <v>4</v>
      </c>
    </row>
    <row r="1012" spans="1:8" x14ac:dyDescent="0.3">
      <c r="A1012" s="9">
        <v>4324</v>
      </c>
      <c r="B1012">
        <v>42</v>
      </c>
      <c r="C1012">
        <v>684</v>
      </c>
      <c r="D1012">
        <v>21</v>
      </c>
      <c r="E1012" s="9">
        <v>0</v>
      </c>
      <c r="F1012" s="9">
        <f>IF(Table5[[#This Row],[Recency]]&lt;=$L$19,5,IF(Table5[[#This Row],[Recency]]&lt;=$L$11,4,IF(Table5[[#This Row],[Recency]]&lt;=$L$12,3,IF(Table5[[#This Row],[Recency]]&lt;=$L$13,2,1))))</f>
        <v>3</v>
      </c>
      <c r="G1012" s="9">
        <f>IF(Table5[[#This Row],[Frequency]]&lt;=$M$11,1,IF(Table5[[#This Row],[Frequency]]&lt;=$M$12,2,IF(Table5[[#This Row],[Frequency]]&lt;=$M$13,3,IF(Table5[[#This Row],[Frequency]]&lt;$M$17,4,5))))</f>
        <v>3</v>
      </c>
      <c r="H1012" s="9">
        <f>IF(Table5[[#This Row],[Total_Spend]]&lt;=$N$11,1,IF(Table5[[#This Row],[Total_Spend]]&lt;=$N$12,2,IF(Table5[[#This Row],[Total_Spend]]&lt;=$N$13,3,IF(Table5[[#This Row],[Total_Spend]]&lt;$N$17,4,5))))</f>
        <v>3</v>
      </c>
    </row>
    <row r="1013" spans="1:8" x14ac:dyDescent="0.3">
      <c r="A1013" s="9">
        <v>4328</v>
      </c>
      <c r="B1013">
        <v>81</v>
      </c>
      <c r="C1013">
        <v>55</v>
      </c>
      <c r="D1013">
        <v>8</v>
      </c>
      <c r="E1013" s="9">
        <v>0</v>
      </c>
      <c r="F1013" s="9">
        <f>IF(Table5[[#This Row],[Recency]]&lt;=$L$19,5,IF(Table5[[#This Row],[Recency]]&lt;=$L$11,4,IF(Table5[[#This Row],[Recency]]&lt;=$L$12,3,IF(Table5[[#This Row],[Recency]]&lt;=$L$13,2,1))))</f>
        <v>1</v>
      </c>
      <c r="G1013" s="9">
        <f>IF(Table5[[#This Row],[Frequency]]&lt;=$M$11,1,IF(Table5[[#This Row],[Frequency]]&lt;=$M$12,2,IF(Table5[[#This Row],[Frequency]]&lt;=$M$13,3,IF(Table5[[#This Row],[Frequency]]&lt;$M$17,4,5))))</f>
        <v>1</v>
      </c>
      <c r="H1013" s="9">
        <f>IF(Table5[[#This Row],[Total_Spend]]&lt;=$N$11,1,IF(Table5[[#This Row],[Total_Spend]]&lt;=$N$12,2,IF(Table5[[#This Row],[Total_Spend]]&lt;=$N$13,3,IF(Table5[[#This Row],[Total_Spend]]&lt;$N$17,4,5))))</f>
        <v>1</v>
      </c>
    </row>
    <row r="1014" spans="1:8" x14ac:dyDescent="0.3">
      <c r="A1014" s="9">
        <v>4329</v>
      </c>
      <c r="B1014">
        <v>43</v>
      </c>
      <c r="C1014">
        <v>16</v>
      </c>
      <c r="D1014">
        <v>6</v>
      </c>
      <c r="E1014" s="9">
        <v>0</v>
      </c>
      <c r="F1014" s="9">
        <f>IF(Table5[[#This Row],[Recency]]&lt;=$L$19,5,IF(Table5[[#This Row],[Recency]]&lt;=$L$11,4,IF(Table5[[#This Row],[Recency]]&lt;=$L$12,3,IF(Table5[[#This Row],[Recency]]&lt;=$L$13,2,1))))</f>
        <v>3</v>
      </c>
      <c r="G1014" s="9">
        <f>IF(Table5[[#This Row],[Frequency]]&lt;=$M$11,1,IF(Table5[[#This Row],[Frequency]]&lt;=$M$12,2,IF(Table5[[#This Row],[Frequency]]&lt;=$M$13,3,IF(Table5[[#This Row],[Frequency]]&lt;$M$17,4,5))))</f>
        <v>1</v>
      </c>
      <c r="H1014" s="9">
        <f>IF(Table5[[#This Row],[Total_Spend]]&lt;=$N$11,1,IF(Table5[[#This Row],[Total_Spend]]&lt;=$N$12,2,IF(Table5[[#This Row],[Total_Spend]]&lt;=$N$13,3,IF(Table5[[#This Row],[Total_Spend]]&lt;$N$17,4,5))))</f>
        <v>1</v>
      </c>
    </row>
    <row r="1015" spans="1:8" x14ac:dyDescent="0.3">
      <c r="A1015" s="9">
        <v>433</v>
      </c>
      <c r="B1015">
        <v>42</v>
      </c>
      <c r="C1015">
        <v>632</v>
      </c>
      <c r="D1015">
        <v>23</v>
      </c>
      <c r="E1015" s="9">
        <v>0</v>
      </c>
      <c r="F1015" s="9">
        <f>IF(Table5[[#This Row],[Recency]]&lt;=$L$19,5,IF(Table5[[#This Row],[Recency]]&lt;=$L$11,4,IF(Table5[[#This Row],[Recency]]&lt;=$L$12,3,IF(Table5[[#This Row],[Recency]]&lt;=$L$13,2,1))))</f>
        <v>3</v>
      </c>
      <c r="G1015" s="9">
        <f>IF(Table5[[#This Row],[Frequency]]&lt;=$M$11,1,IF(Table5[[#This Row],[Frequency]]&lt;=$M$12,2,IF(Table5[[#This Row],[Frequency]]&lt;=$M$13,3,IF(Table5[[#This Row],[Frequency]]&lt;$M$17,4,5))))</f>
        <v>4</v>
      </c>
      <c r="H1015" s="9">
        <f>IF(Table5[[#This Row],[Total_Spend]]&lt;=$N$11,1,IF(Table5[[#This Row],[Total_Spend]]&lt;=$N$12,2,IF(Table5[[#This Row],[Total_Spend]]&lt;=$N$13,3,IF(Table5[[#This Row],[Total_Spend]]&lt;$N$17,4,5))))</f>
        <v>3</v>
      </c>
    </row>
    <row r="1016" spans="1:8" x14ac:dyDescent="0.3">
      <c r="A1016" s="9">
        <v>4331</v>
      </c>
      <c r="B1016">
        <v>41</v>
      </c>
      <c r="C1016">
        <v>1371</v>
      </c>
      <c r="D1016">
        <v>21</v>
      </c>
      <c r="E1016" s="9">
        <v>0</v>
      </c>
      <c r="F1016" s="9">
        <f>IF(Table5[[#This Row],[Recency]]&lt;=$L$19,5,IF(Table5[[#This Row],[Recency]]&lt;=$L$11,4,IF(Table5[[#This Row],[Recency]]&lt;=$L$12,3,IF(Table5[[#This Row],[Recency]]&lt;=$L$13,2,1))))</f>
        <v>3</v>
      </c>
      <c r="G1016" s="9">
        <f>IF(Table5[[#This Row],[Frequency]]&lt;=$M$11,1,IF(Table5[[#This Row],[Frequency]]&lt;=$M$12,2,IF(Table5[[#This Row],[Frequency]]&lt;=$M$13,3,IF(Table5[[#This Row],[Frequency]]&lt;$M$17,4,5))))</f>
        <v>3</v>
      </c>
      <c r="H1016" s="9">
        <f>IF(Table5[[#This Row],[Total_Spend]]&lt;=$N$11,1,IF(Table5[[#This Row],[Total_Spend]]&lt;=$N$12,2,IF(Table5[[#This Row],[Total_Spend]]&lt;=$N$13,3,IF(Table5[[#This Row],[Total_Spend]]&lt;$N$17,4,5))))</f>
        <v>4</v>
      </c>
    </row>
    <row r="1017" spans="1:8" x14ac:dyDescent="0.3">
      <c r="A1017" s="9">
        <v>4333</v>
      </c>
      <c r="B1017">
        <v>76</v>
      </c>
      <c r="C1017">
        <v>54</v>
      </c>
      <c r="D1017">
        <v>10</v>
      </c>
      <c r="E1017" s="9">
        <v>0</v>
      </c>
      <c r="F1017" s="9">
        <f>IF(Table5[[#This Row],[Recency]]&lt;=$L$19,5,IF(Table5[[#This Row],[Recency]]&lt;=$L$11,4,IF(Table5[[#This Row],[Recency]]&lt;=$L$12,3,IF(Table5[[#This Row],[Recency]]&lt;=$L$13,2,1))))</f>
        <v>1</v>
      </c>
      <c r="G1017" s="9">
        <f>IF(Table5[[#This Row],[Frequency]]&lt;=$M$11,1,IF(Table5[[#This Row],[Frequency]]&lt;=$M$12,2,IF(Table5[[#This Row],[Frequency]]&lt;=$M$13,3,IF(Table5[[#This Row],[Frequency]]&lt;$M$17,4,5))))</f>
        <v>2</v>
      </c>
      <c r="H1017" s="9">
        <f>IF(Table5[[#This Row],[Total_Spend]]&lt;=$N$11,1,IF(Table5[[#This Row],[Total_Spend]]&lt;=$N$12,2,IF(Table5[[#This Row],[Total_Spend]]&lt;=$N$13,3,IF(Table5[[#This Row],[Total_Spend]]&lt;$N$17,4,5))))</f>
        <v>1</v>
      </c>
    </row>
    <row r="1018" spans="1:8" x14ac:dyDescent="0.3">
      <c r="A1018" s="9">
        <v>4338</v>
      </c>
      <c r="B1018">
        <v>28</v>
      </c>
      <c r="C1018">
        <v>44</v>
      </c>
      <c r="D1018">
        <v>5</v>
      </c>
      <c r="E1018" s="9">
        <v>0</v>
      </c>
      <c r="F1018" s="9">
        <f>IF(Table5[[#This Row],[Recency]]&lt;=$L$19,5,IF(Table5[[#This Row],[Recency]]&lt;=$L$11,4,IF(Table5[[#This Row],[Recency]]&lt;=$L$12,3,IF(Table5[[#This Row],[Recency]]&lt;=$L$13,2,1))))</f>
        <v>3</v>
      </c>
      <c r="G1018" s="9">
        <f>IF(Table5[[#This Row],[Frequency]]&lt;=$M$11,1,IF(Table5[[#This Row],[Frequency]]&lt;=$M$12,2,IF(Table5[[#This Row],[Frequency]]&lt;=$M$13,3,IF(Table5[[#This Row],[Frequency]]&lt;$M$17,4,5))))</f>
        <v>1</v>
      </c>
      <c r="H1018" s="9">
        <f>IF(Table5[[#This Row],[Total_Spend]]&lt;=$N$11,1,IF(Table5[[#This Row],[Total_Spend]]&lt;=$N$12,2,IF(Table5[[#This Row],[Total_Spend]]&lt;=$N$13,3,IF(Table5[[#This Row],[Total_Spend]]&lt;$N$17,4,5))))</f>
        <v>1</v>
      </c>
    </row>
    <row r="1019" spans="1:8" x14ac:dyDescent="0.3">
      <c r="A1019" s="9">
        <v>4339</v>
      </c>
      <c r="B1019">
        <v>37</v>
      </c>
      <c r="C1019">
        <v>913</v>
      </c>
      <c r="D1019">
        <v>28</v>
      </c>
      <c r="E1019" s="9">
        <v>0</v>
      </c>
      <c r="F1019" s="9">
        <f>IF(Table5[[#This Row],[Recency]]&lt;=$L$19,5,IF(Table5[[#This Row],[Recency]]&lt;=$L$11,4,IF(Table5[[#This Row],[Recency]]&lt;=$L$12,3,IF(Table5[[#This Row],[Recency]]&lt;=$L$13,2,1))))</f>
        <v>3</v>
      </c>
      <c r="G1019" s="9">
        <f>IF(Table5[[#This Row],[Frequency]]&lt;=$M$11,1,IF(Table5[[#This Row],[Frequency]]&lt;=$M$12,2,IF(Table5[[#This Row],[Frequency]]&lt;=$M$13,3,IF(Table5[[#This Row],[Frequency]]&lt;$M$17,4,5))))</f>
        <v>5</v>
      </c>
      <c r="H1019" s="9">
        <f>IF(Table5[[#This Row],[Total_Spend]]&lt;=$N$11,1,IF(Table5[[#This Row],[Total_Spend]]&lt;=$N$12,2,IF(Table5[[#This Row],[Total_Spend]]&lt;=$N$13,3,IF(Table5[[#This Row],[Total_Spend]]&lt;$N$17,4,5))))</f>
        <v>3</v>
      </c>
    </row>
    <row r="1020" spans="1:8" x14ac:dyDescent="0.3">
      <c r="A1020" s="9">
        <v>4345</v>
      </c>
      <c r="B1020">
        <v>49</v>
      </c>
      <c r="C1020">
        <v>21</v>
      </c>
      <c r="D1020">
        <v>4</v>
      </c>
      <c r="E1020" s="9">
        <v>0</v>
      </c>
      <c r="F1020" s="9">
        <f>IF(Table5[[#This Row],[Recency]]&lt;=$L$19,5,IF(Table5[[#This Row],[Recency]]&lt;=$L$11,4,IF(Table5[[#This Row],[Recency]]&lt;=$L$12,3,IF(Table5[[#This Row],[Recency]]&lt;=$L$13,2,1))))</f>
        <v>3</v>
      </c>
      <c r="G1020" s="9">
        <f>IF(Table5[[#This Row],[Frequency]]&lt;=$M$11,1,IF(Table5[[#This Row],[Frequency]]&lt;=$M$12,2,IF(Table5[[#This Row],[Frequency]]&lt;=$M$13,3,IF(Table5[[#This Row],[Frequency]]&lt;$M$17,4,5))))</f>
        <v>1</v>
      </c>
      <c r="H1020" s="9">
        <f>IF(Table5[[#This Row],[Total_Spend]]&lt;=$N$11,1,IF(Table5[[#This Row],[Total_Spend]]&lt;=$N$12,2,IF(Table5[[#This Row],[Total_Spend]]&lt;=$N$13,3,IF(Table5[[#This Row],[Total_Spend]]&lt;$N$17,4,5))))</f>
        <v>1</v>
      </c>
    </row>
    <row r="1021" spans="1:8" x14ac:dyDescent="0.3">
      <c r="A1021" s="9">
        <v>4351</v>
      </c>
      <c r="B1021">
        <v>90</v>
      </c>
      <c r="C1021">
        <v>55</v>
      </c>
      <c r="D1021">
        <v>5</v>
      </c>
      <c r="E1021" s="9">
        <v>0</v>
      </c>
      <c r="F1021" s="9">
        <f>IF(Table5[[#This Row],[Recency]]&lt;=$L$19,5,IF(Table5[[#This Row],[Recency]]&lt;=$L$11,4,IF(Table5[[#This Row],[Recency]]&lt;=$L$12,3,IF(Table5[[#This Row],[Recency]]&lt;=$L$13,2,1))))</f>
        <v>1</v>
      </c>
      <c r="G1021" s="9">
        <f>IF(Table5[[#This Row],[Frequency]]&lt;=$M$11,1,IF(Table5[[#This Row],[Frequency]]&lt;=$M$12,2,IF(Table5[[#This Row],[Frequency]]&lt;=$M$13,3,IF(Table5[[#This Row],[Frequency]]&lt;$M$17,4,5))))</f>
        <v>1</v>
      </c>
      <c r="H1021" s="9">
        <f>IF(Table5[[#This Row],[Total_Spend]]&lt;=$N$11,1,IF(Table5[[#This Row],[Total_Spend]]&lt;=$N$12,2,IF(Table5[[#This Row],[Total_Spend]]&lt;=$N$13,3,IF(Table5[[#This Row],[Total_Spend]]&lt;$N$17,4,5))))</f>
        <v>1</v>
      </c>
    </row>
    <row r="1022" spans="1:8" x14ac:dyDescent="0.3">
      <c r="A1022" s="9">
        <v>4356</v>
      </c>
      <c r="B1022">
        <v>70</v>
      </c>
      <c r="C1022">
        <v>1574</v>
      </c>
      <c r="D1022">
        <v>14</v>
      </c>
      <c r="E1022" s="9">
        <v>0</v>
      </c>
      <c r="F1022" s="9">
        <f>IF(Table5[[#This Row],[Recency]]&lt;=$L$19,5,IF(Table5[[#This Row],[Recency]]&lt;=$L$11,4,IF(Table5[[#This Row],[Recency]]&lt;=$L$12,3,IF(Table5[[#This Row],[Recency]]&lt;=$L$13,2,1))))</f>
        <v>2</v>
      </c>
      <c r="G1022" s="9">
        <f>IF(Table5[[#This Row],[Frequency]]&lt;=$M$11,1,IF(Table5[[#This Row],[Frequency]]&lt;=$M$12,2,IF(Table5[[#This Row],[Frequency]]&lt;=$M$13,3,IF(Table5[[#This Row],[Frequency]]&lt;$M$17,4,5))))</f>
        <v>2</v>
      </c>
      <c r="H1022" s="9">
        <f>IF(Table5[[#This Row],[Total_Spend]]&lt;=$N$11,1,IF(Table5[[#This Row],[Total_Spend]]&lt;=$N$12,2,IF(Table5[[#This Row],[Total_Spend]]&lt;=$N$13,3,IF(Table5[[#This Row],[Total_Spend]]&lt;$N$17,4,5))))</f>
        <v>5</v>
      </c>
    </row>
    <row r="1023" spans="1:8" x14ac:dyDescent="0.3">
      <c r="A1023" s="9">
        <v>4368</v>
      </c>
      <c r="B1023">
        <v>72</v>
      </c>
      <c r="C1023">
        <v>134</v>
      </c>
      <c r="D1023">
        <v>8</v>
      </c>
      <c r="E1023" s="9">
        <v>0</v>
      </c>
      <c r="F1023" s="9">
        <f>IF(Table5[[#This Row],[Recency]]&lt;=$L$19,5,IF(Table5[[#This Row],[Recency]]&lt;=$L$11,4,IF(Table5[[#This Row],[Recency]]&lt;=$L$12,3,IF(Table5[[#This Row],[Recency]]&lt;=$L$13,2,1))))</f>
        <v>2</v>
      </c>
      <c r="G1023" s="9">
        <f>IF(Table5[[#This Row],[Frequency]]&lt;=$M$11,1,IF(Table5[[#This Row],[Frequency]]&lt;=$M$12,2,IF(Table5[[#This Row],[Frequency]]&lt;=$M$13,3,IF(Table5[[#This Row],[Frequency]]&lt;$M$17,4,5))))</f>
        <v>1</v>
      </c>
      <c r="H1023" s="9">
        <f>IF(Table5[[#This Row],[Total_Spend]]&lt;=$N$11,1,IF(Table5[[#This Row],[Total_Spend]]&lt;=$N$12,2,IF(Table5[[#This Row],[Total_Spend]]&lt;=$N$13,3,IF(Table5[[#This Row],[Total_Spend]]&lt;$N$17,4,5))))</f>
        <v>2</v>
      </c>
    </row>
    <row r="1024" spans="1:8" x14ac:dyDescent="0.3">
      <c r="A1024" s="9">
        <v>4369</v>
      </c>
      <c r="B1024">
        <v>48</v>
      </c>
      <c r="C1024">
        <v>1169</v>
      </c>
      <c r="D1024">
        <v>17</v>
      </c>
      <c r="E1024" s="9">
        <v>0</v>
      </c>
      <c r="F1024" s="9">
        <f>IF(Table5[[#This Row],[Recency]]&lt;=$L$19,5,IF(Table5[[#This Row],[Recency]]&lt;=$L$11,4,IF(Table5[[#This Row],[Recency]]&lt;=$L$12,3,IF(Table5[[#This Row],[Recency]]&lt;=$L$13,2,1))))</f>
        <v>3</v>
      </c>
      <c r="G1024" s="9">
        <f>IF(Table5[[#This Row],[Frequency]]&lt;=$M$11,1,IF(Table5[[#This Row],[Frequency]]&lt;=$M$12,2,IF(Table5[[#This Row],[Frequency]]&lt;=$M$13,3,IF(Table5[[#This Row],[Frequency]]&lt;$M$17,4,5))))</f>
        <v>3</v>
      </c>
      <c r="H1024" s="9">
        <f>IF(Table5[[#This Row],[Total_Spend]]&lt;=$N$11,1,IF(Table5[[#This Row],[Total_Spend]]&lt;=$N$12,2,IF(Table5[[#This Row],[Total_Spend]]&lt;=$N$13,3,IF(Table5[[#This Row],[Total_Spend]]&lt;$N$17,4,5))))</f>
        <v>4</v>
      </c>
    </row>
    <row r="1025" spans="1:8" x14ac:dyDescent="0.3">
      <c r="A1025" s="9">
        <v>437</v>
      </c>
      <c r="B1025">
        <v>41</v>
      </c>
      <c r="C1025">
        <v>1027</v>
      </c>
      <c r="D1025">
        <v>23</v>
      </c>
      <c r="E1025" s="9">
        <v>0</v>
      </c>
      <c r="F1025" s="9">
        <f>IF(Table5[[#This Row],[Recency]]&lt;=$L$19,5,IF(Table5[[#This Row],[Recency]]&lt;=$L$11,4,IF(Table5[[#This Row],[Recency]]&lt;=$L$12,3,IF(Table5[[#This Row],[Recency]]&lt;=$L$13,2,1))))</f>
        <v>3</v>
      </c>
      <c r="G1025" s="9">
        <f>IF(Table5[[#This Row],[Frequency]]&lt;=$M$11,1,IF(Table5[[#This Row],[Frequency]]&lt;=$M$12,2,IF(Table5[[#This Row],[Frequency]]&lt;=$M$13,3,IF(Table5[[#This Row],[Frequency]]&lt;$M$17,4,5))))</f>
        <v>4</v>
      </c>
      <c r="H1025" s="9">
        <f>IF(Table5[[#This Row],[Total_Spend]]&lt;=$N$11,1,IF(Table5[[#This Row],[Total_Spend]]&lt;=$N$12,2,IF(Table5[[#This Row],[Total_Spend]]&lt;=$N$13,3,IF(Table5[[#This Row],[Total_Spend]]&lt;$N$17,4,5))))</f>
        <v>3</v>
      </c>
    </row>
    <row r="1026" spans="1:8" x14ac:dyDescent="0.3">
      <c r="A1026" s="9">
        <v>4370</v>
      </c>
      <c r="B1026">
        <v>83</v>
      </c>
      <c r="C1026">
        <v>88</v>
      </c>
      <c r="D1026">
        <v>9</v>
      </c>
      <c r="E1026" s="9">
        <v>0</v>
      </c>
      <c r="F1026" s="9">
        <f>IF(Table5[[#This Row],[Recency]]&lt;=$L$19,5,IF(Table5[[#This Row],[Recency]]&lt;=$L$11,4,IF(Table5[[#This Row],[Recency]]&lt;=$L$12,3,IF(Table5[[#This Row],[Recency]]&lt;=$L$13,2,1))))</f>
        <v>1</v>
      </c>
      <c r="G1026" s="9">
        <f>IF(Table5[[#This Row],[Frequency]]&lt;=$M$11,1,IF(Table5[[#This Row],[Frequency]]&lt;=$M$12,2,IF(Table5[[#This Row],[Frequency]]&lt;=$M$13,3,IF(Table5[[#This Row],[Frequency]]&lt;$M$17,4,5))))</f>
        <v>2</v>
      </c>
      <c r="H1026" s="9">
        <f>IF(Table5[[#This Row],[Total_Spend]]&lt;=$N$11,1,IF(Table5[[#This Row],[Total_Spend]]&lt;=$N$12,2,IF(Table5[[#This Row],[Total_Spend]]&lt;=$N$13,3,IF(Table5[[#This Row],[Total_Spend]]&lt;$N$17,4,5))))</f>
        <v>2</v>
      </c>
    </row>
    <row r="1027" spans="1:8" x14ac:dyDescent="0.3">
      <c r="A1027" s="9">
        <v>4376</v>
      </c>
      <c r="B1027">
        <v>27</v>
      </c>
      <c r="C1027">
        <v>93</v>
      </c>
      <c r="D1027">
        <v>7</v>
      </c>
      <c r="E1027" s="9">
        <v>1</v>
      </c>
      <c r="F1027" s="9">
        <f>IF(Table5[[#This Row],[Recency]]&lt;=$L$19,5,IF(Table5[[#This Row],[Recency]]&lt;=$L$11,4,IF(Table5[[#This Row],[Recency]]&lt;=$L$12,3,IF(Table5[[#This Row],[Recency]]&lt;=$L$13,2,1))))</f>
        <v>3</v>
      </c>
      <c r="G1027" s="9">
        <f>IF(Table5[[#This Row],[Frequency]]&lt;=$M$11,1,IF(Table5[[#This Row],[Frequency]]&lt;=$M$12,2,IF(Table5[[#This Row],[Frequency]]&lt;=$M$13,3,IF(Table5[[#This Row],[Frequency]]&lt;$M$17,4,5))))</f>
        <v>1</v>
      </c>
      <c r="H1027" s="9">
        <f>IF(Table5[[#This Row],[Total_Spend]]&lt;=$N$11,1,IF(Table5[[#This Row],[Total_Spend]]&lt;=$N$12,2,IF(Table5[[#This Row],[Total_Spend]]&lt;=$N$13,3,IF(Table5[[#This Row],[Total_Spend]]&lt;$N$17,4,5))))</f>
        <v>2</v>
      </c>
    </row>
    <row r="1028" spans="1:8" x14ac:dyDescent="0.3">
      <c r="A1028" s="9">
        <v>4377</v>
      </c>
      <c r="B1028">
        <v>32</v>
      </c>
      <c r="C1028">
        <v>575</v>
      </c>
      <c r="D1028">
        <v>15</v>
      </c>
      <c r="E1028" s="9">
        <v>0</v>
      </c>
      <c r="F1028" s="9">
        <f>IF(Table5[[#This Row],[Recency]]&lt;=$L$19,5,IF(Table5[[#This Row],[Recency]]&lt;=$L$11,4,IF(Table5[[#This Row],[Recency]]&lt;=$L$12,3,IF(Table5[[#This Row],[Recency]]&lt;=$L$13,2,1))))</f>
        <v>3</v>
      </c>
      <c r="G1028" s="9">
        <f>IF(Table5[[#This Row],[Frequency]]&lt;=$M$11,1,IF(Table5[[#This Row],[Frequency]]&lt;=$M$12,2,IF(Table5[[#This Row],[Frequency]]&lt;=$M$13,3,IF(Table5[[#This Row],[Frequency]]&lt;$M$17,4,5))))</f>
        <v>2</v>
      </c>
      <c r="H1028" s="9">
        <f>IF(Table5[[#This Row],[Total_Spend]]&lt;=$N$11,1,IF(Table5[[#This Row],[Total_Spend]]&lt;=$N$12,2,IF(Table5[[#This Row],[Total_Spend]]&lt;=$N$13,3,IF(Table5[[#This Row],[Total_Spend]]&lt;$N$17,4,5))))</f>
        <v>3</v>
      </c>
    </row>
    <row r="1029" spans="1:8" x14ac:dyDescent="0.3">
      <c r="A1029" s="9">
        <v>4381</v>
      </c>
      <c r="B1029">
        <v>56</v>
      </c>
      <c r="C1029">
        <v>235</v>
      </c>
      <c r="D1029">
        <v>17</v>
      </c>
      <c r="E1029" s="9">
        <v>0</v>
      </c>
      <c r="F1029" s="9">
        <f>IF(Table5[[#This Row],[Recency]]&lt;=$L$19,5,IF(Table5[[#This Row],[Recency]]&lt;=$L$11,4,IF(Table5[[#This Row],[Recency]]&lt;=$L$12,3,IF(Table5[[#This Row],[Recency]]&lt;=$L$13,2,1))))</f>
        <v>2</v>
      </c>
      <c r="G1029" s="9">
        <f>IF(Table5[[#This Row],[Frequency]]&lt;=$M$11,1,IF(Table5[[#This Row],[Frequency]]&lt;=$M$12,2,IF(Table5[[#This Row],[Frequency]]&lt;=$M$13,3,IF(Table5[[#This Row],[Frequency]]&lt;$M$17,4,5))))</f>
        <v>3</v>
      </c>
      <c r="H1029" s="9">
        <f>IF(Table5[[#This Row],[Total_Spend]]&lt;=$N$11,1,IF(Table5[[#This Row],[Total_Spend]]&lt;=$N$12,2,IF(Table5[[#This Row],[Total_Spend]]&lt;=$N$13,3,IF(Table5[[#This Row],[Total_Spend]]&lt;$N$17,4,5))))</f>
        <v>2</v>
      </c>
    </row>
    <row r="1030" spans="1:8" x14ac:dyDescent="0.3">
      <c r="A1030" s="9">
        <v>4385</v>
      </c>
      <c r="B1030">
        <v>82</v>
      </c>
      <c r="C1030">
        <v>47</v>
      </c>
      <c r="D1030">
        <v>8</v>
      </c>
      <c r="E1030" s="9">
        <v>0</v>
      </c>
      <c r="F1030" s="9">
        <f>IF(Table5[[#This Row],[Recency]]&lt;=$L$19,5,IF(Table5[[#This Row],[Recency]]&lt;=$L$11,4,IF(Table5[[#This Row],[Recency]]&lt;=$L$12,3,IF(Table5[[#This Row],[Recency]]&lt;=$L$13,2,1))))</f>
        <v>1</v>
      </c>
      <c r="G1030" s="9">
        <f>IF(Table5[[#This Row],[Frequency]]&lt;=$M$11,1,IF(Table5[[#This Row],[Frequency]]&lt;=$M$12,2,IF(Table5[[#This Row],[Frequency]]&lt;=$M$13,3,IF(Table5[[#This Row],[Frequency]]&lt;$M$17,4,5))))</f>
        <v>1</v>
      </c>
      <c r="H1030" s="9">
        <f>IF(Table5[[#This Row],[Total_Spend]]&lt;=$N$11,1,IF(Table5[[#This Row],[Total_Spend]]&lt;=$N$12,2,IF(Table5[[#This Row],[Total_Spend]]&lt;=$N$13,3,IF(Table5[[#This Row],[Total_Spend]]&lt;$N$17,4,5))))</f>
        <v>1</v>
      </c>
    </row>
    <row r="1031" spans="1:8" x14ac:dyDescent="0.3">
      <c r="A1031" s="9">
        <v>4390</v>
      </c>
      <c r="B1031">
        <v>14</v>
      </c>
      <c r="C1031">
        <v>841</v>
      </c>
      <c r="D1031">
        <v>23</v>
      </c>
      <c r="E1031" s="9">
        <v>0</v>
      </c>
      <c r="F1031" s="9">
        <f>IF(Table5[[#This Row],[Recency]]&lt;=$L$19,5,IF(Table5[[#This Row],[Recency]]&lt;=$L$11,4,IF(Table5[[#This Row],[Recency]]&lt;=$L$12,3,IF(Table5[[#This Row],[Recency]]&lt;=$L$13,2,1))))</f>
        <v>4</v>
      </c>
      <c r="G1031" s="9">
        <f>IF(Table5[[#This Row],[Frequency]]&lt;=$M$11,1,IF(Table5[[#This Row],[Frequency]]&lt;=$M$12,2,IF(Table5[[#This Row],[Frequency]]&lt;=$M$13,3,IF(Table5[[#This Row],[Frequency]]&lt;$M$17,4,5))))</f>
        <v>4</v>
      </c>
      <c r="H1031" s="9">
        <f>IF(Table5[[#This Row],[Total_Spend]]&lt;=$N$11,1,IF(Table5[[#This Row],[Total_Spend]]&lt;=$N$12,2,IF(Table5[[#This Row],[Total_Spend]]&lt;=$N$13,3,IF(Table5[[#This Row],[Total_Spend]]&lt;$N$17,4,5))))</f>
        <v>3</v>
      </c>
    </row>
    <row r="1032" spans="1:8" x14ac:dyDescent="0.3">
      <c r="A1032" s="9">
        <v>4391</v>
      </c>
      <c r="B1032">
        <v>64</v>
      </c>
      <c r="C1032">
        <v>908</v>
      </c>
      <c r="D1032">
        <v>22</v>
      </c>
      <c r="E1032" s="9">
        <v>0</v>
      </c>
      <c r="F1032" s="9">
        <f>IF(Table5[[#This Row],[Recency]]&lt;=$L$19,5,IF(Table5[[#This Row],[Recency]]&lt;=$L$11,4,IF(Table5[[#This Row],[Recency]]&lt;=$L$12,3,IF(Table5[[#This Row],[Recency]]&lt;=$L$13,2,1))))</f>
        <v>2</v>
      </c>
      <c r="G1032" s="9">
        <f>IF(Table5[[#This Row],[Frequency]]&lt;=$M$11,1,IF(Table5[[#This Row],[Frequency]]&lt;=$M$12,2,IF(Table5[[#This Row],[Frequency]]&lt;=$M$13,3,IF(Table5[[#This Row],[Frequency]]&lt;$M$17,4,5))))</f>
        <v>4</v>
      </c>
      <c r="H1032" s="9">
        <f>IF(Table5[[#This Row],[Total_Spend]]&lt;=$N$11,1,IF(Table5[[#This Row],[Total_Spend]]&lt;=$N$12,2,IF(Table5[[#This Row],[Total_Spend]]&lt;=$N$13,3,IF(Table5[[#This Row],[Total_Spend]]&lt;$N$17,4,5))))</f>
        <v>3</v>
      </c>
    </row>
    <row r="1033" spans="1:8" x14ac:dyDescent="0.3">
      <c r="A1033" s="9">
        <v>4394</v>
      </c>
      <c r="B1033">
        <v>43</v>
      </c>
      <c r="C1033">
        <v>1501</v>
      </c>
      <c r="D1033">
        <v>23</v>
      </c>
      <c r="E1033" s="9">
        <v>0</v>
      </c>
      <c r="F1033" s="9">
        <f>IF(Table5[[#This Row],[Recency]]&lt;=$L$19,5,IF(Table5[[#This Row],[Recency]]&lt;=$L$11,4,IF(Table5[[#This Row],[Recency]]&lt;=$L$12,3,IF(Table5[[#This Row],[Recency]]&lt;=$L$13,2,1))))</f>
        <v>3</v>
      </c>
      <c r="G1033" s="9">
        <f>IF(Table5[[#This Row],[Frequency]]&lt;=$M$11,1,IF(Table5[[#This Row],[Frequency]]&lt;=$M$12,2,IF(Table5[[#This Row],[Frequency]]&lt;=$M$13,3,IF(Table5[[#This Row],[Frequency]]&lt;$M$17,4,5))))</f>
        <v>4</v>
      </c>
      <c r="H1033" s="9">
        <f>IF(Table5[[#This Row],[Total_Spend]]&lt;=$N$11,1,IF(Table5[[#This Row],[Total_Spend]]&lt;=$N$12,2,IF(Table5[[#This Row],[Total_Spend]]&lt;=$N$13,3,IF(Table5[[#This Row],[Total_Spend]]&lt;$N$17,4,5))))</f>
        <v>4</v>
      </c>
    </row>
    <row r="1034" spans="1:8" x14ac:dyDescent="0.3">
      <c r="A1034" s="9">
        <v>4399</v>
      </c>
      <c r="B1034">
        <v>3</v>
      </c>
      <c r="C1034">
        <v>1091</v>
      </c>
      <c r="D1034">
        <v>16</v>
      </c>
      <c r="E1034" s="9">
        <v>0</v>
      </c>
      <c r="F1034" s="9">
        <f>IF(Table5[[#This Row],[Recency]]&lt;=$L$19,5,IF(Table5[[#This Row],[Recency]]&lt;=$L$11,4,IF(Table5[[#This Row],[Recency]]&lt;=$L$12,3,IF(Table5[[#This Row],[Recency]]&lt;=$L$13,2,1))))</f>
        <v>5</v>
      </c>
      <c r="G1034" s="9">
        <f>IF(Table5[[#This Row],[Frequency]]&lt;=$M$11,1,IF(Table5[[#This Row],[Frequency]]&lt;=$M$12,2,IF(Table5[[#This Row],[Frequency]]&lt;=$M$13,3,IF(Table5[[#This Row],[Frequency]]&lt;$M$17,4,5))))</f>
        <v>3</v>
      </c>
      <c r="H1034" s="9">
        <f>IF(Table5[[#This Row],[Total_Spend]]&lt;=$N$11,1,IF(Table5[[#This Row],[Total_Spend]]&lt;=$N$12,2,IF(Table5[[#This Row],[Total_Spend]]&lt;=$N$13,3,IF(Table5[[#This Row],[Total_Spend]]&lt;$N$17,4,5))))</f>
        <v>4</v>
      </c>
    </row>
    <row r="1035" spans="1:8" x14ac:dyDescent="0.3">
      <c r="A1035" s="9">
        <v>4405</v>
      </c>
      <c r="B1035">
        <v>2</v>
      </c>
      <c r="C1035">
        <v>789</v>
      </c>
      <c r="D1035">
        <v>23</v>
      </c>
      <c r="E1035" s="9">
        <v>0</v>
      </c>
      <c r="F1035" s="9">
        <f>IF(Table5[[#This Row],[Recency]]&lt;=$L$19,5,IF(Table5[[#This Row],[Recency]]&lt;=$L$11,4,IF(Table5[[#This Row],[Recency]]&lt;=$L$12,3,IF(Table5[[#This Row],[Recency]]&lt;=$L$13,2,1))))</f>
        <v>5</v>
      </c>
      <c r="G1035" s="9">
        <f>IF(Table5[[#This Row],[Frequency]]&lt;=$M$11,1,IF(Table5[[#This Row],[Frequency]]&lt;=$M$12,2,IF(Table5[[#This Row],[Frequency]]&lt;=$M$13,3,IF(Table5[[#This Row],[Frequency]]&lt;$M$17,4,5))))</f>
        <v>4</v>
      </c>
      <c r="H1035" s="9">
        <f>IF(Table5[[#This Row],[Total_Spend]]&lt;=$N$11,1,IF(Table5[[#This Row],[Total_Spend]]&lt;=$N$12,2,IF(Table5[[#This Row],[Total_Spend]]&lt;=$N$13,3,IF(Table5[[#This Row],[Total_Spend]]&lt;$N$17,4,5))))</f>
        <v>3</v>
      </c>
    </row>
    <row r="1036" spans="1:8" x14ac:dyDescent="0.3">
      <c r="A1036" s="9">
        <v>4406</v>
      </c>
      <c r="B1036">
        <v>29</v>
      </c>
      <c r="C1036">
        <v>1471</v>
      </c>
      <c r="D1036">
        <v>25</v>
      </c>
      <c r="E1036" s="9">
        <v>0</v>
      </c>
      <c r="F1036" s="9">
        <f>IF(Table5[[#This Row],[Recency]]&lt;=$L$19,5,IF(Table5[[#This Row],[Recency]]&lt;=$L$11,4,IF(Table5[[#This Row],[Recency]]&lt;=$L$12,3,IF(Table5[[#This Row],[Recency]]&lt;=$L$13,2,1))))</f>
        <v>3</v>
      </c>
      <c r="G1036" s="9">
        <f>IF(Table5[[#This Row],[Frequency]]&lt;=$M$11,1,IF(Table5[[#This Row],[Frequency]]&lt;=$M$12,2,IF(Table5[[#This Row],[Frequency]]&lt;=$M$13,3,IF(Table5[[#This Row],[Frequency]]&lt;$M$17,4,5))))</f>
        <v>5</v>
      </c>
      <c r="H1036" s="9">
        <f>IF(Table5[[#This Row],[Total_Spend]]&lt;=$N$11,1,IF(Table5[[#This Row],[Total_Spend]]&lt;=$N$12,2,IF(Table5[[#This Row],[Total_Spend]]&lt;=$N$13,3,IF(Table5[[#This Row],[Total_Spend]]&lt;$N$17,4,5))))</f>
        <v>4</v>
      </c>
    </row>
    <row r="1037" spans="1:8" x14ac:dyDescent="0.3">
      <c r="A1037" s="9">
        <v>4415</v>
      </c>
      <c r="B1037">
        <v>19</v>
      </c>
      <c r="C1037">
        <v>38</v>
      </c>
      <c r="D1037">
        <v>8</v>
      </c>
      <c r="E1037" s="9">
        <v>0</v>
      </c>
      <c r="F1037" s="9">
        <f>IF(Table5[[#This Row],[Recency]]&lt;=$L$19,5,IF(Table5[[#This Row],[Recency]]&lt;=$L$11,4,IF(Table5[[#This Row],[Recency]]&lt;=$L$12,3,IF(Table5[[#This Row],[Recency]]&lt;=$L$13,2,1))))</f>
        <v>4</v>
      </c>
      <c r="G1037" s="9">
        <f>IF(Table5[[#This Row],[Frequency]]&lt;=$M$11,1,IF(Table5[[#This Row],[Frequency]]&lt;=$M$12,2,IF(Table5[[#This Row],[Frequency]]&lt;=$M$13,3,IF(Table5[[#This Row],[Frequency]]&lt;$M$17,4,5))))</f>
        <v>1</v>
      </c>
      <c r="H1037" s="9">
        <f>IF(Table5[[#This Row],[Total_Spend]]&lt;=$N$11,1,IF(Table5[[#This Row],[Total_Spend]]&lt;=$N$12,2,IF(Table5[[#This Row],[Total_Spend]]&lt;=$N$13,3,IF(Table5[[#This Row],[Total_Spend]]&lt;$N$17,4,5))))</f>
        <v>1</v>
      </c>
    </row>
    <row r="1038" spans="1:8" x14ac:dyDescent="0.3">
      <c r="A1038" s="9">
        <v>4418</v>
      </c>
      <c r="B1038">
        <v>36</v>
      </c>
      <c r="C1038">
        <v>1644</v>
      </c>
      <c r="D1038">
        <v>25</v>
      </c>
      <c r="E1038" s="9">
        <v>1</v>
      </c>
      <c r="F1038" s="9">
        <f>IF(Table5[[#This Row],[Recency]]&lt;=$L$19,5,IF(Table5[[#This Row],[Recency]]&lt;=$L$11,4,IF(Table5[[#This Row],[Recency]]&lt;=$L$12,3,IF(Table5[[#This Row],[Recency]]&lt;=$L$13,2,1))))</f>
        <v>3</v>
      </c>
      <c r="G1038" s="9">
        <f>IF(Table5[[#This Row],[Frequency]]&lt;=$M$11,1,IF(Table5[[#This Row],[Frequency]]&lt;=$M$12,2,IF(Table5[[#This Row],[Frequency]]&lt;=$M$13,3,IF(Table5[[#This Row],[Frequency]]&lt;$M$17,4,5))))</f>
        <v>5</v>
      </c>
      <c r="H1038" s="9">
        <f>IF(Table5[[#This Row],[Total_Spend]]&lt;=$N$11,1,IF(Table5[[#This Row],[Total_Spend]]&lt;=$N$12,2,IF(Table5[[#This Row],[Total_Spend]]&lt;=$N$13,3,IF(Table5[[#This Row],[Total_Spend]]&lt;$N$17,4,5))))</f>
        <v>5</v>
      </c>
    </row>
    <row r="1039" spans="1:8" x14ac:dyDescent="0.3">
      <c r="A1039" s="9">
        <v>4426</v>
      </c>
      <c r="B1039">
        <v>35</v>
      </c>
      <c r="C1039">
        <v>527</v>
      </c>
      <c r="D1039">
        <v>21</v>
      </c>
      <c r="E1039" s="9">
        <v>0</v>
      </c>
      <c r="F1039" s="9">
        <f>IF(Table5[[#This Row],[Recency]]&lt;=$L$19,5,IF(Table5[[#This Row],[Recency]]&lt;=$L$11,4,IF(Table5[[#This Row],[Recency]]&lt;=$L$12,3,IF(Table5[[#This Row],[Recency]]&lt;=$L$13,2,1))))</f>
        <v>3</v>
      </c>
      <c r="G1039" s="9">
        <f>IF(Table5[[#This Row],[Frequency]]&lt;=$M$11,1,IF(Table5[[#This Row],[Frequency]]&lt;=$M$12,2,IF(Table5[[#This Row],[Frequency]]&lt;=$M$13,3,IF(Table5[[#This Row],[Frequency]]&lt;$M$17,4,5))))</f>
        <v>3</v>
      </c>
      <c r="H1039" s="9">
        <f>IF(Table5[[#This Row],[Total_Spend]]&lt;=$N$11,1,IF(Table5[[#This Row],[Total_Spend]]&lt;=$N$12,2,IF(Table5[[#This Row],[Total_Spend]]&lt;=$N$13,3,IF(Table5[[#This Row],[Total_Spend]]&lt;$N$17,4,5))))</f>
        <v>3</v>
      </c>
    </row>
    <row r="1040" spans="1:8" x14ac:dyDescent="0.3">
      <c r="A1040" s="9">
        <v>4427</v>
      </c>
      <c r="B1040">
        <v>56</v>
      </c>
      <c r="C1040">
        <v>1365</v>
      </c>
      <c r="D1040">
        <v>28</v>
      </c>
      <c r="E1040" s="9">
        <v>1</v>
      </c>
      <c r="F1040" s="9">
        <f>IF(Table5[[#This Row],[Recency]]&lt;=$L$19,5,IF(Table5[[#This Row],[Recency]]&lt;=$L$11,4,IF(Table5[[#This Row],[Recency]]&lt;=$L$12,3,IF(Table5[[#This Row],[Recency]]&lt;=$L$13,2,1))))</f>
        <v>2</v>
      </c>
      <c r="G1040" s="9">
        <f>IF(Table5[[#This Row],[Frequency]]&lt;=$M$11,1,IF(Table5[[#This Row],[Frequency]]&lt;=$M$12,2,IF(Table5[[#This Row],[Frequency]]&lt;=$M$13,3,IF(Table5[[#This Row],[Frequency]]&lt;$M$17,4,5))))</f>
        <v>5</v>
      </c>
      <c r="H1040" s="9">
        <f>IF(Table5[[#This Row],[Total_Spend]]&lt;=$N$11,1,IF(Table5[[#This Row],[Total_Spend]]&lt;=$N$12,2,IF(Table5[[#This Row],[Total_Spend]]&lt;=$N$13,3,IF(Table5[[#This Row],[Total_Spend]]&lt;$N$17,4,5))))</f>
        <v>4</v>
      </c>
    </row>
    <row r="1041" spans="1:8" x14ac:dyDescent="0.3">
      <c r="A1041" s="9">
        <v>4432</v>
      </c>
      <c r="B1041">
        <v>82</v>
      </c>
      <c r="C1041">
        <v>51</v>
      </c>
      <c r="D1041">
        <v>7</v>
      </c>
      <c r="E1041" s="9">
        <v>0</v>
      </c>
      <c r="F1041" s="9">
        <f>IF(Table5[[#This Row],[Recency]]&lt;=$L$19,5,IF(Table5[[#This Row],[Recency]]&lt;=$L$11,4,IF(Table5[[#This Row],[Recency]]&lt;=$L$12,3,IF(Table5[[#This Row],[Recency]]&lt;=$L$13,2,1))))</f>
        <v>1</v>
      </c>
      <c r="G1041" s="9">
        <f>IF(Table5[[#This Row],[Frequency]]&lt;=$M$11,1,IF(Table5[[#This Row],[Frequency]]&lt;=$M$12,2,IF(Table5[[#This Row],[Frequency]]&lt;=$M$13,3,IF(Table5[[#This Row],[Frequency]]&lt;$M$17,4,5))))</f>
        <v>1</v>
      </c>
      <c r="H1041" s="9">
        <f>IF(Table5[[#This Row],[Total_Spend]]&lt;=$N$11,1,IF(Table5[[#This Row],[Total_Spend]]&lt;=$N$12,2,IF(Table5[[#This Row],[Total_Spend]]&lt;=$N$13,3,IF(Table5[[#This Row],[Total_Spend]]&lt;$N$17,4,5))))</f>
        <v>1</v>
      </c>
    </row>
    <row r="1042" spans="1:8" x14ac:dyDescent="0.3">
      <c r="A1042" s="9">
        <v>4436</v>
      </c>
      <c r="B1042">
        <v>27</v>
      </c>
      <c r="C1042">
        <v>137</v>
      </c>
      <c r="D1042">
        <v>8</v>
      </c>
      <c r="E1042" s="9">
        <v>0</v>
      </c>
      <c r="F1042" s="9">
        <f>IF(Table5[[#This Row],[Recency]]&lt;=$L$19,5,IF(Table5[[#This Row],[Recency]]&lt;=$L$11,4,IF(Table5[[#This Row],[Recency]]&lt;=$L$12,3,IF(Table5[[#This Row],[Recency]]&lt;=$L$13,2,1))))</f>
        <v>3</v>
      </c>
      <c r="G1042" s="9">
        <f>IF(Table5[[#This Row],[Frequency]]&lt;=$M$11,1,IF(Table5[[#This Row],[Frequency]]&lt;=$M$12,2,IF(Table5[[#This Row],[Frequency]]&lt;=$M$13,3,IF(Table5[[#This Row],[Frequency]]&lt;$M$17,4,5))))</f>
        <v>1</v>
      </c>
      <c r="H1042" s="9">
        <f>IF(Table5[[#This Row],[Total_Spend]]&lt;=$N$11,1,IF(Table5[[#This Row],[Total_Spend]]&lt;=$N$12,2,IF(Table5[[#This Row],[Total_Spend]]&lt;=$N$13,3,IF(Table5[[#This Row],[Total_Spend]]&lt;$N$17,4,5))))</f>
        <v>2</v>
      </c>
    </row>
    <row r="1043" spans="1:8" x14ac:dyDescent="0.3">
      <c r="A1043" s="9">
        <v>4437</v>
      </c>
      <c r="B1043">
        <v>65</v>
      </c>
      <c r="C1043">
        <v>260</v>
      </c>
      <c r="D1043">
        <v>12</v>
      </c>
      <c r="E1043" s="9">
        <v>0</v>
      </c>
      <c r="F1043" s="9">
        <f>IF(Table5[[#This Row],[Recency]]&lt;=$L$19,5,IF(Table5[[#This Row],[Recency]]&lt;=$L$11,4,IF(Table5[[#This Row],[Recency]]&lt;=$L$12,3,IF(Table5[[#This Row],[Recency]]&lt;=$L$13,2,1))))</f>
        <v>2</v>
      </c>
      <c r="G1043" s="9">
        <f>IF(Table5[[#This Row],[Frequency]]&lt;=$M$11,1,IF(Table5[[#This Row],[Frequency]]&lt;=$M$12,2,IF(Table5[[#This Row],[Frequency]]&lt;=$M$13,3,IF(Table5[[#This Row],[Frequency]]&lt;$M$17,4,5))))</f>
        <v>2</v>
      </c>
      <c r="H1043" s="9">
        <f>IF(Table5[[#This Row],[Total_Spend]]&lt;=$N$11,1,IF(Table5[[#This Row],[Total_Spend]]&lt;=$N$12,2,IF(Table5[[#This Row],[Total_Spend]]&lt;=$N$13,3,IF(Table5[[#This Row],[Total_Spend]]&lt;$N$17,4,5))))</f>
        <v>2</v>
      </c>
    </row>
    <row r="1044" spans="1:8" x14ac:dyDescent="0.3">
      <c r="A1044" s="9">
        <v>4440</v>
      </c>
      <c r="B1044">
        <v>93</v>
      </c>
      <c r="C1044">
        <v>546</v>
      </c>
      <c r="D1044">
        <v>18</v>
      </c>
      <c r="E1044" s="9">
        <v>0</v>
      </c>
      <c r="F1044" s="9">
        <f>IF(Table5[[#This Row],[Recency]]&lt;=$L$19,5,IF(Table5[[#This Row],[Recency]]&lt;=$L$11,4,IF(Table5[[#This Row],[Recency]]&lt;=$L$12,3,IF(Table5[[#This Row],[Recency]]&lt;=$L$13,2,1))))</f>
        <v>1</v>
      </c>
      <c r="G1044" s="9">
        <f>IF(Table5[[#This Row],[Frequency]]&lt;=$M$11,1,IF(Table5[[#This Row],[Frequency]]&lt;=$M$12,2,IF(Table5[[#This Row],[Frequency]]&lt;=$M$13,3,IF(Table5[[#This Row],[Frequency]]&lt;$M$17,4,5))))</f>
        <v>3</v>
      </c>
      <c r="H1044" s="9">
        <f>IF(Table5[[#This Row],[Total_Spend]]&lt;=$N$11,1,IF(Table5[[#This Row],[Total_Spend]]&lt;=$N$12,2,IF(Table5[[#This Row],[Total_Spend]]&lt;=$N$13,3,IF(Table5[[#This Row],[Total_Spend]]&lt;$N$17,4,5))))</f>
        <v>3</v>
      </c>
    </row>
    <row r="1045" spans="1:8" x14ac:dyDescent="0.3">
      <c r="A1045" s="9">
        <v>4442</v>
      </c>
      <c r="B1045">
        <v>70</v>
      </c>
      <c r="C1045">
        <v>177</v>
      </c>
      <c r="D1045">
        <v>9</v>
      </c>
      <c r="E1045" s="9">
        <v>0</v>
      </c>
      <c r="F1045" s="9">
        <f>IF(Table5[[#This Row],[Recency]]&lt;=$L$19,5,IF(Table5[[#This Row],[Recency]]&lt;=$L$11,4,IF(Table5[[#This Row],[Recency]]&lt;=$L$12,3,IF(Table5[[#This Row],[Recency]]&lt;=$L$13,2,1))))</f>
        <v>2</v>
      </c>
      <c r="G1045" s="9">
        <f>IF(Table5[[#This Row],[Frequency]]&lt;=$M$11,1,IF(Table5[[#This Row],[Frequency]]&lt;=$M$12,2,IF(Table5[[#This Row],[Frequency]]&lt;=$M$13,3,IF(Table5[[#This Row],[Frequency]]&lt;$M$17,4,5))))</f>
        <v>2</v>
      </c>
      <c r="H1045" s="9">
        <f>IF(Table5[[#This Row],[Total_Spend]]&lt;=$N$11,1,IF(Table5[[#This Row],[Total_Spend]]&lt;=$N$12,2,IF(Table5[[#This Row],[Total_Spend]]&lt;=$N$13,3,IF(Table5[[#This Row],[Total_Spend]]&lt;$N$17,4,5))))</f>
        <v>2</v>
      </c>
    </row>
    <row r="1046" spans="1:8" x14ac:dyDescent="0.3">
      <c r="A1046" s="9">
        <v>4444</v>
      </c>
      <c r="B1046">
        <v>28</v>
      </c>
      <c r="C1046">
        <v>61</v>
      </c>
      <c r="D1046">
        <v>6</v>
      </c>
      <c r="E1046" s="9">
        <v>0</v>
      </c>
      <c r="F1046" s="9">
        <f>IF(Table5[[#This Row],[Recency]]&lt;=$L$19,5,IF(Table5[[#This Row],[Recency]]&lt;=$L$11,4,IF(Table5[[#This Row],[Recency]]&lt;=$L$12,3,IF(Table5[[#This Row],[Recency]]&lt;=$L$13,2,1))))</f>
        <v>3</v>
      </c>
      <c r="G1046" s="9">
        <f>IF(Table5[[#This Row],[Frequency]]&lt;=$M$11,1,IF(Table5[[#This Row],[Frequency]]&lt;=$M$12,2,IF(Table5[[#This Row],[Frequency]]&lt;=$M$13,3,IF(Table5[[#This Row],[Frequency]]&lt;$M$17,4,5))))</f>
        <v>1</v>
      </c>
      <c r="H1046" s="9">
        <f>IF(Table5[[#This Row],[Total_Spend]]&lt;=$N$11,1,IF(Table5[[#This Row],[Total_Spend]]&lt;=$N$12,2,IF(Table5[[#This Row],[Total_Spend]]&lt;=$N$13,3,IF(Table5[[#This Row],[Total_Spend]]&lt;$N$17,4,5))))</f>
        <v>1</v>
      </c>
    </row>
    <row r="1047" spans="1:8" x14ac:dyDescent="0.3">
      <c r="A1047" s="9">
        <v>4452</v>
      </c>
      <c r="B1047">
        <v>3</v>
      </c>
      <c r="C1047">
        <v>372</v>
      </c>
      <c r="D1047">
        <v>17</v>
      </c>
      <c r="E1047" s="9">
        <v>1</v>
      </c>
      <c r="F1047" s="9">
        <f>IF(Table5[[#This Row],[Recency]]&lt;=$L$19,5,IF(Table5[[#This Row],[Recency]]&lt;=$L$11,4,IF(Table5[[#This Row],[Recency]]&lt;=$L$12,3,IF(Table5[[#This Row],[Recency]]&lt;=$L$13,2,1))))</f>
        <v>5</v>
      </c>
      <c r="G1047" s="9">
        <f>IF(Table5[[#This Row],[Frequency]]&lt;=$M$11,1,IF(Table5[[#This Row],[Frequency]]&lt;=$M$12,2,IF(Table5[[#This Row],[Frequency]]&lt;=$M$13,3,IF(Table5[[#This Row],[Frequency]]&lt;$M$17,4,5))))</f>
        <v>3</v>
      </c>
      <c r="H1047" s="9">
        <f>IF(Table5[[#This Row],[Total_Spend]]&lt;=$N$11,1,IF(Table5[[#This Row],[Total_Spend]]&lt;=$N$12,2,IF(Table5[[#This Row],[Total_Spend]]&lt;=$N$13,3,IF(Table5[[#This Row],[Total_Spend]]&lt;$N$17,4,5))))</f>
        <v>2</v>
      </c>
    </row>
    <row r="1048" spans="1:8" x14ac:dyDescent="0.3">
      <c r="A1048" s="9">
        <v>4459</v>
      </c>
      <c r="B1048">
        <v>13</v>
      </c>
      <c r="C1048">
        <v>37</v>
      </c>
      <c r="D1048">
        <v>5</v>
      </c>
      <c r="E1048" s="9">
        <v>0</v>
      </c>
      <c r="F1048" s="9">
        <f>IF(Table5[[#This Row],[Recency]]&lt;=$L$19,5,IF(Table5[[#This Row],[Recency]]&lt;=$L$11,4,IF(Table5[[#This Row],[Recency]]&lt;=$L$12,3,IF(Table5[[#This Row],[Recency]]&lt;=$L$13,2,1))))</f>
        <v>4</v>
      </c>
      <c r="G1048" s="9">
        <f>IF(Table5[[#This Row],[Frequency]]&lt;=$M$11,1,IF(Table5[[#This Row],[Frequency]]&lt;=$M$12,2,IF(Table5[[#This Row],[Frequency]]&lt;=$M$13,3,IF(Table5[[#This Row],[Frequency]]&lt;$M$17,4,5))))</f>
        <v>1</v>
      </c>
      <c r="H1048" s="9">
        <f>IF(Table5[[#This Row],[Total_Spend]]&lt;=$N$11,1,IF(Table5[[#This Row],[Total_Spend]]&lt;=$N$12,2,IF(Table5[[#This Row],[Total_Spend]]&lt;=$N$13,3,IF(Table5[[#This Row],[Total_Spend]]&lt;$N$17,4,5))))</f>
        <v>1</v>
      </c>
    </row>
    <row r="1049" spans="1:8" x14ac:dyDescent="0.3">
      <c r="A1049" s="9">
        <v>4470</v>
      </c>
      <c r="B1049">
        <v>3</v>
      </c>
      <c r="C1049">
        <v>140</v>
      </c>
      <c r="D1049">
        <v>8</v>
      </c>
      <c r="E1049" s="9">
        <v>0</v>
      </c>
      <c r="F1049" s="9">
        <f>IF(Table5[[#This Row],[Recency]]&lt;=$L$19,5,IF(Table5[[#This Row],[Recency]]&lt;=$L$11,4,IF(Table5[[#This Row],[Recency]]&lt;=$L$12,3,IF(Table5[[#This Row],[Recency]]&lt;=$L$13,2,1))))</f>
        <v>5</v>
      </c>
      <c r="G1049" s="9">
        <f>IF(Table5[[#This Row],[Frequency]]&lt;=$M$11,1,IF(Table5[[#This Row],[Frequency]]&lt;=$M$12,2,IF(Table5[[#This Row],[Frequency]]&lt;=$M$13,3,IF(Table5[[#This Row],[Frequency]]&lt;$M$17,4,5))))</f>
        <v>1</v>
      </c>
      <c r="H1049" s="9">
        <f>IF(Table5[[#This Row],[Total_Spend]]&lt;=$N$11,1,IF(Table5[[#This Row],[Total_Spend]]&lt;=$N$12,2,IF(Table5[[#This Row],[Total_Spend]]&lt;=$N$13,3,IF(Table5[[#This Row],[Total_Spend]]&lt;$N$17,4,5))))</f>
        <v>2</v>
      </c>
    </row>
    <row r="1050" spans="1:8" x14ac:dyDescent="0.3">
      <c r="A1050" s="9">
        <v>4472</v>
      </c>
      <c r="B1050">
        <v>34</v>
      </c>
      <c r="C1050">
        <v>57</v>
      </c>
      <c r="D1050">
        <v>6</v>
      </c>
      <c r="E1050" s="9">
        <v>0</v>
      </c>
      <c r="F1050" s="9">
        <f>IF(Table5[[#This Row],[Recency]]&lt;=$L$19,5,IF(Table5[[#This Row],[Recency]]&lt;=$L$11,4,IF(Table5[[#This Row],[Recency]]&lt;=$L$12,3,IF(Table5[[#This Row],[Recency]]&lt;=$L$13,2,1))))</f>
        <v>3</v>
      </c>
      <c r="G1050" s="9">
        <f>IF(Table5[[#This Row],[Frequency]]&lt;=$M$11,1,IF(Table5[[#This Row],[Frequency]]&lt;=$M$12,2,IF(Table5[[#This Row],[Frequency]]&lt;=$M$13,3,IF(Table5[[#This Row],[Frequency]]&lt;$M$17,4,5))))</f>
        <v>1</v>
      </c>
      <c r="H1050" s="9">
        <f>IF(Table5[[#This Row],[Total_Spend]]&lt;=$N$11,1,IF(Table5[[#This Row],[Total_Spend]]&lt;=$N$12,2,IF(Table5[[#This Row],[Total_Spend]]&lt;=$N$13,3,IF(Table5[[#This Row],[Total_Spend]]&lt;$N$17,4,5))))</f>
        <v>1</v>
      </c>
    </row>
    <row r="1051" spans="1:8" x14ac:dyDescent="0.3">
      <c r="A1051" s="9">
        <v>4475</v>
      </c>
      <c r="B1051">
        <v>82</v>
      </c>
      <c r="C1051">
        <v>2440</v>
      </c>
      <c r="D1051">
        <v>25</v>
      </c>
      <c r="E1051" s="9">
        <v>0</v>
      </c>
      <c r="F1051" s="9">
        <f>IF(Table5[[#This Row],[Recency]]&lt;=$L$19,5,IF(Table5[[#This Row],[Recency]]&lt;=$L$11,4,IF(Table5[[#This Row],[Recency]]&lt;=$L$12,3,IF(Table5[[#This Row],[Recency]]&lt;=$L$13,2,1))))</f>
        <v>1</v>
      </c>
      <c r="G1051" s="9">
        <f>IF(Table5[[#This Row],[Frequency]]&lt;=$M$11,1,IF(Table5[[#This Row],[Frequency]]&lt;=$M$12,2,IF(Table5[[#This Row],[Frequency]]&lt;=$M$13,3,IF(Table5[[#This Row],[Frequency]]&lt;$M$17,4,5))))</f>
        <v>5</v>
      </c>
      <c r="H1051" s="9">
        <f>IF(Table5[[#This Row],[Total_Spend]]&lt;=$N$11,1,IF(Table5[[#This Row],[Total_Spend]]&lt;=$N$12,2,IF(Table5[[#This Row],[Total_Spend]]&lt;=$N$13,3,IF(Table5[[#This Row],[Total_Spend]]&lt;$N$17,4,5))))</f>
        <v>5</v>
      </c>
    </row>
    <row r="1052" spans="1:8" x14ac:dyDescent="0.3">
      <c r="A1052" s="9">
        <v>4477</v>
      </c>
      <c r="B1052">
        <v>4</v>
      </c>
      <c r="C1052">
        <v>653</v>
      </c>
      <c r="D1052">
        <v>18</v>
      </c>
      <c r="E1052" s="9">
        <v>0</v>
      </c>
      <c r="F1052" s="9">
        <f>IF(Table5[[#This Row],[Recency]]&lt;=$L$19,5,IF(Table5[[#This Row],[Recency]]&lt;=$L$11,4,IF(Table5[[#This Row],[Recency]]&lt;=$L$12,3,IF(Table5[[#This Row],[Recency]]&lt;=$L$13,2,1))))</f>
        <v>5</v>
      </c>
      <c r="G1052" s="9">
        <f>IF(Table5[[#This Row],[Frequency]]&lt;=$M$11,1,IF(Table5[[#This Row],[Frequency]]&lt;=$M$12,2,IF(Table5[[#This Row],[Frequency]]&lt;=$M$13,3,IF(Table5[[#This Row],[Frequency]]&lt;$M$17,4,5))))</f>
        <v>3</v>
      </c>
      <c r="H1052" s="9">
        <f>IF(Table5[[#This Row],[Total_Spend]]&lt;=$N$11,1,IF(Table5[[#This Row],[Total_Spend]]&lt;=$N$12,2,IF(Table5[[#This Row],[Total_Spend]]&lt;=$N$13,3,IF(Table5[[#This Row],[Total_Spend]]&lt;$N$17,4,5))))</f>
        <v>3</v>
      </c>
    </row>
    <row r="1053" spans="1:8" x14ac:dyDescent="0.3">
      <c r="A1053" s="9">
        <v>4478</v>
      </c>
      <c r="B1053">
        <v>87</v>
      </c>
      <c r="C1053">
        <v>653</v>
      </c>
      <c r="D1053">
        <v>26</v>
      </c>
      <c r="E1053" s="9">
        <v>0</v>
      </c>
      <c r="F1053" s="9">
        <f>IF(Table5[[#This Row],[Recency]]&lt;=$L$19,5,IF(Table5[[#This Row],[Recency]]&lt;=$L$11,4,IF(Table5[[#This Row],[Recency]]&lt;=$L$12,3,IF(Table5[[#This Row],[Recency]]&lt;=$L$13,2,1))))</f>
        <v>1</v>
      </c>
      <c r="G1053" s="9">
        <f>IF(Table5[[#This Row],[Frequency]]&lt;=$M$11,1,IF(Table5[[#This Row],[Frequency]]&lt;=$M$12,2,IF(Table5[[#This Row],[Frequency]]&lt;=$M$13,3,IF(Table5[[#This Row],[Frequency]]&lt;$M$17,4,5))))</f>
        <v>5</v>
      </c>
      <c r="H1053" s="9">
        <f>IF(Table5[[#This Row],[Total_Spend]]&lt;=$N$11,1,IF(Table5[[#This Row],[Total_Spend]]&lt;=$N$12,2,IF(Table5[[#This Row],[Total_Spend]]&lt;=$N$13,3,IF(Table5[[#This Row],[Total_Spend]]&lt;$N$17,4,5))))</f>
        <v>3</v>
      </c>
    </row>
    <row r="1054" spans="1:8" x14ac:dyDescent="0.3">
      <c r="A1054" s="9">
        <v>448</v>
      </c>
      <c r="B1054">
        <v>57</v>
      </c>
      <c r="C1054">
        <v>795</v>
      </c>
      <c r="D1054">
        <v>21</v>
      </c>
      <c r="E1054" s="9">
        <v>0</v>
      </c>
      <c r="F1054" s="9">
        <f>IF(Table5[[#This Row],[Recency]]&lt;=$L$19,5,IF(Table5[[#This Row],[Recency]]&lt;=$L$11,4,IF(Table5[[#This Row],[Recency]]&lt;=$L$12,3,IF(Table5[[#This Row],[Recency]]&lt;=$L$13,2,1))))</f>
        <v>2</v>
      </c>
      <c r="G1054" s="9">
        <f>IF(Table5[[#This Row],[Frequency]]&lt;=$M$11,1,IF(Table5[[#This Row],[Frequency]]&lt;=$M$12,2,IF(Table5[[#This Row],[Frequency]]&lt;=$M$13,3,IF(Table5[[#This Row],[Frequency]]&lt;$M$17,4,5))))</f>
        <v>3</v>
      </c>
      <c r="H1054" s="9">
        <f>IF(Table5[[#This Row],[Total_Spend]]&lt;=$N$11,1,IF(Table5[[#This Row],[Total_Spend]]&lt;=$N$12,2,IF(Table5[[#This Row],[Total_Spend]]&lt;=$N$13,3,IF(Table5[[#This Row],[Total_Spend]]&lt;$N$17,4,5))))</f>
        <v>3</v>
      </c>
    </row>
    <row r="1055" spans="1:8" x14ac:dyDescent="0.3">
      <c r="A1055" s="9">
        <v>4480</v>
      </c>
      <c r="B1055">
        <v>61</v>
      </c>
      <c r="C1055">
        <v>401</v>
      </c>
      <c r="D1055">
        <v>19</v>
      </c>
      <c r="E1055" s="9">
        <v>0</v>
      </c>
      <c r="F1055" s="9">
        <f>IF(Table5[[#This Row],[Recency]]&lt;=$L$19,5,IF(Table5[[#This Row],[Recency]]&lt;=$L$11,4,IF(Table5[[#This Row],[Recency]]&lt;=$L$12,3,IF(Table5[[#This Row],[Recency]]&lt;=$L$13,2,1))))</f>
        <v>2</v>
      </c>
      <c r="G1055" s="9">
        <f>IF(Table5[[#This Row],[Frequency]]&lt;=$M$11,1,IF(Table5[[#This Row],[Frequency]]&lt;=$M$12,2,IF(Table5[[#This Row],[Frequency]]&lt;=$M$13,3,IF(Table5[[#This Row],[Frequency]]&lt;$M$17,4,5))))</f>
        <v>3</v>
      </c>
      <c r="H1055" s="9">
        <f>IF(Table5[[#This Row],[Total_Spend]]&lt;=$N$11,1,IF(Table5[[#This Row],[Total_Spend]]&lt;=$N$12,2,IF(Table5[[#This Row],[Total_Spend]]&lt;=$N$13,3,IF(Table5[[#This Row],[Total_Spend]]&lt;$N$17,4,5))))</f>
        <v>3</v>
      </c>
    </row>
    <row r="1056" spans="1:8" x14ac:dyDescent="0.3">
      <c r="A1056" s="9">
        <v>4483</v>
      </c>
      <c r="B1056">
        <v>67</v>
      </c>
      <c r="C1056">
        <v>1228</v>
      </c>
      <c r="D1056">
        <v>19</v>
      </c>
      <c r="E1056" s="9">
        <v>0</v>
      </c>
      <c r="F1056" s="9">
        <f>IF(Table5[[#This Row],[Recency]]&lt;=$L$19,5,IF(Table5[[#This Row],[Recency]]&lt;=$L$11,4,IF(Table5[[#This Row],[Recency]]&lt;=$L$12,3,IF(Table5[[#This Row],[Recency]]&lt;=$L$13,2,1))))</f>
        <v>2</v>
      </c>
      <c r="G1056" s="9">
        <f>IF(Table5[[#This Row],[Frequency]]&lt;=$M$11,1,IF(Table5[[#This Row],[Frequency]]&lt;=$M$12,2,IF(Table5[[#This Row],[Frequency]]&lt;=$M$13,3,IF(Table5[[#This Row],[Frequency]]&lt;$M$17,4,5))))</f>
        <v>3</v>
      </c>
      <c r="H1056" s="9">
        <f>IF(Table5[[#This Row],[Total_Spend]]&lt;=$N$11,1,IF(Table5[[#This Row],[Total_Spend]]&lt;=$N$12,2,IF(Table5[[#This Row],[Total_Spend]]&lt;=$N$13,3,IF(Table5[[#This Row],[Total_Spend]]&lt;$N$17,4,5))))</f>
        <v>4</v>
      </c>
    </row>
    <row r="1057" spans="1:8" x14ac:dyDescent="0.3">
      <c r="A1057" s="9">
        <v>4487</v>
      </c>
      <c r="B1057">
        <v>67</v>
      </c>
      <c r="C1057">
        <v>95</v>
      </c>
      <c r="D1057">
        <v>7</v>
      </c>
      <c r="E1057" s="9">
        <v>1</v>
      </c>
      <c r="F1057" s="9">
        <f>IF(Table5[[#This Row],[Recency]]&lt;=$L$19,5,IF(Table5[[#This Row],[Recency]]&lt;=$L$11,4,IF(Table5[[#This Row],[Recency]]&lt;=$L$12,3,IF(Table5[[#This Row],[Recency]]&lt;=$L$13,2,1))))</f>
        <v>2</v>
      </c>
      <c r="G1057" s="9">
        <f>IF(Table5[[#This Row],[Frequency]]&lt;=$M$11,1,IF(Table5[[#This Row],[Frequency]]&lt;=$M$12,2,IF(Table5[[#This Row],[Frequency]]&lt;=$M$13,3,IF(Table5[[#This Row],[Frequency]]&lt;$M$17,4,5))))</f>
        <v>1</v>
      </c>
      <c r="H1057" s="9">
        <f>IF(Table5[[#This Row],[Total_Spend]]&lt;=$N$11,1,IF(Table5[[#This Row],[Total_Spend]]&lt;=$N$12,2,IF(Table5[[#This Row],[Total_Spend]]&lt;=$N$13,3,IF(Table5[[#This Row],[Total_Spend]]&lt;$N$17,4,5))))</f>
        <v>2</v>
      </c>
    </row>
    <row r="1058" spans="1:8" x14ac:dyDescent="0.3">
      <c r="A1058" s="9">
        <v>4491</v>
      </c>
      <c r="B1058">
        <v>3</v>
      </c>
      <c r="C1058">
        <v>1178</v>
      </c>
      <c r="D1058">
        <v>28</v>
      </c>
      <c r="E1058" s="9">
        <v>0</v>
      </c>
      <c r="F1058" s="9">
        <f>IF(Table5[[#This Row],[Recency]]&lt;=$L$19,5,IF(Table5[[#This Row],[Recency]]&lt;=$L$11,4,IF(Table5[[#This Row],[Recency]]&lt;=$L$12,3,IF(Table5[[#This Row],[Recency]]&lt;=$L$13,2,1))))</f>
        <v>5</v>
      </c>
      <c r="G1058" s="9">
        <f>IF(Table5[[#This Row],[Frequency]]&lt;=$M$11,1,IF(Table5[[#This Row],[Frequency]]&lt;=$M$12,2,IF(Table5[[#This Row],[Frequency]]&lt;=$M$13,3,IF(Table5[[#This Row],[Frequency]]&lt;$M$17,4,5))))</f>
        <v>5</v>
      </c>
      <c r="H1058" s="9">
        <f>IF(Table5[[#This Row],[Total_Spend]]&lt;=$N$11,1,IF(Table5[[#This Row],[Total_Spend]]&lt;=$N$12,2,IF(Table5[[#This Row],[Total_Spend]]&lt;=$N$13,3,IF(Table5[[#This Row],[Total_Spend]]&lt;$N$17,4,5))))</f>
        <v>4</v>
      </c>
    </row>
    <row r="1059" spans="1:8" x14ac:dyDescent="0.3">
      <c r="A1059" s="9">
        <v>450</v>
      </c>
      <c r="B1059">
        <v>90</v>
      </c>
      <c r="C1059">
        <v>270</v>
      </c>
      <c r="D1059">
        <v>12</v>
      </c>
      <c r="E1059" s="9">
        <v>0</v>
      </c>
      <c r="F1059" s="9">
        <f>IF(Table5[[#This Row],[Recency]]&lt;=$L$19,5,IF(Table5[[#This Row],[Recency]]&lt;=$L$11,4,IF(Table5[[#This Row],[Recency]]&lt;=$L$12,3,IF(Table5[[#This Row],[Recency]]&lt;=$L$13,2,1))))</f>
        <v>1</v>
      </c>
      <c r="G1059" s="9">
        <f>IF(Table5[[#This Row],[Frequency]]&lt;=$M$11,1,IF(Table5[[#This Row],[Frequency]]&lt;=$M$12,2,IF(Table5[[#This Row],[Frequency]]&lt;=$M$13,3,IF(Table5[[#This Row],[Frequency]]&lt;$M$17,4,5))))</f>
        <v>2</v>
      </c>
      <c r="H1059" s="9">
        <f>IF(Table5[[#This Row],[Total_Spend]]&lt;=$N$11,1,IF(Table5[[#This Row],[Total_Spend]]&lt;=$N$12,2,IF(Table5[[#This Row],[Total_Spend]]&lt;=$N$13,3,IF(Table5[[#This Row],[Total_Spend]]&lt;$N$17,4,5))))</f>
        <v>2</v>
      </c>
    </row>
    <row r="1060" spans="1:8" x14ac:dyDescent="0.3">
      <c r="A1060" s="9">
        <v>4500</v>
      </c>
      <c r="B1060">
        <v>56</v>
      </c>
      <c r="C1060">
        <v>1598</v>
      </c>
      <c r="D1060">
        <v>24</v>
      </c>
      <c r="E1060" s="9">
        <v>0</v>
      </c>
      <c r="F1060" s="9">
        <f>IF(Table5[[#This Row],[Recency]]&lt;=$L$19,5,IF(Table5[[#This Row],[Recency]]&lt;=$L$11,4,IF(Table5[[#This Row],[Recency]]&lt;=$L$12,3,IF(Table5[[#This Row],[Recency]]&lt;=$L$13,2,1))))</f>
        <v>2</v>
      </c>
      <c r="G1060" s="9">
        <f>IF(Table5[[#This Row],[Frequency]]&lt;=$M$11,1,IF(Table5[[#This Row],[Frequency]]&lt;=$M$12,2,IF(Table5[[#This Row],[Frequency]]&lt;=$M$13,3,IF(Table5[[#This Row],[Frequency]]&lt;$M$17,4,5))))</f>
        <v>4</v>
      </c>
      <c r="H1060" s="9">
        <f>IF(Table5[[#This Row],[Total_Spend]]&lt;=$N$11,1,IF(Table5[[#This Row],[Total_Spend]]&lt;=$N$12,2,IF(Table5[[#This Row],[Total_Spend]]&lt;=$N$13,3,IF(Table5[[#This Row],[Total_Spend]]&lt;$N$17,4,5))))</f>
        <v>5</v>
      </c>
    </row>
    <row r="1061" spans="1:8" x14ac:dyDescent="0.3">
      <c r="A1061" s="9">
        <v>4501</v>
      </c>
      <c r="B1061">
        <v>94</v>
      </c>
      <c r="C1061">
        <v>1478</v>
      </c>
      <c r="D1061">
        <v>20</v>
      </c>
      <c r="E1061" s="9">
        <v>0</v>
      </c>
      <c r="F1061" s="9">
        <f>IF(Table5[[#This Row],[Recency]]&lt;=$L$19,5,IF(Table5[[#This Row],[Recency]]&lt;=$L$11,4,IF(Table5[[#This Row],[Recency]]&lt;=$L$12,3,IF(Table5[[#This Row],[Recency]]&lt;=$L$13,2,1))))</f>
        <v>1</v>
      </c>
      <c r="G1061" s="9">
        <f>IF(Table5[[#This Row],[Frequency]]&lt;=$M$11,1,IF(Table5[[#This Row],[Frequency]]&lt;=$M$12,2,IF(Table5[[#This Row],[Frequency]]&lt;=$M$13,3,IF(Table5[[#This Row],[Frequency]]&lt;$M$17,4,5))))</f>
        <v>3</v>
      </c>
      <c r="H1061" s="9">
        <f>IF(Table5[[#This Row],[Total_Spend]]&lt;=$N$11,1,IF(Table5[[#This Row],[Total_Spend]]&lt;=$N$12,2,IF(Table5[[#This Row],[Total_Spend]]&lt;=$N$13,3,IF(Table5[[#This Row],[Total_Spend]]&lt;$N$17,4,5))))</f>
        <v>4</v>
      </c>
    </row>
    <row r="1062" spans="1:8" x14ac:dyDescent="0.3">
      <c r="A1062" s="9">
        <v>4507</v>
      </c>
      <c r="B1062">
        <v>87</v>
      </c>
      <c r="C1062">
        <v>1250</v>
      </c>
      <c r="D1062">
        <v>22</v>
      </c>
      <c r="E1062" s="9">
        <v>0</v>
      </c>
      <c r="F1062" s="9">
        <f>IF(Table5[[#This Row],[Recency]]&lt;=$L$19,5,IF(Table5[[#This Row],[Recency]]&lt;=$L$11,4,IF(Table5[[#This Row],[Recency]]&lt;=$L$12,3,IF(Table5[[#This Row],[Recency]]&lt;=$L$13,2,1))))</f>
        <v>1</v>
      </c>
      <c r="G1062" s="9">
        <f>IF(Table5[[#This Row],[Frequency]]&lt;=$M$11,1,IF(Table5[[#This Row],[Frequency]]&lt;=$M$12,2,IF(Table5[[#This Row],[Frequency]]&lt;=$M$13,3,IF(Table5[[#This Row],[Frequency]]&lt;$M$17,4,5))))</f>
        <v>4</v>
      </c>
      <c r="H1062" s="9">
        <f>IF(Table5[[#This Row],[Total_Spend]]&lt;=$N$11,1,IF(Table5[[#This Row],[Total_Spend]]&lt;=$N$12,2,IF(Table5[[#This Row],[Total_Spend]]&lt;=$N$13,3,IF(Table5[[#This Row],[Total_Spend]]&lt;$N$17,4,5))))</f>
        <v>4</v>
      </c>
    </row>
    <row r="1063" spans="1:8" x14ac:dyDescent="0.3">
      <c r="A1063" s="9">
        <v>4508</v>
      </c>
      <c r="B1063">
        <v>92</v>
      </c>
      <c r="C1063">
        <v>833</v>
      </c>
      <c r="D1063">
        <v>19</v>
      </c>
      <c r="E1063" s="9">
        <v>0</v>
      </c>
      <c r="F1063" s="9">
        <f>IF(Table5[[#This Row],[Recency]]&lt;=$L$19,5,IF(Table5[[#This Row],[Recency]]&lt;=$L$11,4,IF(Table5[[#This Row],[Recency]]&lt;=$L$12,3,IF(Table5[[#This Row],[Recency]]&lt;=$L$13,2,1))))</f>
        <v>1</v>
      </c>
      <c r="G1063" s="9">
        <f>IF(Table5[[#This Row],[Frequency]]&lt;=$M$11,1,IF(Table5[[#This Row],[Frequency]]&lt;=$M$12,2,IF(Table5[[#This Row],[Frequency]]&lt;=$M$13,3,IF(Table5[[#This Row],[Frequency]]&lt;$M$17,4,5))))</f>
        <v>3</v>
      </c>
      <c r="H1063" s="9">
        <f>IF(Table5[[#This Row],[Total_Spend]]&lt;=$N$11,1,IF(Table5[[#This Row],[Total_Spend]]&lt;=$N$12,2,IF(Table5[[#This Row],[Total_Spend]]&lt;=$N$13,3,IF(Table5[[#This Row],[Total_Spend]]&lt;$N$17,4,5))))</f>
        <v>3</v>
      </c>
    </row>
    <row r="1064" spans="1:8" x14ac:dyDescent="0.3">
      <c r="A1064" s="9">
        <v>451</v>
      </c>
      <c r="B1064">
        <v>91</v>
      </c>
      <c r="C1064">
        <v>22</v>
      </c>
      <c r="D1064">
        <v>5</v>
      </c>
      <c r="E1064" s="9">
        <v>0</v>
      </c>
      <c r="F1064" s="9">
        <f>IF(Table5[[#This Row],[Recency]]&lt;=$L$19,5,IF(Table5[[#This Row],[Recency]]&lt;=$L$11,4,IF(Table5[[#This Row],[Recency]]&lt;=$L$12,3,IF(Table5[[#This Row],[Recency]]&lt;=$L$13,2,1))))</f>
        <v>1</v>
      </c>
      <c r="G1064" s="9">
        <f>IF(Table5[[#This Row],[Frequency]]&lt;=$M$11,1,IF(Table5[[#This Row],[Frequency]]&lt;=$M$12,2,IF(Table5[[#This Row],[Frequency]]&lt;=$M$13,3,IF(Table5[[#This Row],[Frequency]]&lt;$M$17,4,5))))</f>
        <v>1</v>
      </c>
      <c r="H1064" s="9">
        <f>IF(Table5[[#This Row],[Total_Spend]]&lt;=$N$11,1,IF(Table5[[#This Row],[Total_Spend]]&lt;=$N$12,2,IF(Table5[[#This Row],[Total_Spend]]&lt;=$N$13,3,IF(Table5[[#This Row],[Total_Spend]]&lt;$N$17,4,5))))</f>
        <v>1</v>
      </c>
    </row>
    <row r="1065" spans="1:8" x14ac:dyDescent="0.3">
      <c r="A1065" s="9">
        <v>4518</v>
      </c>
      <c r="B1065">
        <v>59</v>
      </c>
      <c r="C1065">
        <v>1169</v>
      </c>
      <c r="D1065">
        <v>27</v>
      </c>
      <c r="E1065" s="9">
        <v>0</v>
      </c>
      <c r="F1065" s="9">
        <f>IF(Table5[[#This Row],[Recency]]&lt;=$L$19,5,IF(Table5[[#This Row],[Recency]]&lt;=$L$11,4,IF(Table5[[#This Row],[Recency]]&lt;=$L$12,3,IF(Table5[[#This Row],[Recency]]&lt;=$L$13,2,1))))</f>
        <v>2</v>
      </c>
      <c r="G1065" s="9">
        <f>IF(Table5[[#This Row],[Frequency]]&lt;=$M$11,1,IF(Table5[[#This Row],[Frequency]]&lt;=$M$12,2,IF(Table5[[#This Row],[Frequency]]&lt;=$M$13,3,IF(Table5[[#This Row],[Frequency]]&lt;$M$17,4,5))))</f>
        <v>5</v>
      </c>
      <c r="H1065" s="9">
        <f>IF(Table5[[#This Row],[Total_Spend]]&lt;=$N$11,1,IF(Table5[[#This Row],[Total_Spend]]&lt;=$N$12,2,IF(Table5[[#This Row],[Total_Spend]]&lt;=$N$13,3,IF(Table5[[#This Row],[Total_Spend]]&lt;$N$17,4,5))))</f>
        <v>4</v>
      </c>
    </row>
    <row r="1066" spans="1:8" x14ac:dyDescent="0.3">
      <c r="A1066" s="9">
        <v>453</v>
      </c>
      <c r="B1066">
        <v>1</v>
      </c>
      <c r="C1066">
        <v>45</v>
      </c>
      <c r="D1066">
        <v>7</v>
      </c>
      <c r="E1066" s="9">
        <v>0</v>
      </c>
      <c r="F1066" s="9">
        <f>IF(Table5[[#This Row],[Recency]]&lt;=$L$19,5,IF(Table5[[#This Row],[Recency]]&lt;=$L$11,4,IF(Table5[[#This Row],[Recency]]&lt;=$L$12,3,IF(Table5[[#This Row],[Recency]]&lt;=$L$13,2,1))))</f>
        <v>5</v>
      </c>
      <c r="G1066" s="9">
        <f>IF(Table5[[#This Row],[Frequency]]&lt;=$M$11,1,IF(Table5[[#This Row],[Frequency]]&lt;=$M$12,2,IF(Table5[[#This Row],[Frequency]]&lt;=$M$13,3,IF(Table5[[#This Row],[Frequency]]&lt;$M$17,4,5))))</f>
        <v>1</v>
      </c>
      <c r="H1066" s="9">
        <f>IF(Table5[[#This Row],[Total_Spend]]&lt;=$N$11,1,IF(Table5[[#This Row],[Total_Spend]]&lt;=$N$12,2,IF(Table5[[#This Row],[Total_Spend]]&lt;=$N$13,3,IF(Table5[[#This Row],[Total_Spend]]&lt;$N$17,4,5))))</f>
        <v>1</v>
      </c>
    </row>
    <row r="1067" spans="1:8" x14ac:dyDescent="0.3">
      <c r="A1067" s="9">
        <v>4530</v>
      </c>
      <c r="B1067">
        <v>36</v>
      </c>
      <c r="C1067">
        <v>1930</v>
      </c>
      <c r="D1067">
        <v>23</v>
      </c>
      <c r="E1067" s="9">
        <v>1</v>
      </c>
      <c r="F1067" s="9">
        <f>IF(Table5[[#This Row],[Recency]]&lt;=$L$19,5,IF(Table5[[#This Row],[Recency]]&lt;=$L$11,4,IF(Table5[[#This Row],[Recency]]&lt;=$L$12,3,IF(Table5[[#This Row],[Recency]]&lt;=$L$13,2,1))))</f>
        <v>3</v>
      </c>
      <c r="G1067" s="9">
        <f>IF(Table5[[#This Row],[Frequency]]&lt;=$M$11,1,IF(Table5[[#This Row],[Frequency]]&lt;=$M$12,2,IF(Table5[[#This Row],[Frequency]]&lt;=$M$13,3,IF(Table5[[#This Row],[Frequency]]&lt;$M$17,4,5))))</f>
        <v>4</v>
      </c>
      <c r="H1067" s="9">
        <f>IF(Table5[[#This Row],[Total_Spend]]&lt;=$N$11,1,IF(Table5[[#This Row],[Total_Spend]]&lt;=$N$12,2,IF(Table5[[#This Row],[Total_Spend]]&lt;=$N$13,3,IF(Table5[[#This Row],[Total_Spend]]&lt;$N$17,4,5))))</f>
        <v>5</v>
      </c>
    </row>
    <row r="1068" spans="1:8" x14ac:dyDescent="0.3">
      <c r="A1068" s="9">
        <v>454</v>
      </c>
      <c r="B1068">
        <v>48</v>
      </c>
      <c r="C1068">
        <v>1135</v>
      </c>
      <c r="D1068">
        <v>28</v>
      </c>
      <c r="E1068" s="9">
        <v>0</v>
      </c>
      <c r="F1068" s="9">
        <f>IF(Table5[[#This Row],[Recency]]&lt;=$L$19,5,IF(Table5[[#This Row],[Recency]]&lt;=$L$11,4,IF(Table5[[#This Row],[Recency]]&lt;=$L$12,3,IF(Table5[[#This Row],[Recency]]&lt;=$L$13,2,1))))</f>
        <v>3</v>
      </c>
      <c r="G1068" s="9">
        <f>IF(Table5[[#This Row],[Frequency]]&lt;=$M$11,1,IF(Table5[[#This Row],[Frequency]]&lt;=$M$12,2,IF(Table5[[#This Row],[Frequency]]&lt;=$M$13,3,IF(Table5[[#This Row],[Frequency]]&lt;$M$17,4,5))))</f>
        <v>5</v>
      </c>
      <c r="H1068" s="9">
        <f>IF(Table5[[#This Row],[Total_Spend]]&lt;=$N$11,1,IF(Table5[[#This Row],[Total_Spend]]&lt;=$N$12,2,IF(Table5[[#This Row],[Total_Spend]]&lt;=$N$13,3,IF(Table5[[#This Row],[Total_Spend]]&lt;$N$17,4,5))))</f>
        <v>4</v>
      </c>
    </row>
    <row r="1069" spans="1:8" x14ac:dyDescent="0.3">
      <c r="A1069" s="9">
        <v>4541</v>
      </c>
      <c r="B1069">
        <v>84</v>
      </c>
      <c r="C1069">
        <v>257</v>
      </c>
      <c r="D1069">
        <v>12</v>
      </c>
      <c r="E1069" s="9">
        <v>0</v>
      </c>
      <c r="F1069" s="9">
        <f>IF(Table5[[#This Row],[Recency]]&lt;=$L$19,5,IF(Table5[[#This Row],[Recency]]&lt;=$L$11,4,IF(Table5[[#This Row],[Recency]]&lt;=$L$12,3,IF(Table5[[#This Row],[Recency]]&lt;=$L$13,2,1))))</f>
        <v>1</v>
      </c>
      <c r="G1069" s="9">
        <f>IF(Table5[[#This Row],[Frequency]]&lt;=$M$11,1,IF(Table5[[#This Row],[Frequency]]&lt;=$M$12,2,IF(Table5[[#This Row],[Frequency]]&lt;=$M$13,3,IF(Table5[[#This Row],[Frequency]]&lt;$M$17,4,5))))</f>
        <v>2</v>
      </c>
      <c r="H1069" s="9">
        <f>IF(Table5[[#This Row],[Total_Spend]]&lt;=$N$11,1,IF(Table5[[#This Row],[Total_Spend]]&lt;=$N$12,2,IF(Table5[[#This Row],[Total_Spend]]&lt;=$N$13,3,IF(Table5[[#This Row],[Total_Spend]]&lt;$N$17,4,5))))</f>
        <v>2</v>
      </c>
    </row>
    <row r="1070" spans="1:8" x14ac:dyDescent="0.3">
      <c r="A1070" s="9">
        <v>4543</v>
      </c>
      <c r="B1070">
        <v>32</v>
      </c>
      <c r="C1070">
        <v>1919</v>
      </c>
      <c r="D1070">
        <v>19</v>
      </c>
      <c r="E1070" s="9">
        <v>0</v>
      </c>
      <c r="F1070" s="9">
        <f>IF(Table5[[#This Row],[Recency]]&lt;=$L$19,5,IF(Table5[[#This Row],[Recency]]&lt;=$L$11,4,IF(Table5[[#This Row],[Recency]]&lt;=$L$12,3,IF(Table5[[#This Row],[Recency]]&lt;=$L$13,2,1))))</f>
        <v>3</v>
      </c>
      <c r="G1070" s="9">
        <f>IF(Table5[[#This Row],[Frequency]]&lt;=$M$11,1,IF(Table5[[#This Row],[Frequency]]&lt;=$M$12,2,IF(Table5[[#This Row],[Frequency]]&lt;=$M$13,3,IF(Table5[[#This Row],[Frequency]]&lt;$M$17,4,5))))</f>
        <v>3</v>
      </c>
      <c r="H1070" s="9">
        <f>IF(Table5[[#This Row],[Total_Spend]]&lt;=$N$11,1,IF(Table5[[#This Row],[Total_Spend]]&lt;=$N$12,2,IF(Table5[[#This Row],[Total_Spend]]&lt;=$N$13,3,IF(Table5[[#This Row],[Total_Spend]]&lt;$N$17,4,5))))</f>
        <v>5</v>
      </c>
    </row>
    <row r="1071" spans="1:8" x14ac:dyDescent="0.3">
      <c r="A1071" s="9">
        <v>4547</v>
      </c>
      <c r="B1071">
        <v>86</v>
      </c>
      <c r="C1071">
        <v>25</v>
      </c>
      <c r="D1071">
        <v>6</v>
      </c>
      <c r="E1071" s="9">
        <v>0</v>
      </c>
      <c r="F1071" s="9">
        <f>IF(Table5[[#This Row],[Recency]]&lt;=$L$19,5,IF(Table5[[#This Row],[Recency]]&lt;=$L$11,4,IF(Table5[[#This Row],[Recency]]&lt;=$L$12,3,IF(Table5[[#This Row],[Recency]]&lt;=$L$13,2,1))))</f>
        <v>1</v>
      </c>
      <c r="G1071" s="9">
        <f>IF(Table5[[#This Row],[Frequency]]&lt;=$M$11,1,IF(Table5[[#This Row],[Frequency]]&lt;=$M$12,2,IF(Table5[[#This Row],[Frequency]]&lt;=$M$13,3,IF(Table5[[#This Row],[Frequency]]&lt;$M$17,4,5))))</f>
        <v>1</v>
      </c>
      <c r="H1071" s="9">
        <f>IF(Table5[[#This Row],[Total_Spend]]&lt;=$N$11,1,IF(Table5[[#This Row],[Total_Spend]]&lt;=$N$12,2,IF(Table5[[#This Row],[Total_Spend]]&lt;=$N$13,3,IF(Table5[[#This Row],[Total_Spend]]&lt;$N$17,4,5))))</f>
        <v>1</v>
      </c>
    </row>
    <row r="1072" spans="1:8" x14ac:dyDescent="0.3">
      <c r="A1072" s="9">
        <v>4548</v>
      </c>
      <c r="B1072">
        <v>66</v>
      </c>
      <c r="C1072">
        <v>54</v>
      </c>
      <c r="D1072">
        <v>5</v>
      </c>
      <c r="E1072" s="9">
        <v>0</v>
      </c>
      <c r="F1072" s="9">
        <f>IF(Table5[[#This Row],[Recency]]&lt;=$L$19,5,IF(Table5[[#This Row],[Recency]]&lt;=$L$11,4,IF(Table5[[#This Row],[Recency]]&lt;=$L$12,3,IF(Table5[[#This Row],[Recency]]&lt;=$L$13,2,1))))</f>
        <v>2</v>
      </c>
      <c r="G1072" s="9">
        <f>IF(Table5[[#This Row],[Frequency]]&lt;=$M$11,1,IF(Table5[[#This Row],[Frequency]]&lt;=$M$12,2,IF(Table5[[#This Row],[Frequency]]&lt;=$M$13,3,IF(Table5[[#This Row],[Frequency]]&lt;$M$17,4,5))))</f>
        <v>1</v>
      </c>
      <c r="H1072" s="9">
        <f>IF(Table5[[#This Row],[Total_Spend]]&lt;=$N$11,1,IF(Table5[[#This Row],[Total_Spend]]&lt;=$N$12,2,IF(Table5[[#This Row],[Total_Spend]]&lt;=$N$13,3,IF(Table5[[#This Row],[Total_Spend]]&lt;$N$17,4,5))))</f>
        <v>1</v>
      </c>
    </row>
    <row r="1073" spans="1:8" x14ac:dyDescent="0.3">
      <c r="A1073" s="9">
        <v>455</v>
      </c>
      <c r="B1073">
        <v>86</v>
      </c>
      <c r="C1073">
        <v>209</v>
      </c>
      <c r="D1073">
        <v>10</v>
      </c>
      <c r="E1073" s="9">
        <v>0</v>
      </c>
      <c r="F1073" s="9">
        <f>IF(Table5[[#This Row],[Recency]]&lt;=$L$19,5,IF(Table5[[#This Row],[Recency]]&lt;=$L$11,4,IF(Table5[[#This Row],[Recency]]&lt;=$L$12,3,IF(Table5[[#This Row],[Recency]]&lt;=$L$13,2,1))))</f>
        <v>1</v>
      </c>
      <c r="G1073" s="9">
        <f>IF(Table5[[#This Row],[Frequency]]&lt;=$M$11,1,IF(Table5[[#This Row],[Frequency]]&lt;=$M$12,2,IF(Table5[[#This Row],[Frequency]]&lt;=$M$13,3,IF(Table5[[#This Row],[Frequency]]&lt;$M$17,4,5))))</f>
        <v>2</v>
      </c>
      <c r="H1073" s="9">
        <f>IF(Table5[[#This Row],[Total_Spend]]&lt;=$N$11,1,IF(Table5[[#This Row],[Total_Spend]]&lt;=$N$12,2,IF(Table5[[#This Row],[Total_Spend]]&lt;=$N$13,3,IF(Table5[[#This Row],[Total_Spend]]&lt;$N$17,4,5))))</f>
        <v>2</v>
      </c>
    </row>
    <row r="1074" spans="1:8" x14ac:dyDescent="0.3">
      <c r="A1074" s="9">
        <v>4550</v>
      </c>
      <c r="B1074">
        <v>51</v>
      </c>
      <c r="C1074">
        <v>71</v>
      </c>
      <c r="D1074">
        <v>6</v>
      </c>
      <c r="E1074" s="9">
        <v>0</v>
      </c>
      <c r="F1074" s="9">
        <f>IF(Table5[[#This Row],[Recency]]&lt;=$L$19,5,IF(Table5[[#This Row],[Recency]]&lt;=$L$11,4,IF(Table5[[#This Row],[Recency]]&lt;=$L$12,3,IF(Table5[[#This Row],[Recency]]&lt;=$L$13,2,1))))</f>
        <v>2</v>
      </c>
      <c r="G1074" s="9">
        <f>IF(Table5[[#This Row],[Frequency]]&lt;=$M$11,1,IF(Table5[[#This Row],[Frequency]]&lt;=$M$12,2,IF(Table5[[#This Row],[Frequency]]&lt;=$M$13,3,IF(Table5[[#This Row],[Frequency]]&lt;$M$17,4,5))))</f>
        <v>1</v>
      </c>
      <c r="H1074" s="9">
        <f>IF(Table5[[#This Row],[Total_Spend]]&lt;=$N$11,1,IF(Table5[[#This Row],[Total_Spend]]&lt;=$N$12,2,IF(Table5[[#This Row],[Total_Spend]]&lt;=$N$13,3,IF(Table5[[#This Row],[Total_Spend]]&lt;$N$17,4,5))))</f>
        <v>2</v>
      </c>
    </row>
    <row r="1075" spans="1:8" x14ac:dyDescent="0.3">
      <c r="A1075" s="9">
        <v>4552</v>
      </c>
      <c r="B1075">
        <v>37</v>
      </c>
      <c r="C1075">
        <v>393</v>
      </c>
      <c r="D1075">
        <v>12</v>
      </c>
      <c r="E1075" s="9">
        <v>0</v>
      </c>
      <c r="F1075" s="9">
        <f>IF(Table5[[#This Row],[Recency]]&lt;=$L$19,5,IF(Table5[[#This Row],[Recency]]&lt;=$L$11,4,IF(Table5[[#This Row],[Recency]]&lt;=$L$12,3,IF(Table5[[#This Row],[Recency]]&lt;=$L$13,2,1))))</f>
        <v>3</v>
      </c>
      <c r="G1075" s="9">
        <f>IF(Table5[[#This Row],[Frequency]]&lt;=$M$11,1,IF(Table5[[#This Row],[Frequency]]&lt;=$M$12,2,IF(Table5[[#This Row],[Frequency]]&lt;=$M$13,3,IF(Table5[[#This Row],[Frequency]]&lt;$M$17,4,5))))</f>
        <v>2</v>
      </c>
      <c r="H1075" s="9">
        <f>IF(Table5[[#This Row],[Total_Spend]]&lt;=$N$11,1,IF(Table5[[#This Row],[Total_Spend]]&lt;=$N$12,2,IF(Table5[[#This Row],[Total_Spend]]&lt;=$N$13,3,IF(Table5[[#This Row],[Total_Spend]]&lt;$N$17,4,5))))</f>
        <v>2</v>
      </c>
    </row>
    <row r="1076" spans="1:8" x14ac:dyDescent="0.3">
      <c r="A1076" s="9">
        <v>4554</v>
      </c>
      <c r="B1076">
        <v>89</v>
      </c>
      <c r="C1076">
        <v>448</v>
      </c>
      <c r="D1076">
        <v>17</v>
      </c>
      <c r="E1076" s="9">
        <v>0</v>
      </c>
      <c r="F1076" s="9">
        <f>IF(Table5[[#This Row],[Recency]]&lt;=$L$19,5,IF(Table5[[#This Row],[Recency]]&lt;=$L$11,4,IF(Table5[[#This Row],[Recency]]&lt;=$L$12,3,IF(Table5[[#This Row],[Recency]]&lt;=$L$13,2,1))))</f>
        <v>1</v>
      </c>
      <c r="G1076" s="9">
        <f>IF(Table5[[#This Row],[Frequency]]&lt;=$M$11,1,IF(Table5[[#This Row],[Frequency]]&lt;=$M$12,2,IF(Table5[[#This Row],[Frequency]]&lt;=$M$13,3,IF(Table5[[#This Row],[Frequency]]&lt;$M$17,4,5))))</f>
        <v>3</v>
      </c>
      <c r="H1076" s="9">
        <f>IF(Table5[[#This Row],[Total_Spend]]&lt;=$N$11,1,IF(Table5[[#This Row],[Total_Spend]]&lt;=$N$12,2,IF(Table5[[#This Row],[Total_Spend]]&lt;=$N$13,3,IF(Table5[[#This Row],[Total_Spend]]&lt;$N$17,4,5))))</f>
        <v>3</v>
      </c>
    </row>
    <row r="1077" spans="1:8" x14ac:dyDescent="0.3">
      <c r="A1077" s="9">
        <v>4557</v>
      </c>
      <c r="B1077">
        <v>11</v>
      </c>
      <c r="C1077">
        <v>67</v>
      </c>
      <c r="D1077">
        <v>8</v>
      </c>
      <c r="E1077" s="9">
        <v>0</v>
      </c>
      <c r="F1077" s="9">
        <f>IF(Table5[[#This Row],[Recency]]&lt;=$L$19,5,IF(Table5[[#This Row],[Recency]]&lt;=$L$11,4,IF(Table5[[#This Row],[Recency]]&lt;=$L$12,3,IF(Table5[[#This Row],[Recency]]&lt;=$L$13,2,1))))</f>
        <v>4</v>
      </c>
      <c r="G1077" s="9">
        <f>IF(Table5[[#This Row],[Frequency]]&lt;=$M$11,1,IF(Table5[[#This Row],[Frequency]]&lt;=$M$12,2,IF(Table5[[#This Row],[Frequency]]&lt;=$M$13,3,IF(Table5[[#This Row],[Frequency]]&lt;$M$17,4,5))))</f>
        <v>1</v>
      </c>
      <c r="H1077" s="9">
        <f>IF(Table5[[#This Row],[Total_Spend]]&lt;=$N$11,1,IF(Table5[[#This Row],[Total_Spend]]&lt;=$N$12,2,IF(Table5[[#This Row],[Total_Spend]]&lt;=$N$13,3,IF(Table5[[#This Row],[Total_Spend]]&lt;$N$17,4,5))))</f>
        <v>1</v>
      </c>
    </row>
    <row r="1078" spans="1:8" x14ac:dyDescent="0.3">
      <c r="A1078" s="9">
        <v>456</v>
      </c>
      <c r="B1078">
        <v>96</v>
      </c>
      <c r="C1078">
        <v>36</v>
      </c>
      <c r="D1078">
        <v>7</v>
      </c>
      <c r="E1078" s="9">
        <v>0</v>
      </c>
      <c r="F1078" s="9">
        <f>IF(Table5[[#This Row],[Recency]]&lt;=$L$19,5,IF(Table5[[#This Row],[Recency]]&lt;=$L$11,4,IF(Table5[[#This Row],[Recency]]&lt;=$L$12,3,IF(Table5[[#This Row],[Recency]]&lt;=$L$13,2,1))))</f>
        <v>1</v>
      </c>
      <c r="G1078" s="9">
        <f>IF(Table5[[#This Row],[Frequency]]&lt;=$M$11,1,IF(Table5[[#This Row],[Frequency]]&lt;=$M$12,2,IF(Table5[[#This Row],[Frequency]]&lt;=$M$13,3,IF(Table5[[#This Row],[Frequency]]&lt;$M$17,4,5))))</f>
        <v>1</v>
      </c>
      <c r="H1078" s="9">
        <f>IF(Table5[[#This Row],[Total_Spend]]&lt;=$N$11,1,IF(Table5[[#This Row],[Total_Spend]]&lt;=$N$12,2,IF(Table5[[#This Row],[Total_Spend]]&lt;=$N$13,3,IF(Table5[[#This Row],[Total_Spend]]&lt;$N$17,4,5))))</f>
        <v>1</v>
      </c>
    </row>
    <row r="1079" spans="1:8" x14ac:dyDescent="0.3">
      <c r="A1079" s="9">
        <v>4580</v>
      </c>
      <c r="B1079">
        <v>46</v>
      </c>
      <c r="C1079">
        <v>2486</v>
      </c>
      <c r="D1079">
        <v>26</v>
      </c>
      <c r="E1079" s="9">
        <v>1</v>
      </c>
      <c r="F1079" s="9">
        <f>IF(Table5[[#This Row],[Recency]]&lt;=$L$19,5,IF(Table5[[#This Row],[Recency]]&lt;=$L$11,4,IF(Table5[[#This Row],[Recency]]&lt;=$L$12,3,IF(Table5[[#This Row],[Recency]]&lt;=$L$13,2,1))))</f>
        <v>3</v>
      </c>
      <c r="G1079" s="9">
        <f>IF(Table5[[#This Row],[Frequency]]&lt;=$M$11,1,IF(Table5[[#This Row],[Frequency]]&lt;=$M$12,2,IF(Table5[[#This Row],[Frequency]]&lt;=$M$13,3,IF(Table5[[#This Row],[Frequency]]&lt;$M$17,4,5))))</f>
        <v>5</v>
      </c>
      <c r="H1079" s="9">
        <f>IF(Table5[[#This Row],[Total_Spend]]&lt;=$N$11,1,IF(Table5[[#This Row],[Total_Spend]]&lt;=$N$12,2,IF(Table5[[#This Row],[Total_Spend]]&lt;=$N$13,3,IF(Table5[[#This Row],[Total_Spend]]&lt;$N$17,4,5))))</f>
        <v>5</v>
      </c>
    </row>
    <row r="1080" spans="1:8" x14ac:dyDescent="0.3">
      <c r="A1080" s="9">
        <v>4587</v>
      </c>
      <c r="B1080">
        <v>90</v>
      </c>
      <c r="C1080">
        <v>266</v>
      </c>
      <c r="D1080">
        <v>12</v>
      </c>
      <c r="E1080" s="9">
        <v>0</v>
      </c>
      <c r="F1080" s="9">
        <f>IF(Table5[[#This Row],[Recency]]&lt;=$L$19,5,IF(Table5[[#This Row],[Recency]]&lt;=$L$11,4,IF(Table5[[#This Row],[Recency]]&lt;=$L$12,3,IF(Table5[[#This Row],[Recency]]&lt;=$L$13,2,1))))</f>
        <v>1</v>
      </c>
      <c r="G1080" s="9">
        <f>IF(Table5[[#This Row],[Frequency]]&lt;=$M$11,1,IF(Table5[[#This Row],[Frequency]]&lt;=$M$12,2,IF(Table5[[#This Row],[Frequency]]&lt;=$M$13,3,IF(Table5[[#This Row],[Frequency]]&lt;$M$17,4,5))))</f>
        <v>2</v>
      </c>
      <c r="H1080" s="9">
        <f>IF(Table5[[#This Row],[Total_Spend]]&lt;=$N$11,1,IF(Table5[[#This Row],[Total_Spend]]&lt;=$N$12,2,IF(Table5[[#This Row],[Total_Spend]]&lt;=$N$13,3,IF(Table5[[#This Row],[Total_Spend]]&lt;$N$17,4,5))))</f>
        <v>2</v>
      </c>
    </row>
    <row r="1081" spans="1:8" x14ac:dyDescent="0.3">
      <c r="A1081" s="9">
        <v>4597</v>
      </c>
      <c r="B1081">
        <v>67</v>
      </c>
      <c r="C1081">
        <v>2018</v>
      </c>
      <c r="D1081">
        <v>19</v>
      </c>
      <c r="E1081" s="9">
        <v>0</v>
      </c>
      <c r="F1081" s="9">
        <f>IF(Table5[[#This Row],[Recency]]&lt;=$L$19,5,IF(Table5[[#This Row],[Recency]]&lt;=$L$11,4,IF(Table5[[#This Row],[Recency]]&lt;=$L$12,3,IF(Table5[[#This Row],[Recency]]&lt;=$L$13,2,1))))</f>
        <v>2</v>
      </c>
      <c r="G1081" s="9">
        <f>IF(Table5[[#This Row],[Frequency]]&lt;=$M$11,1,IF(Table5[[#This Row],[Frequency]]&lt;=$M$12,2,IF(Table5[[#This Row],[Frequency]]&lt;=$M$13,3,IF(Table5[[#This Row],[Frequency]]&lt;$M$17,4,5))))</f>
        <v>3</v>
      </c>
      <c r="H1081" s="9">
        <f>IF(Table5[[#This Row],[Total_Spend]]&lt;=$N$11,1,IF(Table5[[#This Row],[Total_Spend]]&lt;=$N$12,2,IF(Table5[[#This Row],[Total_Spend]]&lt;=$N$13,3,IF(Table5[[#This Row],[Total_Spend]]&lt;$N$17,4,5))))</f>
        <v>5</v>
      </c>
    </row>
    <row r="1082" spans="1:8" x14ac:dyDescent="0.3">
      <c r="A1082" s="9">
        <v>4599</v>
      </c>
      <c r="B1082">
        <v>66</v>
      </c>
      <c r="C1082">
        <v>458</v>
      </c>
      <c r="D1082">
        <v>21</v>
      </c>
      <c r="E1082" s="9">
        <v>0</v>
      </c>
      <c r="F1082" s="9">
        <f>IF(Table5[[#This Row],[Recency]]&lt;=$L$19,5,IF(Table5[[#This Row],[Recency]]&lt;=$L$11,4,IF(Table5[[#This Row],[Recency]]&lt;=$L$12,3,IF(Table5[[#This Row],[Recency]]&lt;=$L$13,2,1))))</f>
        <v>2</v>
      </c>
      <c r="G1082" s="9">
        <f>IF(Table5[[#This Row],[Frequency]]&lt;=$M$11,1,IF(Table5[[#This Row],[Frequency]]&lt;=$M$12,2,IF(Table5[[#This Row],[Frequency]]&lt;=$M$13,3,IF(Table5[[#This Row],[Frequency]]&lt;$M$17,4,5))))</f>
        <v>3</v>
      </c>
      <c r="H1082" s="9">
        <f>IF(Table5[[#This Row],[Total_Spend]]&lt;=$N$11,1,IF(Table5[[#This Row],[Total_Spend]]&lt;=$N$12,2,IF(Table5[[#This Row],[Total_Spend]]&lt;=$N$13,3,IF(Table5[[#This Row],[Total_Spend]]&lt;$N$17,4,5))))</f>
        <v>3</v>
      </c>
    </row>
    <row r="1083" spans="1:8" x14ac:dyDescent="0.3">
      <c r="A1083" s="9">
        <v>460</v>
      </c>
      <c r="B1083">
        <v>72</v>
      </c>
      <c r="C1083">
        <v>1753</v>
      </c>
      <c r="D1083">
        <v>17</v>
      </c>
      <c r="E1083" s="9">
        <v>0</v>
      </c>
      <c r="F1083" s="9">
        <f>IF(Table5[[#This Row],[Recency]]&lt;=$L$19,5,IF(Table5[[#This Row],[Recency]]&lt;=$L$11,4,IF(Table5[[#This Row],[Recency]]&lt;=$L$12,3,IF(Table5[[#This Row],[Recency]]&lt;=$L$13,2,1))))</f>
        <v>2</v>
      </c>
      <c r="G1083" s="9">
        <f>IF(Table5[[#This Row],[Frequency]]&lt;=$M$11,1,IF(Table5[[#This Row],[Frequency]]&lt;=$M$12,2,IF(Table5[[#This Row],[Frequency]]&lt;=$M$13,3,IF(Table5[[#This Row],[Frequency]]&lt;$M$17,4,5))))</f>
        <v>3</v>
      </c>
      <c r="H1083" s="9">
        <f>IF(Table5[[#This Row],[Total_Spend]]&lt;=$N$11,1,IF(Table5[[#This Row],[Total_Spend]]&lt;=$N$12,2,IF(Table5[[#This Row],[Total_Spend]]&lt;=$N$13,3,IF(Table5[[#This Row],[Total_Spend]]&lt;$N$17,4,5))))</f>
        <v>5</v>
      </c>
    </row>
    <row r="1084" spans="1:8" x14ac:dyDescent="0.3">
      <c r="A1084" s="9">
        <v>4603</v>
      </c>
      <c r="B1084">
        <v>50</v>
      </c>
      <c r="C1084">
        <v>656</v>
      </c>
      <c r="D1084">
        <v>21</v>
      </c>
      <c r="E1084" s="9">
        <v>0</v>
      </c>
      <c r="F1084" s="9">
        <f>IF(Table5[[#This Row],[Recency]]&lt;=$L$19,5,IF(Table5[[#This Row],[Recency]]&lt;=$L$11,4,IF(Table5[[#This Row],[Recency]]&lt;=$L$12,3,IF(Table5[[#This Row],[Recency]]&lt;=$L$13,2,1))))</f>
        <v>2</v>
      </c>
      <c r="G1084" s="9">
        <f>IF(Table5[[#This Row],[Frequency]]&lt;=$M$11,1,IF(Table5[[#This Row],[Frequency]]&lt;=$M$12,2,IF(Table5[[#This Row],[Frequency]]&lt;=$M$13,3,IF(Table5[[#This Row],[Frequency]]&lt;$M$17,4,5))))</f>
        <v>3</v>
      </c>
      <c r="H1084" s="9">
        <f>IF(Table5[[#This Row],[Total_Spend]]&lt;=$N$11,1,IF(Table5[[#This Row],[Total_Spend]]&lt;=$N$12,2,IF(Table5[[#This Row],[Total_Spend]]&lt;=$N$13,3,IF(Table5[[#This Row],[Total_Spend]]&lt;$N$17,4,5))))</f>
        <v>3</v>
      </c>
    </row>
    <row r="1085" spans="1:8" x14ac:dyDescent="0.3">
      <c r="A1085" s="9">
        <v>4607</v>
      </c>
      <c r="B1085">
        <v>24</v>
      </c>
      <c r="C1085">
        <v>777</v>
      </c>
      <c r="D1085">
        <v>17</v>
      </c>
      <c r="E1085" s="9">
        <v>0</v>
      </c>
      <c r="F1085" s="9">
        <f>IF(Table5[[#This Row],[Recency]]&lt;=$L$19,5,IF(Table5[[#This Row],[Recency]]&lt;=$L$11,4,IF(Table5[[#This Row],[Recency]]&lt;=$L$12,3,IF(Table5[[#This Row],[Recency]]&lt;=$L$13,2,1))))</f>
        <v>4</v>
      </c>
      <c r="G1085" s="9">
        <f>IF(Table5[[#This Row],[Frequency]]&lt;=$M$11,1,IF(Table5[[#This Row],[Frequency]]&lt;=$M$12,2,IF(Table5[[#This Row],[Frequency]]&lt;=$M$13,3,IF(Table5[[#This Row],[Frequency]]&lt;$M$17,4,5))))</f>
        <v>3</v>
      </c>
      <c r="H1085" s="9">
        <f>IF(Table5[[#This Row],[Total_Spend]]&lt;=$N$11,1,IF(Table5[[#This Row],[Total_Spend]]&lt;=$N$12,2,IF(Table5[[#This Row],[Total_Spend]]&lt;=$N$13,3,IF(Table5[[#This Row],[Total_Spend]]&lt;$N$17,4,5))))</f>
        <v>3</v>
      </c>
    </row>
    <row r="1086" spans="1:8" x14ac:dyDescent="0.3">
      <c r="A1086" s="9">
        <v>4608</v>
      </c>
      <c r="B1086">
        <v>18</v>
      </c>
      <c r="C1086">
        <v>778</v>
      </c>
      <c r="D1086">
        <v>27</v>
      </c>
      <c r="E1086" s="9">
        <v>1</v>
      </c>
      <c r="F1086" s="9">
        <f>IF(Table5[[#This Row],[Recency]]&lt;=$L$19,5,IF(Table5[[#This Row],[Recency]]&lt;=$L$11,4,IF(Table5[[#This Row],[Recency]]&lt;=$L$12,3,IF(Table5[[#This Row],[Recency]]&lt;=$L$13,2,1))))</f>
        <v>4</v>
      </c>
      <c r="G1086" s="9">
        <f>IF(Table5[[#This Row],[Frequency]]&lt;=$M$11,1,IF(Table5[[#This Row],[Frequency]]&lt;=$M$12,2,IF(Table5[[#This Row],[Frequency]]&lt;=$M$13,3,IF(Table5[[#This Row],[Frequency]]&lt;$M$17,4,5))))</f>
        <v>5</v>
      </c>
      <c r="H1086" s="9">
        <f>IF(Table5[[#This Row],[Total_Spend]]&lt;=$N$11,1,IF(Table5[[#This Row],[Total_Spend]]&lt;=$N$12,2,IF(Table5[[#This Row],[Total_Spend]]&lt;=$N$13,3,IF(Table5[[#This Row],[Total_Spend]]&lt;$N$17,4,5))))</f>
        <v>3</v>
      </c>
    </row>
    <row r="1087" spans="1:8" x14ac:dyDescent="0.3">
      <c r="A1087" s="9">
        <v>4609</v>
      </c>
      <c r="B1087">
        <v>14</v>
      </c>
      <c r="C1087">
        <v>486</v>
      </c>
      <c r="D1087">
        <v>18</v>
      </c>
      <c r="E1087" s="9">
        <v>0</v>
      </c>
      <c r="F1087" s="9">
        <f>IF(Table5[[#This Row],[Recency]]&lt;=$L$19,5,IF(Table5[[#This Row],[Recency]]&lt;=$L$11,4,IF(Table5[[#This Row],[Recency]]&lt;=$L$12,3,IF(Table5[[#This Row],[Recency]]&lt;=$L$13,2,1))))</f>
        <v>4</v>
      </c>
      <c r="G1087" s="9">
        <f>IF(Table5[[#This Row],[Frequency]]&lt;=$M$11,1,IF(Table5[[#This Row],[Frequency]]&lt;=$M$12,2,IF(Table5[[#This Row],[Frequency]]&lt;=$M$13,3,IF(Table5[[#This Row],[Frequency]]&lt;$M$17,4,5))))</f>
        <v>3</v>
      </c>
      <c r="H1087" s="9">
        <f>IF(Table5[[#This Row],[Total_Spend]]&lt;=$N$11,1,IF(Table5[[#This Row],[Total_Spend]]&lt;=$N$12,2,IF(Table5[[#This Row],[Total_Spend]]&lt;=$N$13,3,IF(Table5[[#This Row],[Total_Spend]]&lt;$N$17,4,5))))</f>
        <v>3</v>
      </c>
    </row>
    <row r="1088" spans="1:8" x14ac:dyDescent="0.3">
      <c r="A1088" s="9">
        <v>4611</v>
      </c>
      <c r="B1088">
        <v>36</v>
      </c>
      <c r="C1088">
        <v>1724</v>
      </c>
      <c r="D1088">
        <v>30</v>
      </c>
      <c r="E1088" s="9">
        <v>1</v>
      </c>
      <c r="F1088" s="9">
        <f>IF(Table5[[#This Row],[Recency]]&lt;=$L$19,5,IF(Table5[[#This Row],[Recency]]&lt;=$L$11,4,IF(Table5[[#This Row],[Recency]]&lt;=$L$12,3,IF(Table5[[#This Row],[Recency]]&lt;=$L$13,2,1))))</f>
        <v>3</v>
      </c>
      <c r="G1088" s="9">
        <f>IF(Table5[[#This Row],[Frequency]]&lt;=$M$11,1,IF(Table5[[#This Row],[Frequency]]&lt;=$M$12,2,IF(Table5[[#This Row],[Frequency]]&lt;=$M$13,3,IF(Table5[[#This Row],[Frequency]]&lt;$M$17,4,5))))</f>
        <v>5</v>
      </c>
      <c r="H1088" s="9">
        <f>IF(Table5[[#This Row],[Total_Spend]]&lt;=$N$11,1,IF(Table5[[#This Row],[Total_Spend]]&lt;=$N$12,2,IF(Table5[[#This Row],[Total_Spend]]&lt;=$N$13,3,IF(Table5[[#This Row],[Total_Spend]]&lt;$N$17,4,5))))</f>
        <v>5</v>
      </c>
    </row>
    <row r="1089" spans="1:8" x14ac:dyDescent="0.3">
      <c r="A1089" s="9">
        <v>4619</v>
      </c>
      <c r="B1089">
        <v>9</v>
      </c>
      <c r="C1089">
        <v>277</v>
      </c>
      <c r="D1089">
        <v>27</v>
      </c>
      <c r="E1089" s="9">
        <v>0</v>
      </c>
      <c r="F1089" s="9">
        <f>IF(Table5[[#This Row],[Recency]]&lt;=$L$19,5,IF(Table5[[#This Row],[Recency]]&lt;=$L$11,4,IF(Table5[[#This Row],[Recency]]&lt;=$L$12,3,IF(Table5[[#This Row],[Recency]]&lt;=$L$13,2,1))))</f>
        <v>5</v>
      </c>
      <c r="G1089" s="9">
        <f>IF(Table5[[#This Row],[Frequency]]&lt;=$M$11,1,IF(Table5[[#This Row],[Frequency]]&lt;=$M$12,2,IF(Table5[[#This Row],[Frequency]]&lt;=$M$13,3,IF(Table5[[#This Row],[Frequency]]&lt;$M$17,4,5))))</f>
        <v>5</v>
      </c>
      <c r="H1089" s="9">
        <f>IF(Table5[[#This Row],[Total_Spend]]&lt;=$N$11,1,IF(Table5[[#This Row],[Total_Spend]]&lt;=$N$12,2,IF(Table5[[#This Row],[Total_Spend]]&lt;=$N$13,3,IF(Table5[[#This Row],[Total_Spend]]&lt;$N$17,4,5))))</f>
        <v>2</v>
      </c>
    </row>
    <row r="1090" spans="1:8" x14ac:dyDescent="0.3">
      <c r="A1090" s="9">
        <v>4637</v>
      </c>
      <c r="B1090">
        <v>73</v>
      </c>
      <c r="C1090">
        <v>1650</v>
      </c>
      <c r="D1090">
        <v>25</v>
      </c>
      <c r="E1090" s="9">
        <v>0</v>
      </c>
      <c r="F1090" s="9">
        <f>IF(Table5[[#This Row],[Recency]]&lt;=$L$19,5,IF(Table5[[#This Row],[Recency]]&lt;=$L$11,4,IF(Table5[[#This Row],[Recency]]&lt;=$L$12,3,IF(Table5[[#This Row],[Recency]]&lt;=$L$13,2,1))))</f>
        <v>2</v>
      </c>
      <c r="G1090" s="9">
        <f>IF(Table5[[#This Row],[Frequency]]&lt;=$M$11,1,IF(Table5[[#This Row],[Frequency]]&lt;=$M$12,2,IF(Table5[[#This Row],[Frequency]]&lt;=$M$13,3,IF(Table5[[#This Row],[Frequency]]&lt;$M$17,4,5))))</f>
        <v>5</v>
      </c>
      <c r="H1090" s="9">
        <f>IF(Table5[[#This Row],[Total_Spend]]&lt;=$N$11,1,IF(Table5[[#This Row],[Total_Spend]]&lt;=$N$12,2,IF(Table5[[#This Row],[Total_Spend]]&lt;=$N$13,3,IF(Table5[[#This Row],[Total_Spend]]&lt;$N$17,4,5))))</f>
        <v>5</v>
      </c>
    </row>
    <row r="1091" spans="1:8" x14ac:dyDescent="0.3">
      <c r="A1091" s="9">
        <v>4640</v>
      </c>
      <c r="B1091">
        <v>65</v>
      </c>
      <c r="C1091">
        <v>1079</v>
      </c>
      <c r="D1091">
        <v>26</v>
      </c>
      <c r="E1091" s="9">
        <v>0</v>
      </c>
      <c r="F1091" s="9">
        <f>IF(Table5[[#This Row],[Recency]]&lt;=$L$19,5,IF(Table5[[#This Row],[Recency]]&lt;=$L$11,4,IF(Table5[[#This Row],[Recency]]&lt;=$L$12,3,IF(Table5[[#This Row],[Recency]]&lt;=$L$13,2,1))))</f>
        <v>2</v>
      </c>
      <c r="G1091" s="9">
        <f>IF(Table5[[#This Row],[Frequency]]&lt;=$M$11,1,IF(Table5[[#This Row],[Frequency]]&lt;=$M$12,2,IF(Table5[[#This Row],[Frequency]]&lt;=$M$13,3,IF(Table5[[#This Row],[Frequency]]&lt;$M$17,4,5))))</f>
        <v>5</v>
      </c>
      <c r="H1091" s="9">
        <f>IF(Table5[[#This Row],[Total_Spend]]&lt;=$N$11,1,IF(Table5[[#This Row],[Total_Spend]]&lt;=$N$12,2,IF(Table5[[#This Row],[Total_Spend]]&lt;=$N$13,3,IF(Table5[[#This Row],[Total_Spend]]&lt;$N$17,4,5))))</f>
        <v>4</v>
      </c>
    </row>
    <row r="1092" spans="1:8" x14ac:dyDescent="0.3">
      <c r="A1092" s="9">
        <v>4643</v>
      </c>
      <c r="B1092">
        <v>40</v>
      </c>
      <c r="C1092">
        <v>176</v>
      </c>
      <c r="D1092">
        <v>9</v>
      </c>
      <c r="E1092" s="9">
        <v>0</v>
      </c>
      <c r="F1092" s="9">
        <f>IF(Table5[[#This Row],[Recency]]&lt;=$L$19,5,IF(Table5[[#This Row],[Recency]]&lt;=$L$11,4,IF(Table5[[#This Row],[Recency]]&lt;=$L$12,3,IF(Table5[[#This Row],[Recency]]&lt;=$L$13,2,1))))</f>
        <v>3</v>
      </c>
      <c r="G1092" s="9">
        <f>IF(Table5[[#This Row],[Frequency]]&lt;=$M$11,1,IF(Table5[[#This Row],[Frequency]]&lt;=$M$12,2,IF(Table5[[#This Row],[Frequency]]&lt;=$M$13,3,IF(Table5[[#This Row],[Frequency]]&lt;$M$17,4,5))))</f>
        <v>2</v>
      </c>
      <c r="H1092" s="9">
        <f>IF(Table5[[#This Row],[Total_Spend]]&lt;=$N$11,1,IF(Table5[[#This Row],[Total_Spend]]&lt;=$N$12,2,IF(Table5[[#This Row],[Total_Spend]]&lt;=$N$13,3,IF(Table5[[#This Row],[Total_Spend]]&lt;$N$17,4,5))))</f>
        <v>2</v>
      </c>
    </row>
    <row r="1093" spans="1:8" x14ac:dyDescent="0.3">
      <c r="A1093" s="9">
        <v>4646</v>
      </c>
      <c r="B1093">
        <v>44</v>
      </c>
      <c r="C1093">
        <v>978</v>
      </c>
      <c r="D1093">
        <v>25</v>
      </c>
      <c r="E1093" s="9">
        <v>0</v>
      </c>
      <c r="F1093" s="9">
        <f>IF(Table5[[#This Row],[Recency]]&lt;=$L$19,5,IF(Table5[[#This Row],[Recency]]&lt;=$L$11,4,IF(Table5[[#This Row],[Recency]]&lt;=$L$12,3,IF(Table5[[#This Row],[Recency]]&lt;=$L$13,2,1))))</f>
        <v>3</v>
      </c>
      <c r="G1093" s="9">
        <f>IF(Table5[[#This Row],[Frequency]]&lt;=$M$11,1,IF(Table5[[#This Row],[Frequency]]&lt;=$M$12,2,IF(Table5[[#This Row],[Frequency]]&lt;=$M$13,3,IF(Table5[[#This Row],[Frequency]]&lt;$M$17,4,5))))</f>
        <v>5</v>
      </c>
      <c r="H1093" s="9">
        <f>IF(Table5[[#This Row],[Total_Spend]]&lt;=$N$11,1,IF(Table5[[#This Row],[Total_Spend]]&lt;=$N$12,2,IF(Table5[[#This Row],[Total_Spend]]&lt;=$N$13,3,IF(Table5[[#This Row],[Total_Spend]]&lt;$N$17,4,5))))</f>
        <v>3</v>
      </c>
    </row>
    <row r="1094" spans="1:8" x14ac:dyDescent="0.3">
      <c r="A1094" s="9">
        <v>4653</v>
      </c>
      <c r="B1094">
        <v>46</v>
      </c>
      <c r="C1094">
        <v>189</v>
      </c>
      <c r="D1094">
        <v>12</v>
      </c>
      <c r="E1094" s="9">
        <v>0</v>
      </c>
      <c r="F1094" s="9">
        <f>IF(Table5[[#This Row],[Recency]]&lt;=$L$19,5,IF(Table5[[#This Row],[Recency]]&lt;=$L$11,4,IF(Table5[[#This Row],[Recency]]&lt;=$L$12,3,IF(Table5[[#This Row],[Recency]]&lt;=$L$13,2,1))))</f>
        <v>3</v>
      </c>
      <c r="G1094" s="9">
        <f>IF(Table5[[#This Row],[Frequency]]&lt;=$M$11,1,IF(Table5[[#This Row],[Frequency]]&lt;=$M$12,2,IF(Table5[[#This Row],[Frequency]]&lt;=$M$13,3,IF(Table5[[#This Row],[Frequency]]&lt;$M$17,4,5))))</f>
        <v>2</v>
      </c>
      <c r="H1094" s="9">
        <f>IF(Table5[[#This Row],[Total_Spend]]&lt;=$N$11,1,IF(Table5[[#This Row],[Total_Spend]]&lt;=$N$12,2,IF(Table5[[#This Row],[Total_Spend]]&lt;=$N$13,3,IF(Table5[[#This Row],[Total_Spend]]&lt;$N$17,4,5))))</f>
        <v>2</v>
      </c>
    </row>
    <row r="1095" spans="1:8" x14ac:dyDescent="0.3">
      <c r="A1095" s="9">
        <v>4654</v>
      </c>
      <c r="B1095">
        <v>40</v>
      </c>
      <c r="C1095">
        <v>1253</v>
      </c>
      <c r="D1095">
        <v>19</v>
      </c>
      <c r="E1095" s="9">
        <v>0</v>
      </c>
      <c r="F1095" s="9">
        <f>IF(Table5[[#This Row],[Recency]]&lt;=$L$19,5,IF(Table5[[#This Row],[Recency]]&lt;=$L$11,4,IF(Table5[[#This Row],[Recency]]&lt;=$L$12,3,IF(Table5[[#This Row],[Recency]]&lt;=$L$13,2,1))))</f>
        <v>3</v>
      </c>
      <c r="G1095" s="9">
        <f>IF(Table5[[#This Row],[Frequency]]&lt;=$M$11,1,IF(Table5[[#This Row],[Frequency]]&lt;=$M$12,2,IF(Table5[[#This Row],[Frequency]]&lt;=$M$13,3,IF(Table5[[#This Row],[Frequency]]&lt;$M$17,4,5))))</f>
        <v>3</v>
      </c>
      <c r="H1095" s="9">
        <f>IF(Table5[[#This Row],[Total_Spend]]&lt;=$N$11,1,IF(Table5[[#This Row],[Total_Spend]]&lt;=$N$12,2,IF(Table5[[#This Row],[Total_Spend]]&lt;=$N$13,3,IF(Table5[[#This Row],[Total_Spend]]&lt;$N$17,4,5))))</f>
        <v>4</v>
      </c>
    </row>
    <row r="1096" spans="1:8" x14ac:dyDescent="0.3">
      <c r="A1096" s="9">
        <v>4656</v>
      </c>
      <c r="B1096">
        <v>28</v>
      </c>
      <c r="C1096">
        <v>710</v>
      </c>
      <c r="D1096">
        <v>24</v>
      </c>
      <c r="E1096" s="9">
        <v>0</v>
      </c>
      <c r="F1096" s="9">
        <f>IF(Table5[[#This Row],[Recency]]&lt;=$L$19,5,IF(Table5[[#This Row],[Recency]]&lt;=$L$11,4,IF(Table5[[#This Row],[Recency]]&lt;=$L$12,3,IF(Table5[[#This Row],[Recency]]&lt;=$L$13,2,1))))</f>
        <v>3</v>
      </c>
      <c r="G1096" s="9">
        <f>IF(Table5[[#This Row],[Frequency]]&lt;=$M$11,1,IF(Table5[[#This Row],[Frequency]]&lt;=$M$12,2,IF(Table5[[#This Row],[Frequency]]&lt;=$M$13,3,IF(Table5[[#This Row],[Frequency]]&lt;$M$17,4,5))))</f>
        <v>4</v>
      </c>
      <c r="H1096" s="9">
        <f>IF(Table5[[#This Row],[Total_Spend]]&lt;=$N$11,1,IF(Table5[[#This Row],[Total_Spend]]&lt;=$N$12,2,IF(Table5[[#This Row],[Total_Spend]]&lt;=$N$13,3,IF(Table5[[#This Row],[Total_Spend]]&lt;$N$17,4,5))))</f>
        <v>3</v>
      </c>
    </row>
    <row r="1097" spans="1:8" x14ac:dyDescent="0.3">
      <c r="A1097" s="9">
        <v>466</v>
      </c>
      <c r="B1097">
        <v>9</v>
      </c>
      <c r="C1097">
        <v>746</v>
      </c>
      <c r="D1097">
        <v>21</v>
      </c>
      <c r="E1097" s="9">
        <v>0</v>
      </c>
      <c r="F1097" s="9">
        <f>IF(Table5[[#This Row],[Recency]]&lt;=$L$19,5,IF(Table5[[#This Row],[Recency]]&lt;=$L$11,4,IF(Table5[[#This Row],[Recency]]&lt;=$L$12,3,IF(Table5[[#This Row],[Recency]]&lt;=$L$13,2,1))))</f>
        <v>5</v>
      </c>
      <c r="G1097" s="9">
        <f>IF(Table5[[#This Row],[Frequency]]&lt;=$M$11,1,IF(Table5[[#This Row],[Frequency]]&lt;=$M$12,2,IF(Table5[[#This Row],[Frequency]]&lt;=$M$13,3,IF(Table5[[#This Row],[Frequency]]&lt;$M$17,4,5))))</f>
        <v>3</v>
      </c>
      <c r="H1097" s="9">
        <f>IF(Table5[[#This Row],[Total_Spend]]&lt;=$N$11,1,IF(Table5[[#This Row],[Total_Spend]]&lt;=$N$12,2,IF(Table5[[#This Row],[Total_Spend]]&lt;=$N$13,3,IF(Table5[[#This Row],[Total_Spend]]&lt;$N$17,4,5))))</f>
        <v>3</v>
      </c>
    </row>
    <row r="1098" spans="1:8" x14ac:dyDescent="0.3">
      <c r="A1098" s="9">
        <v>4669</v>
      </c>
      <c r="B1098">
        <v>46</v>
      </c>
      <c r="C1098">
        <v>102</v>
      </c>
      <c r="D1098">
        <v>10</v>
      </c>
      <c r="E1098" s="9">
        <v>0</v>
      </c>
      <c r="F1098" s="9">
        <f>IF(Table5[[#This Row],[Recency]]&lt;=$L$19,5,IF(Table5[[#This Row],[Recency]]&lt;=$L$11,4,IF(Table5[[#This Row],[Recency]]&lt;=$L$12,3,IF(Table5[[#This Row],[Recency]]&lt;=$L$13,2,1))))</f>
        <v>3</v>
      </c>
      <c r="G1098" s="9">
        <f>IF(Table5[[#This Row],[Frequency]]&lt;=$M$11,1,IF(Table5[[#This Row],[Frequency]]&lt;=$M$12,2,IF(Table5[[#This Row],[Frequency]]&lt;=$M$13,3,IF(Table5[[#This Row],[Frequency]]&lt;$M$17,4,5))))</f>
        <v>2</v>
      </c>
      <c r="H1098" s="9">
        <f>IF(Table5[[#This Row],[Total_Spend]]&lt;=$N$11,1,IF(Table5[[#This Row],[Total_Spend]]&lt;=$N$12,2,IF(Table5[[#This Row],[Total_Spend]]&lt;=$N$13,3,IF(Table5[[#This Row],[Total_Spend]]&lt;$N$17,4,5))))</f>
        <v>2</v>
      </c>
    </row>
    <row r="1099" spans="1:8" x14ac:dyDescent="0.3">
      <c r="A1099" s="9">
        <v>4673</v>
      </c>
      <c r="B1099">
        <v>17</v>
      </c>
      <c r="C1099">
        <v>1241</v>
      </c>
      <c r="D1099">
        <v>21</v>
      </c>
      <c r="E1099" s="9">
        <v>1</v>
      </c>
      <c r="F1099" s="9">
        <f>IF(Table5[[#This Row],[Recency]]&lt;=$L$19,5,IF(Table5[[#This Row],[Recency]]&lt;=$L$11,4,IF(Table5[[#This Row],[Recency]]&lt;=$L$12,3,IF(Table5[[#This Row],[Recency]]&lt;=$L$13,2,1))))</f>
        <v>4</v>
      </c>
      <c r="G1099" s="9">
        <f>IF(Table5[[#This Row],[Frequency]]&lt;=$M$11,1,IF(Table5[[#This Row],[Frequency]]&lt;=$M$12,2,IF(Table5[[#This Row],[Frequency]]&lt;=$M$13,3,IF(Table5[[#This Row],[Frequency]]&lt;$M$17,4,5))))</f>
        <v>3</v>
      </c>
      <c r="H1099" s="9">
        <f>IF(Table5[[#This Row],[Total_Spend]]&lt;=$N$11,1,IF(Table5[[#This Row],[Total_Spend]]&lt;=$N$12,2,IF(Table5[[#This Row],[Total_Spend]]&lt;=$N$13,3,IF(Table5[[#This Row],[Total_Spend]]&lt;$N$17,4,5))))</f>
        <v>4</v>
      </c>
    </row>
    <row r="1100" spans="1:8" x14ac:dyDescent="0.3">
      <c r="A1100" s="9">
        <v>4676</v>
      </c>
      <c r="B1100">
        <v>86</v>
      </c>
      <c r="C1100">
        <v>1695</v>
      </c>
      <c r="D1100">
        <v>25</v>
      </c>
      <c r="E1100" s="9">
        <v>0</v>
      </c>
      <c r="F1100" s="9">
        <f>IF(Table5[[#This Row],[Recency]]&lt;=$L$19,5,IF(Table5[[#This Row],[Recency]]&lt;=$L$11,4,IF(Table5[[#This Row],[Recency]]&lt;=$L$12,3,IF(Table5[[#This Row],[Recency]]&lt;=$L$13,2,1))))</f>
        <v>1</v>
      </c>
      <c r="G1100" s="9">
        <f>IF(Table5[[#This Row],[Frequency]]&lt;=$M$11,1,IF(Table5[[#This Row],[Frequency]]&lt;=$M$12,2,IF(Table5[[#This Row],[Frequency]]&lt;=$M$13,3,IF(Table5[[#This Row],[Frequency]]&lt;$M$17,4,5))))</f>
        <v>5</v>
      </c>
      <c r="H1100" s="9">
        <f>IF(Table5[[#This Row],[Total_Spend]]&lt;=$N$11,1,IF(Table5[[#This Row],[Total_Spend]]&lt;=$N$12,2,IF(Table5[[#This Row],[Total_Spend]]&lt;=$N$13,3,IF(Table5[[#This Row],[Total_Spend]]&lt;$N$17,4,5))))</f>
        <v>5</v>
      </c>
    </row>
    <row r="1101" spans="1:8" x14ac:dyDescent="0.3">
      <c r="A1101" s="9">
        <v>4679</v>
      </c>
      <c r="B1101">
        <v>42</v>
      </c>
      <c r="C1101">
        <v>1092</v>
      </c>
      <c r="D1101">
        <v>28</v>
      </c>
      <c r="E1101" s="9">
        <v>0</v>
      </c>
      <c r="F1101" s="9">
        <f>IF(Table5[[#This Row],[Recency]]&lt;=$L$19,5,IF(Table5[[#This Row],[Recency]]&lt;=$L$11,4,IF(Table5[[#This Row],[Recency]]&lt;=$L$12,3,IF(Table5[[#This Row],[Recency]]&lt;=$L$13,2,1))))</f>
        <v>3</v>
      </c>
      <c r="G1101" s="9">
        <f>IF(Table5[[#This Row],[Frequency]]&lt;=$M$11,1,IF(Table5[[#This Row],[Frequency]]&lt;=$M$12,2,IF(Table5[[#This Row],[Frequency]]&lt;=$M$13,3,IF(Table5[[#This Row],[Frequency]]&lt;$M$17,4,5))))</f>
        <v>5</v>
      </c>
      <c r="H1101" s="9">
        <f>IF(Table5[[#This Row],[Total_Spend]]&lt;=$N$11,1,IF(Table5[[#This Row],[Total_Spend]]&lt;=$N$12,2,IF(Table5[[#This Row],[Total_Spend]]&lt;=$N$13,3,IF(Table5[[#This Row],[Total_Spend]]&lt;$N$17,4,5))))</f>
        <v>4</v>
      </c>
    </row>
    <row r="1102" spans="1:8" x14ac:dyDescent="0.3">
      <c r="A1102" s="9">
        <v>4682</v>
      </c>
      <c r="B1102">
        <v>88</v>
      </c>
      <c r="C1102">
        <v>310</v>
      </c>
      <c r="D1102">
        <v>13</v>
      </c>
      <c r="E1102" s="9">
        <v>0</v>
      </c>
      <c r="F1102" s="9">
        <f>IF(Table5[[#This Row],[Recency]]&lt;=$L$19,5,IF(Table5[[#This Row],[Recency]]&lt;=$L$11,4,IF(Table5[[#This Row],[Recency]]&lt;=$L$12,3,IF(Table5[[#This Row],[Recency]]&lt;=$L$13,2,1))))</f>
        <v>1</v>
      </c>
      <c r="G1102" s="9">
        <f>IF(Table5[[#This Row],[Frequency]]&lt;=$M$11,1,IF(Table5[[#This Row],[Frequency]]&lt;=$M$12,2,IF(Table5[[#This Row],[Frequency]]&lt;=$M$13,3,IF(Table5[[#This Row],[Frequency]]&lt;$M$17,4,5))))</f>
        <v>2</v>
      </c>
      <c r="H1102" s="9">
        <f>IF(Table5[[#This Row],[Total_Spend]]&lt;=$N$11,1,IF(Table5[[#This Row],[Total_Spend]]&lt;=$N$12,2,IF(Table5[[#This Row],[Total_Spend]]&lt;=$N$13,3,IF(Table5[[#This Row],[Total_Spend]]&lt;$N$17,4,5))))</f>
        <v>2</v>
      </c>
    </row>
    <row r="1103" spans="1:8" x14ac:dyDescent="0.3">
      <c r="A1103" s="9">
        <v>4686</v>
      </c>
      <c r="B1103">
        <v>28</v>
      </c>
      <c r="C1103">
        <v>1686</v>
      </c>
      <c r="D1103">
        <v>24</v>
      </c>
      <c r="E1103" s="9">
        <v>0</v>
      </c>
      <c r="F1103" s="9">
        <f>IF(Table5[[#This Row],[Recency]]&lt;=$L$19,5,IF(Table5[[#This Row],[Recency]]&lt;=$L$11,4,IF(Table5[[#This Row],[Recency]]&lt;=$L$12,3,IF(Table5[[#This Row],[Recency]]&lt;=$L$13,2,1))))</f>
        <v>3</v>
      </c>
      <c r="G1103" s="9">
        <f>IF(Table5[[#This Row],[Frequency]]&lt;=$M$11,1,IF(Table5[[#This Row],[Frequency]]&lt;=$M$12,2,IF(Table5[[#This Row],[Frequency]]&lt;=$M$13,3,IF(Table5[[#This Row],[Frequency]]&lt;$M$17,4,5))))</f>
        <v>4</v>
      </c>
      <c r="H1103" s="9">
        <f>IF(Table5[[#This Row],[Total_Spend]]&lt;=$N$11,1,IF(Table5[[#This Row],[Total_Spend]]&lt;=$N$12,2,IF(Table5[[#This Row],[Total_Spend]]&lt;=$N$13,3,IF(Table5[[#This Row],[Total_Spend]]&lt;$N$17,4,5))))</f>
        <v>5</v>
      </c>
    </row>
    <row r="1104" spans="1:8" x14ac:dyDescent="0.3">
      <c r="A1104" s="9">
        <v>4687</v>
      </c>
      <c r="B1104">
        <v>92</v>
      </c>
      <c r="C1104">
        <v>1633</v>
      </c>
      <c r="D1104">
        <v>24</v>
      </c>
      <c r="E1104" s="9">
        <v>0</v>
      </c>
      <c r="F1104" s="9">
        <f>IF(Table5[[#This Row],[Recency]]&lt;=$L$19,5,IF(Table5[[#This Row],[Recency]]&lt;=$L$11,4,IF(Table5[[#This Row],[Recency]]&lt;=$L$12,3,IF(Table5[[#This Row],[Recency]]&lt;=$L$13,2,1))))</f>
        <v>1</v>
      </c>
      <c r="G1104" s="9">
        <f>IF(Table5[[#This Row],[Frequency]]&lt;=$M$11,1,IF(Table5[[#This Row],[Frequency]]&lt;=$M$12,2,IF(Table5[[#This Row],[Frequency]]&lt;=$M$13,3,IF(Table5[[#This Row],[Frequency]]&lt;$M$17,4,5))))</f>
        <v>4</v>
      </c>
      <c r="H1104" s="9">
        <f>IF(Table5[[#This Row],[Total_Spend]]&lt;=$N$11,1,IF(Table5[[#This Row],[Total_Spend]]&lt;=$N$12,2,IF(Table5[[#This Row],[Total_Spend]]&lt;=$N$13,3,IF(Table5[[#This Row],[Total_Spend]]&lt;$N$17,4,5))))</f>
        <v>5</v>
      </c>
    </row>
    <row r="1105" spans="1:8" x14ac:dyDescent="0.3">
      <c r="A1105" s="9">
        <v>4690</v>
      </c>
      <c r="B1105">
        <v>45</v>
      </c>
      <c r="C1105">
        <v>586</v>
      </c>
      <c r="D1105">
        <v>21</v>
      </c>
      <c r="E1105" s="9">
        <v>0</v>
      </c>
      <c r="F1105" s="9">
        <f>IF(Table5[[#This Row],[Recency]]&lt;=$L$19,5,IF(Table5[[#This Row],[Recency]]&lt;=$L$11,4,IF(Table5[[#This Row],[Recency]]&lt;=$L$12,3,IF(Table5[[#This Row],[Recency]]&lt;=$L$13,2,1))))</f>
        <v>3</v>
      </c>
      <c r="G1105" s="9">
        <f>IF(Table5[[#This Row],[Frequency]]&lt;=$M$11,1,IF(Table5[[#This Row],[Frequency]]&lt;=$M$12,2,IF(Table5[[#This Row],[Frequency]]&lt;=$M$13,3,IF(Table5[[#This Row],[Frequency]]&lt;$M$17,4,5))))</f>
        <v>3</v>
      </c>
      <c r="H1105" s="9">
        <f>IF(Table5[[#This Row],[Total_Spend]]&lt;=$N$11,1,IF(Table5[[#This Row],[Total_Spend]]&lt;=$N$12,2,IF(Table5[[#This Row],[Total_Spend]]&lt;=$N$13,3,IF(Table5[[#This Row],[Total_Spend]]&lt;$N$17,4,5))))</f>
        <v>3</v>
      </c>
    </row>
    <row r="1106" spans="1:8" x14ac:dyDescent="0.3">
      <c r="A1106" s="9">
        <v>4692</v>
      </c>
      <c r="B1106">
        <v>19</v>
      </c>
      <c r="C1106">
        <v>71</v>
      </c>
      <c r="D1106">
        <v>12</v>
      </c>
      <c r="E1106" s="9">
        <v>1</v>
      </c>
      <c r="F1106" s="9">
        <f>IF(Table5[[#This Row],[Recency]]&lt;=$L$19,5,IF(Table5[[#This Row],[Recency]]&lt;=$L$11,4,IF(Table5[[#This Row],[Recency]]&lt;=$L$12,3,IF(Table5[[#This Row],[Recency]]&lt;=$L$13,2,1))))</f>
        <v>4</v>
      </c>
      <c r="G1106" s="9">
        <f>IF(Table5[[#This Row],[Frequency]]&lt;=$M$11,1,IF(Table5[[#This Row],[Frequency]]&lt;=$M$12,2,IF(Table5[[#This Row],[Frequency]]&lt;=$M$13,3,IF(Table5[[#This Row],[Frequency]]&lt;$M$17,4,5))))</f>
        <v>2</v>
      </c>
      <c r="H1106" s="9">
        <f>IF(Table5[[#This Row],[Total_Spend]]&lt;=$N$11,1,IF(Table5[[#This Row],[Total_Spend]]&lt;=$N$12,2,IF(Table5[[#This Row],[Total_Spend]]&lt;=$N$13,3,IF(Table5[[#This Row],[Total_Spend]]&lt;$N$17,4,5))))</f>
        <v>2</v>
      </c>
    </row>
    <row r="1107" spans="1:8" x14ac:dyDescent="0.3">
      <c r="A1107" s="9">
        <v>4697</v>
      </c>
      <c r="B1107">
        <v>62</v>
      </c>
      <c r="C1107">
        <v>390</v>
      </c>
      <c r="D1107">
        <v>16</v>
      </c>
      <c r="E1107" s="9">
        <v>0</v>
      </c>
      <c r="F1107" s="9">
        <f>IF(Table5[[#This Row],[Recency]]&lt;=$L$19,5,IF(Table5[[#This Row],[Recency]]&lt;=$L$11,4,IF(Table5[[#This Row],[Recency]]&lt;=$L$12,3,IF(Table5[[#This Row],[Recency]]&lt;=$L$13,2,1))))</f>
        <v>2</v>
      </c>
      <c r="G1107" s="9">
        <f>IF(Table5[[#This Row],[Frequency]]&lt;=$M$11,1,IF(Table5[[#This Row],[Frequency]]&lt;=$M$12,2,IF(Table5[[#This Row],[Frequency]]&lt;=$M$13,3,IF(Table5[[#This Row],[Frequency]]&lt;$M$17,4,5))))</f>
        <v>3</v>
      </c>
      <c r="H1107" s="9">
        <f>IF(Table5[[#This Row],[Total_Spend]]&lt;=$N$11,1,IF(Table5[[#This Row],[Total_Spend]]&lt;=$N$12,2,IF(Table5[[#This Row],[Total_Spend]]&lt;=$N$13,3,IF(Table5[[#This Row],[Total_Spend]]&lt;$N$17,4,5))))</f>
        <v>2</v>
      </c>
    </row>
    <row r="1108" spans="1:8" x14ac:dyDescent="0.3">
      <c r="A1108" s="9">
        <v>4698</v>
      </c>
      <c r="B1108">
        <v>32</v>
      </c>
      <c r="C1108">
        <v>410</v>
      </c>
      <c r="D1108">
        <v>16</v>
      </c>
      <c r="E1108" s="9">
        <v>0</v>
      </c>
      <c r="F1108" s="9">
        <f>IF(Table5[[#This Row],[Recency]]&lt;=$L$19,5,IF(Table5[[#This Row],[Recency]]&lt;=$L$11,4,IF(Table5[[#This Row],[Recency]]&lt;=$L$12,3,IF(Table5[[#This Row],[Recency]]&lt;=$L$13,2,1))))</f>
        <v>3</v>
      </c>
      <c r="G1108" s="9">
        <f>IF(Table5[[#This Row],[Frequency]]&lt;=$M$11,1,IF(Table5[[#This Row],[Frequency]]&lt;=$M$12,2,IF(Table5[[#This Row],[Frequency]]&lt;=$M$13,3,IF(Table5[[#This Row],[Frequency]]&lt;$M$17,4,5))))</f>
        <v>3</v>
      </c>
      <c r="H1108" s="9">
        <f>IF(Table5[[#This Row],[Total_Spend]]&lt;=$N$11,1,IF(Table5[[#This Row],[Total_Spend]]&lt;=$N$12,2,IF(Table5[[#This Row],[Total_Spend]]&lt;=$N$13,3,IF(Table5[[#This Row],[Total_Spend]]&lt;$N$17,4,5))))</f>
        <v>3</v>
      </c>
    </row>
    <row r="1109" spans="1:8" x14ac:dyDescent="0.3">
      <c r="A1109" s="9">
        <v>4702</v>
      </c>
      <c r="B1109">
        <v>20</v>
      </c>
      <c r="C1109">
        <v>1895</v>
      </c>
      <c r="D1109">
        <v>17</v>
      </c>
      <c r="E1109" s="9">
        <v>0</v>
      </c>
      <c r="F1109" s="9">
        <f>IF(Table5[[#This Row],[Recency]]&lt;=$L$19,5,IF(Table5[[#This Row],[Recency]]&lt;=$L$11,4,IF(Table5[[#This Row],[Recency]]&lt;=$L$12,3,IF(Table5[[#This Row],[Recency]]&lt;=$L$13,2,1))))</f>
        <v>4</v>
      </c>
      <c r="G1109" s="9">
        <f>IF(Table5[[#This Row],[Frequency]]&lt;=$M$11,1,IF(Table5[[#This Row],[Frequency]]&lt;=$M$12,2,IF(Table5[[#This Row],[Frequency]]&lt;=$M$13,3,IF(Table5[[#This Row],[Frequency]]&lt;$M$17,4,5))))</f>
        <v>3</v>
      </c>
      <c r="H1109" s="9">
        <f>IF(Table5[[#This Row],[Total_Spend]]&lt;=$N$11,1,IF(Table5[[#This Row],[Total_Spend]]&lt;=$N$12,2,IF(Table5[[#This Row],[Total_Spend]]&lt;=$N$13,3,IF(Table5[[#This Row],[Total_Spend]]&lt;$N$17,4,5))))</f>
        <v>5</v>
      </c>
    </row>
    <row r="1110" spans="1:8" x14ac:dyDescent="0.3">
      <c r="A1110" s="9">
        <v>4706</v>
      </c>
      <c r="B1110">
        <v>65</v>
      </c>
      <c r="C1110">
        <v>40</v>
      </c>
      <c r="D1110">
        <v>5</v>
      </c>
      <c r="E1110" s="9">
        <v>0</v>
      </c>
      <c r="F1110" s="9">
        <f>IF(Table5[[#This Row],[Recency]]&lt;=$L$19,5,IF(Table5[[#This Row],[Recency]]&lt;=$L$11,4,IF(Table5[[#This Row],[Recency]]&lt;=$L$12,3,IF(Table5[[#This Row],[Recency]]&lt;=$L$13,2,1))))</f>
        <v>2</v>
      </c>
      <c r="G1110" s="9">
        <f>IF(Table5[[#This Row],[Frequency]]&lt;=$M$11,1,IF(Table5[[#This Row],[Frequency]]&lt;=$M$12,2,IF(Table5[[#This Row],[Frequency]]&lt;=$M$13,3,IF(Table5[[#This Row],[Frequency]]&lt;$M$17,4,5))))</f>
        <v>1</v>
      </c>
      <c r="H1110" s="9">
        <f>IF(Table5[[#This Row],[Total_Spend]]&lt;=$N$11,1,IF(Table5[[#This Row],[Total_Spend]]&lt;=$N$12,2,IF(Table5[[#This Row],[Total_Spend]]&lt;=$N$13,3,IF(Table5[[#This Row],[Total_Spend]]&lt;$N$17,4,5))))</f>
        <v>1</v>
      </c>
    </row>
    <row r="1111" spans="1:8" x14ac:dyDescent="0.3">
      <c r="A1111" s="9">
        <v>4712</v>
      </c>
      <c r="B1111">
        <v>18</v>
      </c>
      <c r="C1111">
        <v>82</v>
      </c>
      <c r="D1111">
        <v>7</v>
      </c>
      <c r="E1111" s="9">
        <v>0</v>
      </c>
      <c r="F1111" s="9">
        <f>IF(Table5[[#This Row],[Recency]]&lt;=$L$19,5,IF(Table5[[#This Row],[Recency]]&lt;=$L$11,4,IF(Table5[[#This Row],[Recency]]&lt;=$L$12,3,IF(Table5[[#This Row],[Recency]]&lt;=$L$13,2,1))))</f>
        <v>4</v>
      </c>
      <c r="G1111" s="9">
        <f>IF(Table5[[#This Row],[Frequency]]&lt;=$M$11,1,IF(Table5[[#This Row],[Frequency]]&lt;=$M$12,2,IF(Table5[[#This Row],[Frequency]]&lt;=$M$13,3,IF(Table5[[#This Row],[Frequency]]&lt;$M$17,4,5))))</f>
        <v>1</v>
      </c>
      <c r="H1111" s="9">
        <f>IF(Table5[[#This Row],[Total_Spend]]&lt;=$N$11,1,IF(Table5[[#This Row],[Total_Spend]]&lt;=$N$12,2,IF(Table5[[#This Row],[Total_Spend]]&lt;=$N$13,3,IF(Table5[[#This Row],[Total_Spend]]&lt;$N$17,4,5))))</f>
        <v>2</v>
      </c>
    </row>
    <row r="1112" spans="1:8" x14ac:dyDescent="0.3">
      <c r="A1112" s="9">
        <v>4713</v>
      </c>
      <c r="B1112">
        <v>15</v>
      </c>
      <c r="C1112">
        <v>125</v>
      </c>
      <c r="D1112">
        <v>9</v>
      </c>
      <c r="E1112" s="9">
        <v>0</v>
      </c>
      <c r="F1112" s="9">
        <f>IF(Table5[[#This Row],[Recency]]&lt;=$L$19,5,IF(Table5[[#This Row],[Recency]]&lt;=$L$11,4,IF(Table5[[#This Row],[Recency]]&lt;=$L$12,3,IF(Table5[[#This Row],[Recency]]&lt;=$L$13,2,1))))</f>
        <v>4</v>
      </c>
      <c r="G1112" s="9">
        <f>IF(Table5[[#This Row],[Frequency]]&lt;=$M$11,1,IF(Table5[[#This Row],[Frequency]]&lt;=$M$12,2,IF(Table5[[#This Row],[Frequency]]&lt;=$M$13,3,IF(Table5[[#This Row],[Frequency]]&lt;$M$17,4,5))))</f>
        <v>2</v>
      </c>
      <c r="H1112" s="9">
        <f>IF(Table5[[#This Row],[Total_Spend]]&lt;=$N$11,1,IF(Table5[[#This Row],[Total_Spend]]&lt;=$N$12,2,IF(Table5[[#This Row],[Total_Spend]]&lt;=$N$13,3,IF(Table5[[#This Row],[Total_Spend]]&lt;$N$17,4,5))))</f>
        <v>2</v>
      </c>
    </row>
    <row r="1113" spans="1:8" x14ac:dyDescent="0.3">
      <c r="A1113" s="9">
        <v>4725</v>
      </c>
      <c r="B1113">
        <v>71</v>
      </c>
      <c r="C1113">
        <v>67</v>
      </c>
      <c r="D1113">
        <v>7</v>
      </c>
      <c r="E1113" s="9">
        <v>0</v>
      </c>
      <c r="F1113" s="9">
        <f>IF(Table5[[#This Row],[Recency]]&lt;=$L$19,5,IF(Table5[[#This Row],[Recency]]&lt;=$L$11,4,IF(Table5[[#This Row],[Recency]]&lt;=$L$12,3,IF(Table5[[#This Row],[Recency]]&lt;=$L$13,2,1))))</f>
        <v>2</v>
      </c>
      <c r="G1113" s="9">
        <f>IF(Table5[[#This Row],[Frequency]]&lt;=$M$11,1,IF(Table5[[#This Row],[Frequency]]&lt;=$M$12,2,IF(Table5[[#This Row],[Frequency]]&lt;=$M$13,3,IF(Table5[[#This Row],[Frequency]]&lt;$M$17,4,5))))</f>
        <v>1</v>
      </c>
      <c r="H1113" s="9">
        <f>IF(Table5[[#This Row],[Total_Spend]]&lt;=$N$11,1,IF(Table5[[#This Row],[Total_Spend]]&lt;=$N$12,2,IF(Table5[[#This Row],[Total_Spend]]&lt;=$N$13,3,IF(Table5[[#This Row],[Total_Spend]]&lt;$N$17,4,5))))</f>
        <v>1</v>
      </c>
    </row>
    <row r="1114" spans="1:8" x14ac:dyDescent="0.3">
      <c r="A1114" s="9">
        <v>4741</v>
      </c>
      <c r="B1114">
        <v>17</v>
      </c>
      <c r="C1114">
        <v>562</v>
      </c>
      <c r="D1114">
        <v>19</v>
      </c>
      <c r="E1114" s="9">
        <v>0</v>
      </c>
      <c r="F1114" s="9">
        <f>IF(Table5[[#This Row],[Recency]]&lt;=$L$19,5,IF(Table5[[#This Row],[Recency]]&lt;=$L$11,4,IF(Table5[[#This Row],[Recency]]&lt;=$L$12,3,IF(Table5[[#This Row],[Recency]]&lt;=$L$13,2,1))))</f>
        <v>4</v>
      </c>
      <c r="G1114" s="9">
        <f>IF(Table5[[#This Row],[Frequency]]&lt;=$M$11,1,IF(Table5[[#This Row],[Frequency]]&lt;=$M$12,2,IF(Table5[[#This Row],[Frequency]]&lt;=$M$13,3,IF(Table5[[#This Row],[Frequency]]&lt;$M$17,4,5))))</f>
        <v>3</v>
      </c>
      <c r="H1114" s="9">
        <f>IF(Table5[[#This Row],[Total_Spend]]&lt;=$N$11,1,IF(Table5[[#This Row],[Total_Spend]]&lt;=$N$12,2,IF(Table5[[#This Row],[Total_Spend]]&lt;=$N$13,3,IF(Table5[[#This Row],[Total_Spend]]&lt;$N$17,4,5))))</f>
        <v>3</v>
      </c>
    </row>
    <row r="1115" spans="1:8" x14ac:dyDescent="0.3">
      <c r="A1115" s="9">
        <v>4743</v>
      </c>
      <c r="B1115">
        <v>72</v>
      </c>
      <c r="C1115">
        <v>971</v>
      </c>
      <c r="D1115">
        <v>28</v>
      </c>
      <c r="E1115" s="9">
        <v>0</v>
      </c>
      <c r="F1115" s="9">
        <f>IF(Table5[[#This Row],[Recency]]&lt;=$L$19,5,IF(Table5[[#This Row],[Recency]]&lt;=$L$11,4,IF(Table5[[#This Row],[Recency]]&lt;=$L$12,3,IF(Table5[[#This Row],[Recency]]&lt;=$L$13,2,1))))</f>
        <v>2</v>
      </c>
      <c r="G1115" s="9">
        <f>IF(Table5[[#This Row],[Frequency]]&lt;=$M$11,1,IF(Table5[[#This Row],[Frequency]]&lt;=$M$12,2,IF(Table5[[#This Row],[Frequency]]&lt;=$M$13,3,IF(Table5[[#This Row],[Frequency]]&lt;$M$17,4,5))))</f>
        <v>5</v>
      </c>
      <c r="H1115" s="9">
        <f>IF(Table5[[#This Row],[Total_Spend]]&lt;=$N$11,1,IF(Table5[[#This Row],[Total_Spend]]&lt;=$N$12,2,IF(Table5[[#This Row],[Total_Spend]]&lt;=$N$13,3,IF(Table5[[#This Row],[Total_Spend]]&lt;$N$17,4,5))))</f>
        <v>3</v>
      </c>
    </row>
    <row r="1116" spans="1:8" x14ac:dyDescent="0.3">
      <c r="A1116" s="9">
        <v>4749</v>
      </c>
      <c r="B1116">
        <v>55</v>
      </c>
      <c r="C1116">
        <v>586</v>
      </c>
      <c r="D1116">
        <v>22</v>
      </c>
      <c r="E1116" s="9">
        <v>0</v>
      </c>
      <c r="F1116" s="9">
        <f>IF(Table5[[#This Row],[Recency]]&lt;=$L$19,5,IF(Table5[[#This Row],[Recency]]&lt;=$L$11,4,IF(Table5[[#This Row],[Recency]]&lt;=$L$12,3,IF(Table5[[#This Row],[Recency]]&lt;=$L$13,2,1))))</f>
        <v>2</v>
      </c>
      <c r="G1116" s="9">
        <f>IF(Table5[[#This Row],[Frequency]]&lt;=$M$11,1,IF(Table5[[#This Row],[Frequency]]&lt;=$M$12,2,IF(Table5[[#This Row],[Frequency]]&lt;=$M$13,3,IF(Table5[[#This Row],[Frequency]]&lt;$M$17,4,5))))</f>
        <v>4</v>
      </c>
      <c r="H1116" s="9">
        <f>IF(Table5[[#This Row],[Total_Spend]]&lt;=$N$11,1,IF(Table5[[#This Row],[Total_Spend]]&lt;=$N$12,2,IF(Table5[[#This Row],[Total_Spend]]&lt;=$N$13,3,IF(Table5[[#This Row],[Total_Spend]]&lt;$N$17,4,5))))</f>
        <v>3</v>
      </c>
    </row>
    <row r="1117" spans="1:8" x14ac:dyDescent="0.3">
      <c r="A1117" s="9">
        <v>4754</v>
      </c>
      <c r="B1117">
        <v>91</v>
      </c>
      <c r="C1117">
        <v>122</v>
      </c>
      <c r="D1117">
        <v>7</v>
      </c>
      <c r="E1117" s="9">
        <v>0</v>
      </c>
      <c r="F1117" s="9">
        <f>IF(Table5[[#This Row],[Recency]]&lt;=$L$19,5,IF(Table5[[#This Row],[Recency]]&lt;=$L$11,4,IF(Table5[[#This Row],[Recency]]&lt;=$L$12,3,IF(Table5[[#This Row],[Recency]]&lt;=$L$13,2,1))))</f>
        <v>1</v>
      </c>
      <c r="G1117" s="9">
        <f>IF(Table5[[#This Row],[Frequency]]&lt;=$M$11,1,IF(Table5[[#This Row],[Frequency]]&lt;=$M$12,2,IF(Table5[[#This Row],[Frequency]]&lt;=$M$13,3,IF(Table5[[#This Row],[Frequency]]&lt;$M$17,4,5))))</f>
        <v>1</v>
      </c>
      <c r="H1117" s="9">
        <f>IF(Table5[[#This Row],[Total_Spend]]&lt;=$N$11,1,IF(Table5[[#This Row],[Total_Spend]]&lt;=$N$12,2,IF(Table5[[#This Row],[Total_Spend]]&lt;=$N$13,3,IF(Table5[[#This Row],[Total_Spend]]&lt;$N$17,4,5))))</f>
        <v>2</v>
      </c>
    </row>
    <row r="1118" spans="1:8" x14ac:dyDescent="0.3">
      <c r="A1118" s="9">
        <v>4756</v>
      </c>
      <c r="B1118">
        <v>42</v>
      </c>
      <c r="C1118">
        <v>1168</v>
      </c>
      <c r="D1118">
        <v>25</v>
      </c>
      <c r="E1118" s="9">
        <v>1</v>
      </c>
      <c r="F1118" s="9">
        <f>IF(Table5[[#This Row],[Recency]]&lt;=$L$19,5,IF(Table5[[#This Row],[Recency]]&lt;=$L$11,4,IF(Table5[[#This Row],[Recency]]&lt;=$L$12,3,IF(Table5[[#This Row],[Recency]]&lt;=$L$13,2,1))))</f>
        <v>3</v>
      </c>
      <c r="G1118" s="9">
        <f>IF(Table5[[#This Row],[Frequency]]&lt;=$M$11,1,IF(Table5[[#This Row],[Frequency]]&lt;=$M$12,2,IF(Table5[[#This Row],[Frequency]]&lt;=$M$13,3,IF(Table5[[#This Row],[Frequency]]&lt;$M$17,4,5))))</f>
        <v>5</v>
      </c>
      <c r="H1118" s="9">
        <f>IF(Table5[[#This Row],[Total_Spend]]&lt;=$N$11,1,IF(Table5[[#This Row],[Total_Spend]]&lt;=$N$12,2,IF(Table5[[#This Row],[Total_Spend]]&lt;=$N$13,3,IF(Table5[[#This Row],[Total_Spend]]&lt;$N$17,4,5))))</f>
        <v>4</v>
      </c>
    </row>
    <row r="1119" spans="1:8" x14ac:dyDescent="0.3">
      <c r="A1119" s="9">
        <v>4764</v>
      </c>
      <c r="B1119">
        <v>52</v>
      </c>
      <c r="C1119">
        <v>169</v>
      </c>
      <c r="D1119">
        <v>12</v>
      </c>
      <c r="E1119" s="9">
        <v>1</v>
      </c>
      <c r="F1119" s="9">
        <f>IF(Table5[[#This Row],[Recency]]&lt;=$L$19,5,IF(Table5[[#This Row],[Recency]]&lt;=$L$11,4,IF(Table5[[#This Row],[Recency]]&lt;=$L$12,3,IF(Table5[[#This Row],[Recency]]&lt;=$L$13,2,1))))</f>
        <v>2</v>
      </c>
      <c r="G1119" s="9">
        <f>IF(Table5[[#This Row],[Frequency]]&lt;=$M$11,1,IF(Table5[[#This Row],[Frequency]]&lt;=$M$12,2,IF(Table5[[#This Row],[Frequency]]&lt;=$M$13,3,IF(Table5[[#This Row],[Frequency]]&lt;$M$17,4,5))))</f>
        <v>2</v>
      </c>
      <c r="H1119" s="9">
        <f>IF(Table5[[#This Row],[Total_Spend]]&lt;=$N$11,1,IF(Table5[[#This Row],[Total_Spend]]&lt;=$N$12,2,IF(Table5[[#This Row],[Total_Spend]]&lt;=$N$13,3,IF(Table5[[#This Row],[Total_Spend]]&lt;$N$17,4,5))))</f>
        <v>2</v>
      </c>
    </row>
    <row r="1120" spans="1:8" x14ac:dyDescent="0.3">
      <c r="A1120" s="9">
        <v>4767</v>
      </c>
      <c r="B1120">
        <v>41</v>
      </c>
      <c r="C1120">
        <v>1363</v>
      </c>
      <c r="D1120">
        <v>20</v>
      </c>
      <c r="E1120" s="9">
        <v>0</v>
      </c>
      <c r="F1120" s="9">
        <f>IF(Table5[[#This Row],[Recency]]&lt;=$L$19,5,IF(Table5[[#This Row],[Recency]]&lt;=$L$11,4,IF(Table5[[#This Row],[Recency]]&lt;=$L$12,3,IF(Table5[[#This Row],[Recency]]&lt;=$L$13,2,1))))</f>
        <v>3</v>
      </c>
      <c r="G1120" s="9">
        <f>IF(Table5[[#This Row],[Frequency]]&lt;=$M$11,1,IF(Table5[[#This Row],[Frequency]]&lt;=$M$12,2,IF(Table5[[#This Row],[Frequency]]&lt;=$M$13,3,IF(Table5[[#This Row],[Frequency]]&lt;$M$17,4,5))))</f>
        <v>3</v>
      </c>
      <c r="H1120" s="9">
        <f>IF(Table5[[#This Row],[Total_Spend]]&lt;=$N$11,1,IF(Table5[[#This Row],[Total_Spend]]&lt;=$N$12,2,IF(Table5[[#This Row],[Total_Spend]]&lt;=$N$13,3,IF(Table5[[#This Row],[Total_Spend]]&lt;$N$17,4,5))))</f>
        <v>4</v>
      </c>
    </row>
    <row r="1121" spans="1:8" x14ac:dyDescent="0.3">
      <c r="A1121" s="9">
        <v>4769</v>
      </c>
      <c r="B1121">
        <v>52</v>
      </c>
      <c r="C1121">
        <v>493</v>
      </c>
      <c r="D1121">
        <v>23</v>
      </c>
      <c r="E1121" s="9">
        <v>0</v>
      </c>
      <c r="F1121" s="9">
        <f>IF(Table5[[#This Row],[Recency]]&lt;=$L$19,5,IF(Table5[[#This Row],[Recency]]&lt;=$L$11,4,IF(Table5[[#This Row],[Recency]]&lt;=$L$12,3,IF(Table5[[#This Row],[Recency]]&lt;=$L$13,2,1))))</f>
        <v>2</v>
      </c>
      <c r="G1121" s="9">
        <f>IF(Table5[[#This Row],[Frequency]]&lt;=$M$11,1,IF(Table5[[#This Row],[Frequency]]&lt;=$M$12,2,IF(Table5[[#This Row],[Frequency]]&lt;=$M$13,3,IF(Table5[[#This Row],[Frequency]]&lt;$M$17,4,5))))</f>
        <v>4</v>
      </c>
      <c r="H1121" s="9">
        <f>IF(Table5[[#This Row],[Total_Spend]]&lt;=$N$11,1,IF(Table5[[#This Row],[Total_Spend]]&lt;=$N$12,2,IF(Table5[[#This Row],[Total_Spend]]&lt;=$N$13,3,IF(Table5[[#This Row],[Total_Spend]]&lt;$N$17,4,5))))</f>
        <v>3</v>
      </c>
    </row>
    <row r="1122" spans="1:8" x14ac:dyDescent="0.3">
      <c r="A1122" s="9">
        <v>477</v>
      </c>
      <c r="B1122">
        <v>31</v>
      </c>
      <c r="C1122">
        <v>2157</v>
      </c>
      <c r="D1122">
        <v>22</v>
      </c>
      <c r="E1122" s="9">
        <v>1</v>
      </c>
      <c r="F1122" s="9">
        <f>IF(Table5[[#This Row],[Recency]]&lt;=$L$19,5,IF(Table5[[#This Row],[Recency]]&lt;=$L$11,4,IF(Table5[[#This Row],[Recency]]&lt;=$L$12,3,IF(Table5[[#This Row],[Recency]]&lt;=$L$13,2,1))))</f>
        <v>3</v>
      </c>
      <c r="G1122" s="9">
        <f>IF(Table5[[#This Row],[Frequency]]&lt;=$M$11,1,IF(Table5[[#This Row],[Frequency]]&lt;=$M$12,2,IF(Table5[[#This Row],[Frequency]]&lt;=$M$13,3,IF(Table5[[#This Row],[Frequency]]&lt;$M$17,4,5))))</f>
        <v>4</v>
      </c>
      <c r="H1122" s="9">
        <f>IF(Table5[[#This Row],[Total_Spend]]&lt;=$N$11,1,IF(Table5[[#This Row],[Total_Spend]]&lt;=$N$12,2,IF(Table5[[#This Row],[Total_Spend]]&lt;=$N$13,3,IF(Table5[[#This Row],[Total_Spend]]&lt;$N$17,4,5))))</f>
        <v>5</v>
      </c>
    </row>
    <row r="1123" spans="1:8" x14ac:dyDescent="0.3">
      <c r="A1123" s="9">
        <v>4785</v>
      </c>
      <c r="B1123">
        <v>3</v>
      </c>
      <c r="C1123">
        <v>714</v>
      </c>
      <c r="D1123">
        <v>22</v>
      </c>
      <c r="E1123" s="9">
        <v>0</v>
      </c>
      <c r="F1123" s="9">
        <f>IF(Table5[[#This Row],[Recency]]&lt;=$L$19,5,IF(Table5[[#This Row],[Recency]]&lt;=$L$11,4,IF(Table5[[#This Row],[Recency]]&lt;=$L$12,3,IF(Table5[[#This Row],[Recency]]&lt;=$L$13,2,1))))</f>
        <v>5</v>
      </c>
      <c r="G1123" s="9">
        <f>IF(Table5[[#This Row],[Frequency]]&lt;=$M$11,1,IF(Table5[[#This Row],[Frequency]]&lt;=$M$12,2,IF(Table5[[#This Row],[Frequency]]&lt;=$M$13,3,IF(Table5[[#This Row],[Frequency]]&lt;$M$17,4,5))))</f>
        <v>4</v>
      </c>
      <c r="H1123" s="9">
        <f>IF(Table5[[#This Row],[Total_Spend]]&lt;=$N$11,1,IF(Table5[[#This Row],[Total_Spend]]&lt;=$N$12,2,IF(Table5[[#This Row],[Total_Spend]]&lt;=$N$13,3,IF(Table5[[#This Row],[Total_Spend]]&lt;$N$17,4,5))))</f>
        <v>3</v>
      </c>
    </row>
    <row r="1124" spans="1:8" x14ac:dyDescent="0.3">
      <c r="A1124" s="9">
        <v>4786</v>
      </c>
      <c r="B1124">
        <v>94</v>
      </c>
      <c r="C1124">
        <v>1109</v>
      </c>
      <c r="D1124">
        <v>29</v>
      </c>
      <c r="E1124" s="9">
        <v>0</v>
      </c>
      <c r="F1124" s="9">
        <f>IF(Table5[[#This Row],[Recency]]&lt;=$L$19,5,IF(Table5[[#This Row],[Recency]]&lt;=$L$11,4,IF(Table5[[#This Row],[Recency]]&lt;=$L$12,3,IF(Table5[[#This Row],[Recency]]&lt;=$L$13,2,1))))</f>
        <v>1</v>
      </c>
      <c r="G1124" s="9">
        <f>IF(Table5[[#This Row],[Frequency]]&lt;=$M$11,1,IF(Table5[[#This Row],[Frequency]]&lt;=$M$12,2,IF(Table5[[#This Row],[Frequency]]&lt;=$M$13,3,IF(Table5[[#This Row],[Frequency]]&lt;$M$17,4,5))))</f>
        <v>5</v>
      </c>
      <c r="H1124" s="9">
        <f>IF(Table5[[#This Row],[Total_Spend]]&lt;=$N$11,1,IF(Table5[[#This Row],[Total_Spend]]&lt;=$N$12,2,IF(Table5[[#This Row],[Total_Spend]]&lt;=$N$13,3,IF(Table5[[#This Row],[Total_Spend]]&lt;$N$17,4,5))))</f>
        <v>4</v>
      </c>
    </row>
    <row r="1125" spans="1:8" x14ac:dyDescent="0.3">
      <c r="A1125" s="9">
        <v>4789</v>
      </c>
      <c r="B1125">
        <v>95</v>
      </c>
      <c r="C1125">
        <v>1677</v>
      </c>
      <c r="D1125">
        <v>18</v>
      </c>
      <c r="E1125" s="9">
        <v>0</v>
      </c>
      <c r="F1125" s="9">
        <f>IF(Table5[[#This Row],[Recency]]&lt;=$L$19,5,IF(Table5[[#This Row],[Recency]]&lt;=$L$11,4,IF(Table5[[#This Row],[Recency]]&lt;=$L$12,3,IF(Table5[[#This Row],[Recency]]&lt;=$L$13,2,1))))</f>
        <v>1</v>
      </c>
      <c r="G1125" s="9">
        <f>IF(Table5[[#This Row],[Frequency]]&lt;=$M$11,1,IF(Table5[[#This Row],[Frequency]]&lt;=$M$12,2,IF(Table5[[#This Row],[Frequency]]&lt;=$M$13,3,IF(Table5[[#This Row],[Frequency]]&lt;$M$17,4,5))))</f>
        <v>3</v>
      </c>
      <c r="H1125" s="9">
        <f>IF(Table5[[#This Row],[Total_Spend]]&lt;=$N$11,1,IF(Table5[[#This Row],[Total_Spend]]&lt;=$N$12,2,IF(Table5[[#This Row],[Total_Spend]]&lt;=$N$13,3,IF(Table5[[#This Row],[Total_Spend]]&lt;$N$17,4,5))))</f>
        <v>5</v>
      </c>
    </row>
    <row r="1126" spans="1:8" x14ac:dyDescent="0.3">
      <c r="A1126" s="9">
        <v>4790</v>
      </c>
      <c r="B1126">
        <v>54</v>
      </c>
      <c r="C1126">
        <v>868</v>
      </c>
      <c r="D1126">
        <v>13</v>
      </c>
      <c r="E1126" s="9">
        <v>0</v>
      </c>
      <c r="F1126" s="9">
        <f>IF(Table5[[#This Row],[Recency]]&lt;=$L$19,5,IF(Table5[[#This Row],[Recency]]&lt;=$L$11,4,IF(Table5[[#This Row],[Recency]]&lt;=$L$12,3,IF(Table5[[#This Row],[Recency]]&lt;=$L$13,2,1))))</f>
        <v>2</v>
      </c>
      <c r="G1126" s="9">
        <f>IF(Table5[[#This Row],[Frequency]]&lt;=$M$11,1,IF(Table5[[#This Row],[Frequency]]&lt;=$M$12,2,IF(Table5[[#This Row],[Frequency]]&lt;=$M$13,3,IF(Table5[[#This Row],[Frequency]]&lt;$M$17,4,5))))</f>
        <v>2</v>
      </c>
      <c r="H1126" s="9">
        <f>IF(Table5[[#This Row],[Total_Spend]]&lt;=$N$11,1,IF(Table5[[#This Row],[Total_Spend]]&lt;=$N$12,2,IF(Table5[[#This Row],[Total_Spend]]&lt;=$N$13,3,IF(Table5[[#This Row],[Total_Spend]]&lt;$N$17,4,5))))</f>
        <v>3</v>
      </c>
    </row>
    <row r="1127" spans="1:8" x14ac:dyDescent="0.3">
      <c r="A1127" s="9">
        <v>4791</v>
      </c>
      <c r="B1127">
        <v>35</v>
      </c>
      <c r="C1127">
        <v>41</v>
      </c>
      <c r="D1127">
        <v>5</v>
      </c>
      <c r="E1127" s="9">
        <v>0</v>
      </c>
      <c r="F1127" s="9">
        <f>IF(Table5[[#This Row],[Recency]]&lt;=$L$19,5,IF(Table5[[#This Row],[Recency]]&lt;=$L$11,4,IF(Table5[[#This Row],[Recency]]&lt;=$L$12,3,IF(Table5[[#This Row],[Recency]]&lt;=$L$13,2,1))))</f>
        <v>3</v>
      </c>
      <c r="G1127" s="9">
        <f>IF(Table5[[#This Row],[Frequency]]&lt;=$M$11,1,IF(Table5[[#This Row],[Frequency]]&lt;=$M$12,2,IF(Table5[[#This Row],[Frequency]]&lt;=$M$13,3,IF(Table5[[#This Row],[Frequency]]&lt;$M$17,4,5))))</f>
        <v>1</v>
      </c>
      <c r="H1127" s="9">
        <f>IF(Table5[[#This Row],[Total_Spend]]&lt;=$N$11,1,IF(Table5[[#This Row],[Total_Spend]]&lt;=$N$12,2,IF(Table5[[#This Row],[Total_Spend]]&lt;=$N$13,3,IF(Table5[[#This Row],[Total_Spend]]&lt;$N$17,4,5))))</f>
        <v>1</v>
      </c>
    </row>
    <row r="1128" spans="1:8" x14ac:dyDescent="0.3">
      <c r="A1128" s="9">
        <v>4796</v>
      </c>
      <c r="B1128">
        <v>71</v>
      </c>
      <c r="C1128">
        <v>39</v>
      </c>
      <c r="D1128">
        <v>5</v>
      </c>
      <c r="E1128" s="9">
        <v>0</v>
      </c>
      <c r="F1128" s="9">
        <f>IF(Table5[[#This Row],[Recency]]&lt;=$L$19,5,IF(Table5[[#This Row],[Recency]]&lt;=$L$11,4,IF(Table5[[#This Row],[Recency]]&lt;=$L$12,3,IF(Table5[[#This Row],[Recency]]&lt;=$L$13,2,1))))</f>
        <v>2</v>
      </c>
      <c r="G1128" s="9">
        <f>IF(Table5[[#This Row],[Frequency]]&lt;=$M$11,1,IF(Table5[[#This Row],[Frequency]]&lt;=$M$12,2,IF(Table5[[#This Row],[Frequency]]&lt;=$M$13,3,IF(Table5[[#This Row],[Frequency]]&lt;$M$17,4,5))))</f>
        <v>1</v>
      </c>
      <c r="H1128" s="9">
        <f>IF(Table5[[#This Row],[Total_Spend]]&lt;=$N$11,1,IF(Table5[[#This Row],[Total_Spend]]&lt;=$N$12,2,IF(Table5[[#This Row],[Total_Spend]]&lt;=$N$13,3,IF(Table5[[#This Row],[Total_Spend]]&lt;$N$17,4,5))))</f>
        <v>1</v>
      </c>
    </row>
    <row r="1129" spans="1:8" x14ac:dyDescent="0.3">
      <c r="A1129" s="9">
        <v>48</v>
      </c>
      <c r="B1129">
        <v>97</v>
      </c>
      <c r="C1129">
        <v>184</v>
      </c>
      <c r="D1129">
        <v>10</v>
      </c>
      <c r="E1129" s="9">
        <v>0</v>
      </c>
      <c r="F1129" s="9">
        <f>IF(Table5[[#This Row],[Recency]]&lt;=$L$19,5,IF(Table5[[#This Row],[Recency]]&lt;=$L$11,4,IF(Table5[[#This Row],[Recency]]&lt;=$L$12,3,IF(Table5[[#This Row],[Recency]]&lt;=$L$13,2,1))))</f>
        <v>1</v>
      </c>
      <c r="G1129" s="9">
        <f>IF(Table5[[#This Row],[Frequency]]&lt;=$M$11,1,IF(Table5[[#This Row],[Frequency]]&lt;=$M$12,2,IF(Table5[[#This Row],[Frequency]]&lt;=$M$13,3,IF(Table5[[#This Row],[Frequency]]&lt;$M$17,4,5))))</f>
        <v>2</v>
      </c>
      <c r="H1129" s="9">
        <f>IF(Table5[[#This Row],[Total_Spend]]&lt;=$N$11,1,IF(Table5[[#This Row],[Total_Spend]]&lt;=$N$12,2,IF(Table5[[#This Row],[Total_Spend]]&lt;=$N$13,3,IF(Table5[[#This Row],[Total_Spend]]&lt;$N$17,4,5))))</f>
        <v>2</v>
      </c>
    </row>
    <row r="1130" spans="1:8" x14ac:dyDescent="0.3">
      <c r="A1130" s="9">
        <v>4808</v>
      </c>
      <c r="B1130">
        <v>12</v>
      </c>
      <c r="C1130">
        <v>17</v>
      </c>
      <c r="D1130">
        <v>4</v>
      </c>
      <c r="E1130" s="9">
        <v>0</v>
      </c>
      <c r="F1130" s="9">
        <f>IF(Table5[[#This Row],[Recency]]&lt;=$L$19,5,IF(Table5[[#This Row],[Recency]]&lt;=$L$11,4,IF(Table5[[#This Row],[Recency]]&lt;=$L$12,3,IF(Table5[[#This Row],[Recency]]&lt;=$L$13,2,1))))</f>
        <v>4</v>
      </c>
      <c r="G1130" s="9">
        <f>IF(Table5[[#This Row],[Frequency]]&lt;=$M$11,1,IF(Table5[[#This Row],[Frequency]]&lt;=$M$12,2,IF(Table5[[#This Row],[Frequency]]&lt;=$M$13,3,IF(Table5[[#This Row],[Frequency]]&lt;$M$17,4,5))))</f>
        <v>1</v>
      </c>
      <c r="H1130" s="9">
        <f>IF(Table5[[#This Row],[Total_Spend]]&lt;=$N$11,1,IF(Table5[[#This Row],[Total_Spend]]&lt;=$N$12,2,IF(Table5[[#This Row],[Total_Spend]]&lt;=$N$13,3,IF(Table5[[#This Row],[Total_Spend]]&lt;$N$17,4,5))))</f>
        <v>1</v>
      </c>
    </row>
    <row r="1131" spans="1:8" x14ac:dyDescent="0.3">
      <c r="A1131" s="9">
        <v>4817</v>
      </c>
      <c r="B1131">
        <v>91</v>
      </c>
      <c r="C1131">
        <v>18</v>
      </c>
      <c r="D1131">
        <v>4</v>
      </c>
      <c r="E1131" s="9">
        <v>0</v>
      </c>
      <c r="F1131" s="9">
        <f>IF(Table5[[#This Row],[Recency]]&lt;=$L$19,5,IF(Table5[[#This Row],[Recency]]&lt;=$L$11,4,IF(Table5[[#This Row],[Recency]]&lt;=$L$12,3,IF(Table5[[#This Row],[Recency]]&lt;=$L$13,2,1))))</f>
        <v>1</v>
      </c>
      <c r="G1131" s="9">
        <f>IF(Table5[[#This Row],[Frequency]]&lt;=$M$11,1,IF(Table5[[#This Row],[Frequency]]&lt;=$M$12,2,IF(Table5[[#This Row],[Frequency]]&lt;=$M$13,3,IF(Table5[[#This Row],[Frequency]]&lt;$M$17,4,5))))</f>
        <v>1</v>
      </c>
      <c r="H1131" s="9">
        <f>IF(Table5[[#This Row],[Total_Spend]]&lt;=$N$11,1,IF(Table5[[#This Row],[Total_Spend]]&lt;=$N$12,2,IF(Table5[[#This Row],[Total_Spend]]&lt;=$N$13,3,IF(Table5[[#This Row],[Total_Spend]]&lt;$N$17,4,5))))</f>
        <v>1</v>
      </c>
    </row>
    <row r="1132" spans="1:8" x14ac:dyDescent="0.3">
      <c r="A1132" s="9">
        <v>4827</v>
      </c>
      <c r="B1132">
        <v>3</v>
      </c>
      <c r="C1132">
        <v>455</v>
      </c>
      <c r="D1132">
        <v>20</v>
      </c>
      <c r="E1132" s="9">
        <v>1</v>
      </c>
      <c r="F1132" s="9">
        <f>IF(Table5[[#This Row],[Recency]]&lt;=$L$19,5,IF(Table5[[#This Row],[Recency]]&lt;=$L$11,4,IF(Table5[[#This Row],[Recency]]&lt;=$L$12,3,IF(Table5[[#This Row],[Recency]]&lt;=$L$13,2,1))))</f>
        <v>5</v>
      </c>
      <c r="G1132" s="9">
        <f>IF(Table5[[#This Row],[Frequency]]&lt;=$M$11,1,IF(Table5[[#This Row],[Frequency]]&lt;=$M$12,2,IF(Table5[[#This Row],[Frequency]]&lt;=$M$13,3,IF(Table5[[#This Row],[Frequency]]&lt;$M$17,4,5))))</f>
        <v>3</v>
      </c>
      <c r="H1132" s="9">
        <f>IF(Table5[[#This Row],[Total_Spend]]&lt;=$N$11,1,IF(Table5[[#This Row],[Total_Spend]]&lt;=$N$12,2,IF(Table5[[#This Row],[Total_Spend]]&lt;=$N$13,3,IF(Table5[[#This Row],[Total_Spend]]&lt;$N$17,4,5))))</f>
        <v>3</v>
      </c>
    </row>
    <row r="1133" spans="1:8" x14ac:dyDescent="0.3">
      <c r="A1133" s="9">
        <v>4828</v>
      </c>
      <c r="B1133">
        <v>12</v>
      </c>
      <c r="C1133">
        <v>792</v>
      </c>
      <c r="D1133">
        <v>21</v>
      </c>
      <c r="E1133" s="9">
        <v>0</v>
      </c>
      <c r="F1133" s="9">
        <f>IF(Table5[[#This Row],[Recency]]&lt;=$L$19,5,IF(Table5[[#This Row],[Recency]]&lt;=$L$11,4,IF(Table5[[#This Row],[Recency]]&lt;=$L$12,3,IF(Table5[[#This Row],[Recency]]&lt;=$L$13,2,1))))</f>
        <v>4</v>
      </c>
      <c r="G1133" s="9">
        <f>IF(Table5[[#This Row],[Frequency]]&lt;=$M$11,1,IF(Table5[[#This Row],[Frequency]]&lt;=$M$12,2,IF(Table5[[#This Row],[Frequency]]&lt;=$M$13,3,IF(Table5[[#This Row],[Frequency]]&lt;$M$17,4,5))))</f>
        <v>3</v>
      </c>
      <c r="H1133" s="9">
        <f>IF(Table5[[#This Row],[Total_Spend]]&lt;=$N$11,1,IF(Table5[[#This Row],[Total_Spend]]&lt;=$N$12,2,IF(Table5[[#This Row],[Total_Spend]]&lt;=$N$13,3,IF(Table5[[#This Row],[Total_Spend]]&lt;$N$17,4,5))))</f>
        <v>3</v>
      </c>
    </row>
    <row r="1134" spans="1:8" x14ac:dyDescent="0.3">
      <c r="A1134" s="9">
        <v>4832</v>
      </c>
      <c r="B1134">
        <v>84</v>
      </c>
      <c r="C1134">
        <v>101</v>
      </c>
      <c r="D1134">
        <v>8</v>
      </c>
      <c r="E1134" s="9">
        <v>0</v>
      </c>
      <c r="F1134" s="9">
        <f>IF(Table5[[#This Row],[Recency]]&lt;=$L$19,5,IF(Table5[[#This Row],[Recency]]&lt;=$L$11,4,IF(Table5[[#This Row],[Recency]]&lt;=$L$12,3,IF(Table5[[#This Row],[Recency]]&lt;=$L$13,2,1))))</f>
        <v>1</v>
      </c>
      <c r="G1134" s="9">
        <f>IF(Table5[[#This Row],[Frequency]]&lt;=$M$11,1,IF(Table5[[#This Row],[Frequency]]&lt;=$M$12,2,IF(Table5[[#This Row],[Frequency]]&lt;=$M$13,3,IF(Table5[[#This Row],[Frequency]]&lt;$M$17,4,5))))</f>
        <v>1</v>
      </c>
      <c r="H1134" s="9">
        <f>IF(Table5[[#This Row],[Total_Spend]]&lt;=$N$11,1,IF(Table5[[#This Row],[Total_Spend]]&lt;=$N$12,2,IF(Table5[[#This Row],[Total_Spend]]&lt;=$N$13,3,IF(Table5[[#This Row],[Total_Spend]]&lt;$N$17,4,5))))</f>
        <v>2</v>
      </c>
    </row>
    <row r="1135" spans="1:8" x14ac:dyDescent="0.3">
      <c r="A1135" s="9">
        <v>4837</v>
      </c>
      <c r="B1135">
        <v>57</v>
      </c>
      <c r="C1135">
        <v>1305</v>
      </c>
      <c r="D1135">
        <v>28</v>
      </c>
      <c r="E1135" s="9">
        <v>0</v>
      </c>
      <c r="F1135" s="9">
        <f>IF(Table5[[#This Row],[Recency]]&lt;=$L$19,5,IF(Table5[[#This Row],[Recency]]&lt;=$L$11,4,IF(Table5[[#This Row],[Recency]]&lt;=$L$12,3,IF(Table5[[#This Row],[Recency]]&lt;=$L$13,2,1))))</f>
        <v>2</v>
      </c>
      <c r="G1135" s="9">
        <f>IF(Table5[[#This Row],[Frequency]]&lt;=$M$11,1,IF(Table5[[#This Row],[Frequency]]&lt;=$M$12,2,IF(Table5[[#This Row],[Frequency]]&lt;=$M$13,3,IF(Table5[[#This Row],[Frequency]]&lt;$M$17,4,5))))</f>
        <v>5</v>
      </c>
      <c r="H1135" s="9">
        <f>IF(Table5[[#This Row],[Total_Spend]]&lt;=$N$11,1,IF(Table5[[#This Row],[Total_Spend]]&lt;=$N$12,2,IF(Table5[[#This Row],[Total_Spend]]&lt;=$N$13,3,IF(Table5[[#This Row],[Total_Spend]]&lt;$N$17,4,5))))</f>
        <v>4</v>
      </c>
    </row>
    <row r="1136" spans="1:8" x14ac:dyDescent="0.3">
      <c r="A1136" s="9">
        <v>4838</v>
      </c>
      <c r="B1136">
        <v>40</v>
      </c>
      <c r="C1136">
        <v>15</v>
      </c>
      <c r="D1136">
        <v>4</v>
      </c>
      <c r="E1136" s="9">
        <v>0</v>
      </c>
      <c r="F1136" s="9">
        <f>IF(Table5[[#This Row],[Recency]]&lt;=$L$19,5,IF(Table5[[#This Row],[Recency]]&lt;=$L$11,4,IF(Table5[[#This Row],[Recency]]&lt;=$L$12,3,IF(Table5[[#This Row],[Recency]]&lt;=$L$13,2,1))))</f>
        <v>3</v>
      </c>
      <c r="G1136" s="9">
        <f>IF(Table5[[#This Row],[Frequency]]&lt;=$M$11,1,IF(Table5[[#This Row],[Frequency]]&lt;=$M$12,2,IF(Table5[[#This Row],[Frequency]]&lt;=$M$13,3,IF(Table5[[#This Row],[Frequency]]&lt;$M$17,4,5))))</f>
        <v>1</v>
      </c>
      <c r="H1136" s="9">
        <f>IF(Table5[[#This Row],[Total_Spend]]&lt;=$N$11,1,IF(Table5[[#This Row],[Total_Spend]]&lt;=$N$12,2,IF(Table5[[#This Row],[Total_Spend]]&lt;=$N$13,3,IF(Table5[[#This Row],[Total_Spend]]&lt;$N$17,4,5))))</f>
        <v>1</v>
      </c>
    </row>
    <row r="1137" spans="1:8" x14ac:dyDescent="0.3">
      <c r="A1137" s="9">
        <v>4843</v>
      </c>
      <c r="B1137">
        <v>92</v>
      </c>
      <c r="C1137">
        <v>833</v>
      </c>
      <c r="D1137">
        <v>19</v>
      </c>
      <c r="E1137" s="9">
        <v>0</v>
      </c>
      <c r="F1137" s="9">
        <f>IF(Table5[[#This Row],[Recency]]&lt;=$L$19,5,IF(Table5[[#This Row],[Recency]]&lt;=$L$11,4,IF(Table5[[#This Row],[Recency]]&lt;=$L$12,3,IF(Table5[[#This Row],[Recency]]&lt;=$L$13,2,1))))</f>
        <v>1</v>
      </c>
      <c r="G1137" s="9">
        <f>IF(Table5[[#This Row],[Frequency]]&lt;=$M$11,1,IF(Table5[[#This Row],[Frequency]]&lt;=$M$12,2,IF(Table5[[#This Row],[Frequency]]&lt;=$M$13,3,IF(Table5[[#This Row],[Frequency]]&lt;$M$17,4,5))))</f>
        <v>3</v>
      </c>
      <c r="H1137" s="9">
        <f>IF(Table5[[#This Row],[Total_Spend]]&lt;=$N$11,1,IF(Table5[[#This Row],[Total_Spend]]&lt;=$N$12,2,IF(Table5[[#This Row],[Total_Spend]]&lt;=$N$13,3,IF(Table5[[#This Row],[Total_Spend]]&lt;$N$17,4,5))))</f>
        <v>3</v>
      </c>
    </row>
    <row r="1138" spans="1:8" x14ac:dyDescent="0.3">
      <c r="A1138" s="9">
        <v>4855</v>
      </c>
      <c r="B1138">
        <v>19</v>
      </c>
      <c r="C1138">
        <v>46</v>
      </c>
      <c r="D1138">
        <v>6</v>
      </c>
      <c r="E1138" s="9">
        <v>1</v>
      </c>
      <c r="F1138" s="9">
        <f>IF(Table5[[#This Row],[Recency]]&lt;=$L$19,5,IF(Table5[[#This Row],[Recency]]&lt;=$L$11,4,IF(Table5[[#This Row],[Recency]]&lt;=$L$12,3,IF(Table5[[#This Row],[Recency]]&lt;=$L$13,2,1))))</f>
        <v>4</v>
      </c>
      <c r="G1138" s="9">
        <f>IF(Table5[[#This Row],[Frequency]]&lt;=$M$11,1,IF(Table5[[#This Row],[Frequency]]&lt;=$M$12,2,IF(Table5[[#This Row],[Frequency]]&lt;=$M$13,3,IF(Table5[[#This Row],[Frequency]]&lt;$M$17,4,5))))</f>
        <v>1</v>
      </c>
      <c r="H1138" s="9">
        <f>IF(Table5[[#This Row],[Total_Spend]]&lt;=$N$11,1,IF(Table5[[#This Row],[Total_Spend]]&lt;=$N$12,2,IF(Table5[[#This Row],[Total_Spend]]&lt;=$N$13,3,IF(Table5[[#This Row],[Total_Spend]]&lt;$N$17,4,5))))</f>
        <v>1</v>
      </c>
    </row>
    <row r="1139" spans="1:8" x14ac:dyDescent="0.3">
      <c r="A1139" s="9">
        <v>4856</v>
      </c>
      <c r="B1139">
        <v>38</v>
      </c>
      <c r="C1139">
        <v>1853</v>
      </c>
      <c r="D1139">
        <v>25</v>
      </c>
      <c r="E1139" s="9">
        <v>0</v>
      </c>
      <c r="F1139" s="9">
        <f>IF(Table5[[#This Row],[Recency]]&lt;=$L$19,5,IF(Table5[[#This Row],[Recency]]&lt;=$L$11,4,IF(Table5[[#This Row],[Recency]]&lt;=$L$12,3,IF(Table5[[#This Row],[Recency]]&lt;=$L$13,2,1))))</f>
        <v>3</v>
      </c>
      <c r="G1139" s="9">
        <f>IF(Table5[[#This Row],[Frequency]]&lt;=$M$11,1,IF(Table5[[#This Row],[Frequency]]&lt;=$M$12,2,IF(Table5[[#This Row],[Frequency]]&lt;=$M$13,3,IF(Table5[[#This Row],[Frequency]]&lt;$M$17,4,5))))</f>
        <v>5</v>
      </c>
      <c r="H1139" s="9">
        <f>IF(Table5[[#This Row],[Total_Spend]]&lt;=$N$11,1,IF(Table5[[#This Row],[Total_Spend]]&lt;=$N$12,2,IF(Table5[[#This Row],[Total_Spend]]&lt;=$N$13,3,IF(Table5[[#This Row],[Total_Spend]]&lt;$N$17,4,5))))</f>
        <v>5</v>
      </c>
    </row>
    <row r="1140" spans="1:8" x14ac:dyDescent="0.3">
      <c r="A1140" s="9">
        <v>486</v>
      </c>
      <c r="B1140">
        <v>27</v>
      </c>
      <c r="C1140">
        <v>1198</v>
      </c>
      <c r="D1140">
        <v>18</v>
      </c>
      <c r="E1140" s="9">
        <v>0</v>
      </c>
      <c r="F1140" s="9">
        <f>IF(Table5[[#This Row],[Recency]]&lt;=$L$19,5,IF(Table5[[#This Row],[Recency]]&lt;=$L$11,4,IF(Table5[[#This Row],[Recency]]&lt;=$L$12,3,IF(Table5[[#This Row],[Recency]]&lt;=$L$13,2,1))))</f>
        <v>3</v>
      </c>
      <c r="G1140" s="9">
        <f>IF(Table5[[#This Row],[Frequency]]&lt;=$M$11,1,IF(Table5[[#This Row],[Frequency]]&lt;=$M$12,2,IF(Table5[[#This Row],[Frequency]]&lt;=$M$13,3,IF(Table5[[#This Row],[Frequency]]&lt;$M$17,4,5))))</f>
        <v>3</v>
      </c>
      <c r="H1140" s="9">
        <f>IF(Table5[[#This Row],[Total_Spend]]&lt;=$N$11,1,IF(Table5[[#This Row],[Total_Spend]]&lt;=$N$12,2,IF(Table5[[#This Row],[Total_Spend]]&lt;=$N$13,3,IF(Table5[[#This Row],[Total_Spend]]&lt;$N$17,4,5))))</f>
        <v>4</v>
      </c>
    </row>
    <row r="1141" spans="1:8" x14ac:dyDescent="0.3">
      <c r="A1141" s="9">
        <v>4860</v>
      </c>
      <c r="B1141">
        <v>66</v>
      </c>
      <c r="C1141">
        <v>25</v>
      </c>
      <c r="D1141">
        <v>5</v>
      </c>
      <c r="E1141" s="9">
        <v>0</v>
      </c>
      <c r="F1141" s="9">
        <f>IF(Table5[[#This Row],[Recency]]&lt;=$L$19,5,IF(Table5[[#This Row],[Recency]]&lt;=$L$11,4,IF(Table5[[#This Row],[Recency]]&lt;=$L$12,3,IF(Table5[[#This Row],[Recency]]&lt;=$L$13,2,1))))</f>
        <v>2</v>
      </c>
      <c r="G1141" s="9">
        <f>IF(Table5[[#This Row],[Frequency]]&lt;=$M$11,1,IF(Table5[[#This Row],[Frequency]]&lt;=$M$12,2,IF(Table5[[#This Row],[Frequency]]&lt;=$M$13,3,IF(Table5[[#This Row],[Frequency]]&lt;$M$17,4,5))))</f>
        <v>1</v>
      </c>
      <c r="H1141" s="9">
        <f>IF(Table5[[#This Row],[Total_Spend]]&lt;=$N$11,1,IF(Table5[[#This Row],[Total_Spend]]&lt;=$N$12,2,IF(Table5[[#This Row],[Total_Spend]]&lt;=$N$13,3,IF(Table5[[#This Row],[Total_Spend]]&lt;$N$17,4,5))))</f>
        <v>1</v>
      </c>
    </row>
    <row r="1142" spans="1:8" x14ac:dyDescent="0.3">
      <c r="A1142" s="9">
        <v>4864</v>
      </c>
      <c r="B1142">
        <v>68</v>
      </c>
      <c r="C1142">
        <v>175</v>
      </c>
      <c r="D1142">
        <v>12</v>
      </c>
      <c r="E1142" s="9">
        <v>0</v>
      </c>
      <c r="F1142" s="9">
        <f>IF(Table5[[#This Row],[Recency]]&lt;=$L$19,5,IF(Table5[[#This Row],[Recency]]&lt;=$L$11,4,IF(Table5[[#This Row],[Recency]]&lt;=$L$12,3,IF(Table5[[#This Row],[Recency]]&lt;=$L$13,2,1))))</f>
        <v>2</v>
      </c>
      <c r="G1142" s="9">
        <f>IF(Table5[[#This Row],[Frequency]]&lt;=$M$11,1,IF(Table5[[#This Row],[Frequency]]&lt;=$M$12,2,IF(Table5[[#This Row],[Frequency]]&lt;=$M$13,3,IF(Table5[[#This Row],[Frequency]]&lt;$M$17,4,5))))</f>
        <v>2</v>
      </c>
      <c r="H1142" s="9">
        <f>IF(Table5[[#This Row],[Total_Spend]]&lt;=$N$11,1,IF(Table5[[#This Row],[Total_Spend]]&lt;=$N$12,2,IF(Table5[[#This Row],[Total_Spend]]&lt;=$N$13,3,IF(Table5[[#This Row],[Total_Spend]]&lt;$N$17,4,5))))</f>
        <v>2</v>
      </c>
    </row>
    <row r="1143" spans="1:8" x14ac:dyDescent="0.3">
      <c r="A1143" s="9">
        <v>4865</v>
      </c>
      <c r="B1143">
        <v>2</v>
      </c>
      <c r="C1143">
        <v>400</v>
      </c>
      <c r="D1143">
        <v>21</v>
      </c>
      <c r="E1143" s="9">
        <v>1</v>
      </c>
      <c r="F1143" s="9">
        <f>IF(Table5[[#This Row],[Recency]]&lt;=$L$19,5,IF(Table5[[#This Row],[Recency]]&lt;=$L$11,4,IF(Table5[[#This Row],[Recency]]&lt;=$L$12,3,IF(Table5[[#This Row],[Recency]]&lt;=$L$13,2,1))))</f>
        <v>5</v>
      </c>
      <c r="G1143" s="9">
        <f>IF(Table5[[#This Row],[Frequency]]&lt;=$M$11,1,IF(Table5[[#This Row],[Frequency]]&lt;=$M$12,2,IF(Table5[[#This Row],[Frequency]]&lt;=$M$13,3,IF(Table5[[#This Row],[Frequency]]&lt;$M$17,4,5))))</f>
        <v>3</v>
      </c>
      <c r="H1143" s="9">
        <f>IF(Table5[[#This Row],[Total_Spend]]&lt;=$N$11,1,IF(Table5[[#This Row],[Total_Spend]]&lt;=$N$12,2,IF(Table5[[#This Row],[Total_Spend]]&lt;=$N$13,3,IF(Table5[[#This Row],[Total_Spend]]&lt;$N$17,4,5))))</f>
        <v>3</v>
      </c>
    </row>
    <row r="1144" spans="1:8" x14ac:dyDescent="0.3">
      <c r="A1144" s="9">
        <v>4867</v>
      </c>
      <c r="B1144">
        <v>2</v>
      </c>
      <c r="C1144">
        <v>88</v>
      </c>
      <c r="D1144">
        <v>11</v>
      </c>
      <c r="E1144" s="9">
        <v>0</v>
      </c>
      <c r="F1144" s="9">
        <f>IF(Table5[[#This Row],[Recency]]&lt;=$L$19,5,IF(Table5[[#This Row],[Recency]]&lt;=$L$11,4,IF(Table5[[#This Row],[Recency]]&lt;=$L$12,3,IF(Table5[[#This Row],[Recency]]&lt;=$L$13,2,1))))</f>
        <v>5</v>
      </c>
      <c r="G1144" s="9">
        <f>IF(Table5[[#This Row],[Frequency]]&lt;=$M$11,1,IF(Table5[[#This Row],[Frequency]]&lt;=$M$12,2,IF(Table5[[#This Row],[Frequency]]&lt;=$M$13,3,IF(Table5[[#This Row],[Frequency]]&lt;$M$17,4,5))))</f>
        <v>2</v>
      </c>
      <c r="H1144" s="9">
        <f>IF(Table5[[#This Row],[Total_Spend]]&lt;=$N$11,1,IF(Table5[[#This Row],[Total_Spend]]&lt;=$N$12,2,IF(Table5[[#This Row],[Total_Spend]]&lt;=$N$13,3,IF(Table5[[#This Row],[Total_Spend]]&lt;$N$17,4,5))))</f>
        <v>2</v>
      </c>
    </row>
    <row r="1145" spans="1:8" x14ac:dyDescent="0.3">
      <c r="A1145" s="9">
        <v>4877</v>
      </c>
      <c r="B1145">
        <v>2</v>
      </c>
      <c r="C1145">
        <v>41</v>
      </c>
      <c r="D1145">
        <v>5</v>
      </c>
      <c r="E1145" s="9">
        <v>0</v>
      </c>
      <c r="F1145" s="9">
        <f>IF(Table5[[#This Row],[Recency]]&lt;=$L$19,5,IF(Table5[[#This Row],[Recency]]&lt;=$L$11,4,IF(Table5[[#This Row],[Recency]]&lt;=$L$12,3,IF(Table5[[#This Row],[Recency]]&lt;=$L$13,2,1))))</f>
        <v>5</v>
      </c>
      <c r="G1145" s="9">
        <f>IF(Table5[[#This Row],[Frequency]]&lt;=$M$11,1,IF(Table5[[#This Row],[Frequency]]&lt;=$M$12,2,IF(Table5[[#This Row],[Frequency]]&lt;=$M$13,3,IF(Table5[[#This Row],[Frequency]]&lt;$M$17,4,5))))</f>
        <v>1</v>
      </c>
      <c r="H1145" s="9">
        <f>IF(Table5[[#This Row],[Total_Spend]]&lt;=$N$11,1,IF(Table5[[#This Row],[Total_Spend]]&lt;=$N$12,2,IF(Table5[[#This Row],[Total_Spend]]&lt;=$N$13,3,IF(Table5[[#This Row],[Total_Spend]]&lt;$N$17,4,5))))</f>
        <v>1</v>
      </c>
    </row>
    <row r="1146" spans="1:8" x14ac:dyDescent="0.3">
      <c r="A1146" s="9">
        <v>4887</v>
      </c>
      <c r="B1146">
        <v>65</v>
      </c>
      <c r="C1146">
        <v>63</v>
      </c>
      <c r="D1146">
        <v>6</v>
      </c>
      <c r="E1146" s="9">
        <v>0</v>
      </c>
      <c r="F1146" s="9">
        <f>IF(Table5[[#This Row],[Recency]]&lt;=$L$19,5,IF(Table5[[#This Row],[Recency]]&lt;=$L$11,4,IF(Table5[[#This Row],[Recency]]&lt;=$L$12,3,IF(Table5[[#This Row],[Recency]]&lt;=$L$13,2,1))))</f>
        <v>2</v>
      </c>
      <c r="G1146" s="9">
        <f>IF(Table5[[#This Row],[Frequency]]&lt;=$M$11,1,IF(Table5[[#This Row],[Frequency]]&lt;=$M$12,2,IF(Table5[[#This Row],[Frequency]]&lt;=$M$13,3,IF(Table5[[#This Row],[Frequency]]&lt;$M$17,4,5))))</f>
        <v>1</v>
      </c>
      <c r="H1146" s="9">
        <f>IF(Table5[[#This Row],[Total_Spend]]&lt;=$N$11,1,IF(Table5[[#This Row],[Total_Spend]]&lt;=$N$12,2,IF(Table5[[#This Row],[Total_Spend]]&lt;=$N$13,3,IF(Table5[[#This Row],[Total_Spend]]&lt;$N$17,4,5))))</f>
        <v>1</v>
      </c>
    </row>
    <row r="1147" spans="1:8" x14ac:dyDescent="0.3">
      <c r="A1147" s="9">
        <v>49</v>
      </c>
      <c r="B1147">
        <v>39</v>
      </c>
      <c r="C1147">
        <v>25</v>
      </c>
      <c r="D1147">
        <v>5</v>
      </c>
      <c r="E1147" s="9">
        <v>0</v>
      </c>
      <c r="F1147" s="9">
        <f>IF(Table5[[#This Row],[Recency]]&lt;=$L$19,5,IF(Table5[[#This Row],[Recency]]&lt;=$L$11,4,IF(Table5[[#This Row],[Recency]]&lt;=$L$12,3,IF(Table5[[#This Row],[Recency]]&lt;=$L$13,2,1))))</f>
        <v>3</v>
      </c>
      <c r="G1147" s="9">
        <f>IF(Table5[[#This Row],[Frequency]]&lt;=$M$11,1,IF(Table5[[#This Row],[Frequency]]&lt;=$M$12,2,IF(Table5[[#This Row],[Frequency]]&lt;=$M$13,3,IF(Table5[[#This Row],[Frequency]]&lt;$M$17,4,5))))</f>
        <v>1</v>
      </c>
      <c r="H1147" s="9">
        <f>IF(Table5[[#This Row],[Total_Spend]]&lt;=$N$11,1,IF(Table5[[#This Row],[Total_Spend]]&lt;=$N$12,2,IF(Table5[[#This Row],[Total_Spend]]&lt;=$N$13,3,IF(Table5[[#This Row],[Total_Spend]]&lt;$N$17,4,5))))</f>
        <v>1</v>
      </c>
    </row>
    <row r="1148" spans="1:8" x14ac:dyDescent="0.3">
      <c r="A1148" s="9">
        <v>4910</v>
      </c>
      <c r="B1148">
        <v>81</v>
      </c>
      <c r="C1148">
        <v>2074</v>
      </c>
      <c r="D1148">
        <v>30</v>
      </c>
      <c r="E1148" s="9">
        <v>0</v>
      </c>
      <c r="F1148" s="9">
        <f>IF(Table5[[#This Row],[Recency]]&lt;=$L$19,5,IF(Table5[[#This Row],[Recency]]&lt;=$L$11,4,IF(Table5[[#This Row],[Recency]]&lt;=$L$12,3,IF(Table5[[#This Row],[Recency]]&lt;=$L$13,2,1))))</f>
        <v>1</v>
      </c>
      <c r="G1148" s="9">
        <f>IF(Table5[[#This Row],[Frequency]]&lt;=$M$11,1,IF(Table5[[#This Row],[Frequency]]&lt;=$M$12,2,IF(Table5[[#This Row],[Frequency]]&lt;=$M$13,3,IF(Table5[[#This Row],[Frequency]]&lt;$M$17,4,5))))</f>
        <v>5</v>
      </c>
      <c r="H1148" s="9">
        <f>IF(Table5[[#This Row],[Total_Spend]]&lt;=$N$11,1,IF(Table5[[#This Row],[Total_Spend]]&lt;=$N$12,2,IF(Table5[[#This Row],[Total_Spend]]&lt;=$N$13,3,IF(Table5[[#This Row],[Total_Spend]]&lt;$N$17,4,5))))</f>
        <v>5</v>
      </c>
    </row>
    <row r="1149" spans="1:8" x14ac:dyDescent="0.3">
      <c r="A1149" s="9">
        <v>4915</v>
      </c>
      <c r="B1149">
        <v>86</v>
      </c>
      <c r="C1149">
        <v>732</v>
      </c>
      <c r="D1149">
        <v>23</v>
      </c>
      <c r="E1149" s="9">
        <v>0</v>
      </c>
      <c r="F1149" s="9">
        <f>IF(Table5[[#This Row],[Recency]]&lt;=$L$19,5,IF(Table5[[#This Row],[Recency]]&lt;=$L$11,4,IF(Table5[[#This Row],[Recency]]&lt;=$L$12,3,IF(Table5[[#This Row],[Recency]]&lt;=$L$13,2,1))))</f>
        <v>1</v>
      </c>
      <c r="G1149" s="9">
        <f>IF(Table5[[#This Row],[Frequency]]&lt;=$M$11,1,IF(Table5[[#This Row],[Frequency]]&lt;=$M$12,2,IF(Table5[[#This Row],[Frequency]]&lt;=$M$13,3,IF(Table5[[#This Row],[Frequency]]&lt;$M$17,4,5))))</f>
        <v>4</v>
      </c>
      <c r="H1149" s="9">
        <f>IF(Table5[[#This Row],[Total_Spend]]&lt;=$N$11,1,IF(Table5[[#This Row],[Total_Spend]]&lt;=$N$12,2,IF(Table5[[#This Row],[Total_Spend]]&lt;=$N$13,3,IF(Table5[[#This Row],[Total_Spend]]&lt;$N$17,4,5))))</f>
        <v>3</v>
      </c>
    </row>
    <row r="1150" spans="1:8" x14ac:dyDescent="0.3">
      <c r="A1150" s="9">
        <v>492</v>
      </c>
      <c r="B1150">
        <v>3</v>
      </c>
      <c r="C1150">
        <v>424</v>
      </c>
      <c r="D1150">
        <v>19</v>
      </c>
      <c r="E1150" s="9">
        <v>0</v>
      </c>
      <c r="F1150" s="9">
        <f>IF(Table5[[#This Row],[Recency]]&lt;=$L$19,5,IF(Table5[[#This Row],[Recency]]&lt;=$L$11,4,IF(Table5[[#This Row],[Recency]]&lt;=$L$12,3,IF(Table5[[#This Row],[Recency]]&lt;=$L$13,2,1))))</f>
        <v>5</v>
      </c>
      <c r="G1150" s="9">
        <f>IF(Table5[[#This Row],[Frequency]]&lt;=$M$11,1,IF(Table5[[#This Row],[Frequency]]&lt;=$M$12,2,IF(Table5[[#This Row],[Frequency]]&lt;=$M$13,3,IF(Table5[[#This Row],[Frequency]]&lt;$M$17,4,5))))</f>
        <v>3</v>
      </c>
      <c r="H1150" s="9">
        <f>IF(Table5[[#This Row],[Total_Spend]]&lt;=$N$11,1,IF(Table5[[#This Row],[Total_Spend]]&lt;=$N$12,2,IF(Table5[[#This Row],[Total_Spend]]&lt;=$N$13,3,IF(Table5[[#This Row],[Total_Spend]]&lt;$N$17,4,5))))</f>
        <v>3</v>
      </c>
    </row>
    <row r="1151" spans="1:8" x14ac:dyDescent="0.3">
      <c r="A1151" s="9">
        <v>4927</v>
      </c>
      <c r="B1151">
        <v>76</v>
      </c>
      <c r="C1151">
        <v>68</v>
      </c>
      <c r="D1151">
        <v>9</v>
      </c>
      <c r="E1151" s="9">
        <v>0</v>
      </c>
      <c r="F1151" s="9">
        <f>IF(Table5[[#This Row],[Recency]]&lt;=$L$19,5,IF(Table5[[#This Row],[Recency]]&lt;=$L$11,4,IF(Table5[[#This Row],[Recency]]&lt;=$L$12,3,IF(Table5[[#This Row],[Recency]]&lt;=$L$13,2,1))))</f>
        <v>1</v>
      </c>
      <c r="G1151" s="9">
        <f>IF(Table5[[#This Row],[Frequency]]&lt;=$M$11,1,IF(Table5[[#This Row],[Frequency]]&lt;=$M$12,2,IF(Table5[[#This Row],[Frequency]]&lt;=$M$13,3,IF(Table5[[#This Row],[Frequency]]&lt;$M$17,4,5))))</f>
        <v>2</v>
      </c>
      <c r="H1151" s="9">
        <f>IF(Table5[[#This Row],[Total_Spend]]&lt;=$N$11,1,IF(Table5[[#This Row],[Total_Spend]]&lt;=$N$12,2,IF(Table5[[#This Row],[Total_Spend]]&lt;=$N$13,3,IF(Table5[[#This Row],[Total_Spend]]&lt;$N$17,4,5))))</f>
        <v>1</v>
      </c>
    </row>
    <row r="1152" spans="1:8" x14ac:dyDescent="0.3">
      <c r="A1152" s="9">
        <v>4931</v>
      </c>
      <c r="B1152">
        <v>13</v>
      </c>
      <c r="C1152">
        <v>1730</v>
      </c>
      <c r="D1152">
        <v>28</v>
      </c>
      <c r="E1152" s="9">
        <v>0</v>
      </c>
      <c r="F1152" s="9">
        <f>IF(Table5[[#This Row],[Recency]]&lt;=$L$19,5,IF(Table5[[#This Row],[Recency]]&lt;=$L$11,4,IF(Table5[[#This Row],[Recency]]&lt;=$L$12,3,IF(Table5[[#This Row],[Recency]]&lt;=$L$13,2,1))))</f>
        <v>4</v>
      </c>
      <c r="G1152" s="9">
        <f>IF(Table5[[#This Row],[Frequency]]&lt;=$M$11,1,IF(Table5[[#This Row],[Frequency]]&lt;=$M$12,2,IF(Table5[[#This Row],[Frequency]]&lt;=$M$13,3,IF(Table5[[#This Row],[Frequency]]&lt;$M$17,4,5))))</f>
        <v>5</v>
      </c>
      <c r="H1152" s="9">
        <f>IF(Table5[[#This Row],[Total_Spend]]&lt;=$N$11,1,IF(Table5[[#This Row],[Total_Spend]]&lt;=$N$12,2,IF(Table5[[#This Row],[Total_Spend]]&lt;=$N$13,3,IF(Table5[[#This Row],[Total_Spend]]&lt;$N$17,4,5))))</f>
        <v>5</v>
      </c>
    </row>
    <row r="1153" spans="1:8" x14ac:dyDescent="0.3">
      <c r="A1153" s="9">
        <v>4937</v>
      </c>
      <c r="B1153">
        <v>62</v>
      </c>
      <c r="C1153">
        <v>44</v>
      </c>
      <c r="D1153">
        <v>5</v>
      </c>
      <c r="E1153" s="9">
        <v>0</v>
      </c>
      <c r="F1153" s="9">
        <f>IF(Table5[[#This Row],[Recency]]&lt;=$L$19,5,IF(Table5[[#This Row],[Recency]]&lt;=$L$11,4,IF(Table5[[#This Row],[Recency]]&lt;=$L$12,3,IF(Table5[[#This Row],[Recency]]&lt;=$L$13,2,1))))</f>
        <v>2</v>
      </c>
      <c r="G1153" s="9">
        <f>IF(Table5[[#This Row],[Frequency]]&lt;=$M$11,1,IF(Table5[[#This Row],[Frequency]]&lt;=$M$12,2,IF(Table5[[#This Row],[Frequency]]&lt;=$M$13,3,IF(Table5[[#This Row],[Frequency]]&lt;$M$17,4,5))))</f>
        <v>1</v>
      </c>
      <c r="H1153" s="9">
        <f>IF(Table5[[#This Row],[Total_Spend]]&lt;=$N$11,1,IF(Table5[[#This Row],[Total_Spend]]&lt;=$N$12,2,IF(Table5[[#This Row],[Total_Spend]]&lt;=$N$13,3,IF(Table5[[#This Row],[Total_Spend]]&lt;$N$17,4,5))))</f>
        <v>1</v>
      </c>
    </row>
    <row r="1154" spans="1:8" x14ac:dyDescent="0.3">
      <c r="A1154" s="9">
        <v>4939</v>
      </c>
      <c r="B1154">
        <v>20</v>
      </c>
      <c r="C1154">
        <v>317</v>
      </c>
      <c r="D1154">
        <v>13</v>
      </c>
      <c r="E1154" s="9">
        <v>0</v>
      </c>
      <c r="F1154" s="9">
        <f>IF(Table5[[#This Row],[Recency]]&lt;=$L$19,5,IF(Table5[[#This Row],[Recency]]&lt;=$L$11,4,IF(Table5[[#This Row],[Recency]]&lt;=$L$12,3,IF(Table5[[#This Row],[Recency]]&lt;=$L$13,2,1))))</f>
        <v>4</v>
      </c>
      <c r="G1154" s="9">
        <f>IF(Table5[[#This Row],[Frequency]]&lt;=$M$11,1,IF(Table5[[#This Row],[Frequency]]&lt;=$M$12,2,IF(Table5[[#This Row],[Frequency]]&lt;=$M$13,3,IF(Table5[[#This Row],[Frequency]]&lt;$M$17,4,5))))</f>
        <v>2</v>
      </c>
      <c r="H1154" s="9">
        <f>IF(Table5[[#This Row],[Total_Spend]]&lt;=$N$11,1,IF(Table5[[#This Row],[Total_Spend]]&lt;=$N$12,2,IF(Table5[[#This Row],[Total_Spend]]&lt;=$N$13,3,IF(Table5[[#This Row],[Total_Spend]]&lt;$N$17,4,5))))</f>
        <v>2</v>
      </c>
    </row>
    <row r="1155" spans="1:8" x14ac:dyDescent="0.3">
      <c r="A1155" s="9">
        <v>4943</v>
      </c>
      <c r="B1155">
        <v>73</v>
      </c>
      <c r="C1155">
        <v>1727</v>
      </c>
      <c r="D1155">
        <v>16</v>
      </c>
      <c r="E1155" s="9">
        <v>0</v>
      </c>
      <c r="F1155" s="9">
        <f>IF(Table5[[#This Row],[Recency]]&lt;=$L$19,5,IF(Table5[[#This Row],[Recency]]&lt;=$L$11,4,IF(Table5[[#This Row],[Recency]]&lt;=$L$12,3,IF(Table5[[#This Row],[Recency]]&lt;=$L$13,2,1))))</f>
        <v>2</v>
      </c>
      <c r="G1155" s="9">
        <f>IF(Table5[[#This Row],[Frequency]]&lt;=$M$11,1,IF(Table5[[#This Row],[Frequency]]&lt;=$M$12,2,IF(Table5[[#This Row],[Frequency]]&lt;=$M$13,3,IF(Table5[[#This Row],[Frequency]]&lt;$M$17,4,5))))</f>
        <v>3</v>
      </c>
      <c r="H1155" s="9">
        <f>IF(Table5[[#This Row],[Total_Spend]]&lt;=$N$11,1,IF(Table5[[#This Row],[Total_Spend]]&lt;=$N$12,2,IF(Table5[[#This Row],[Total_Spend]]&lt;=$N$13,3,IF(Table5[[#This Row],[Total_Spend]]&lt;$N$17,4,5))))</f>
        <v>5</v>
      </c>
    </row>
    <row r="1156" spans="1:8" x14ac:dyDescent="0.3">
      <c r="A1156" s="9">
        <v>4944</v>
      </c>
      <c r="B1156">
        <v>24</v>
      </c>
      <c r="C1156">
        <v>777</v>
      </c>
      <c r="D1156">
        <v>17</v>
      </c>
      <c r="E1156" s="9">
        <v>0</v>
      </c>
      <c r="F1156" s="9">
        <f>IF(Table5[[#This Row],[Recency]]&lt;=$L$19,5,IF(Table5[[#This Row],[Recency]]&lt;=$L$11,4,IF(Table5[[#This Row],[Recency]]&lt;=$L$12,3,IF(Table5[[#This Row],[Recency]]&lt;=$L$13,2,1))))</f>
        <v>4</v>
      </c>
      <c r="G1156" s="9">
        <f>IF(Table5[[#This Row],[Frequency]]&lt;=$M$11,1,IF(Table5[[#This Row],[Frequency]]&lt;=$M$12,2,IF(Table5[[#This Row],[Frequency]]&lt;=$M$13,3,IF(Table5[[#This Row],[Frequency]]&lt;$M$17,4,5))))</f>
        <v>3</v>
      </c>
      <c r="H1156" s="9">
        <f>IF(Table5[[#This Row],[Total_Spend]]&lt;=$N$11,1,IF(Table5[[#This Row],[Total_Spend]]&lt;=$N$12,2,IF(Table5[[#This Row],[Total_Spend]]&lt;=$N$13,3,IF(Table5[[#This Row],[Total_Spend]]&lt;$N$17,4,5))))</f>
        <v>3</v>
      </c>
    </row>
    <row r="1157" spans="1:8" x14ac:dyDescent="0.3">
      <c r="A1157" s="9">
        <v>4945</v>
      </c>
      <c r="B1157">
        <v>29</v>
      </c>
      <c r="C1157">
        <v>1210</v>
      </c>
      <c r="D1157">
        <v>28</v>
      </c>
      <c r="E1157" s="9">
        <v>0</v>
      </c>
      <c r="F1157" s="9">
        <f>IF(Table5[[#This Row],[Recency]]&lt;=$L$19,5,IF(Table5[[#This Row],[Recency]]&lt;=$L$11,4,IF(Table5[[#This Row],[Recency]]&lt;=$L$12,3,IF(Table5[[#This Row],[Recency]]&lt;=$L$13,2,1))))</f>
        <v>3</v>
      </c>
      <c r="G1157" s="9">
        <f>IF(Table5[[#This Row],[Frequency]]&lt;=$M$11,1,IF(Table5[[#This Row],[Frequency]]&lt;=$M$12,2,IF(Table5[[#This Row],[Frequency]]&lt;=$M$13,3,IF(Table5[[#This Row],[Frequency]]&lt;$M$17,4,5))))</f>
        <v>5</v>
      </c>
      <c r="H1157" s="9">
        <f>IF(Table5[[#This Row],[Total_Spend]]&lt;=$N$11,1,IF(Table5[[#This Row],[Total_Spend]]&lt;=$N$12,2,IF(Table5[[#This Row],[Total_Spend]]&lt;=$N$13,3,IF(Table5[[#This Row],[Total_Spend]]&lt;$N$17,4,5))))</f>
        <v>4</v>
      </c>
    </row>
    <row r="1158" spans="1:8" x14ac:dyDescent="0.3">
      <c r="A1158" s="9">
        <v>4947</v>
      </c>
      <c r="B1158">
        <v>44</v>
      </c>
      <c r="C1158">
        <v>2059</v>
      </c>
      <c r="D1158">
        <v>24</v>
      </c>
      <c r="E1158" s="9">
        <v>1</v>
      </c>
      <c r="F1158" s="9">
        <f>IF(Table5[[#This Row],[Recency]]&lt;=$L$19,5,IF(Table5[[#This Row],[Recency]]&lt;=$L$11,4,IF(Table5[[#This Row],[Recency]]&lt;=$L$12,3,IF(Table5[[#This Row],[Recency]]&lt;=$L$13,2,1))))</f>
        <v>3</v>
      </c>
      <c r="G1158" s="9">
        <f>IF(Table5[[#This Row],[Frequency]]&lt;=$M$11,1,IF(Table5[[#This Row],[Frequency]]&lt;=$M$12,2,IF(Table5[[#This Row],[Frequency]]&lt;=$M$13,3,IF(Table5[[#This Row],[Frequency]]&lt;$M$17,4,5))))</f>
        <v>4</v>
      </c>
      <c r="H1158" s="9">
        <f>IF(Table5[[#This Row],[Total_Spend]]&lt;=$N$11,1,IF(Table5[[#This Row],[Total_Spend]]&lt;=$N$12,2,IF(Table5[[#This Row],[Total_Spend]]&lt;=$N$13,3,IF(Table5[[#This Row],[Total_Spend]]&lt;$N$17,4,5))))</f>
        <v>5</v>
      </c>
    </row>
    <row r="1159" spans="1:8" x14ac:dyDescent="0.3">
      <c r="A1159" s="9">
        <v>4954</v>
      </c>
      <c r="B1159">
        <v>53</v>
      </c>
      <c r="C1159">
        <v>265</v>
      </c>
      <c r="D1159">
        <v>17</v>
      </c>
      <c r="E1159" s="9">
        <v>0</v>
      </c>
      <c r="F1159" s="9">
        <f>IF(Table5[[#This Row],[Recency]]&lt;=$L$19,5,IF(Table5[[#This Row],[Recency]]&lt;=$L$11,4,IF(Table5[[#This Row],[Recency]]&lt;=$L$12,3,IF(Table5[[#This Row],[Recency]]&lt;=$L$13,2,1))))</f>
        <v>2</v>
      </c>
      <c r="G1159" s="9">
        <f>IF(Table5[[#This Row],[Frequency]]&lt;=$M$11,1,IF(Table5[[#This Row],[Frequency]]&lt;=$M$12,2,IF(Table5[[#This Row],[Frequency]]&lt;=$M$13,3,IF(Table5[[#This Row],[Frequency]]&lt;$M$17,4,5))))</f>
        <v>3</v>
      </c>
      <c r="H1159" s="9">
        <f>IF(Table5[[#This Row],[Total_Spend]]&lt;=$N$11,1,IF(Table5[[#This Row],[Total_Spend]]&lt;=$N$12,2,IF(Table5[[#This Row],[Total_Spend]]&lt;=$N$13,3,IF(Table5[[#This Row],[Total_Spend]]&lt;$N$17,4,5))))</f>
        <v>2</v>
      </c>
    </row>
    <row r="1160" spans="1:8" x14ac:dyDescent="0.3">
      <c r="A1160" s="9">
        <v>4961</v>
      </c>
      <c r="B1160">
        <v>56</v>
      </c>
      <c r="C1160">
        <v>61</v>
      </c>
      <c r="D1160">
        <v>11</v>
      </c>
      <c r="E1160" s="9">
        <v>0</v>
      </c>
      <c r="F1160" s="9">
        <f>IF(Table5[[#This Row],[Recency]]&lt;=$L$19,5,IF(Table5[[#This Row],[Recency]]&lt;=$L$11,4,IF(Table5[[#This Row],[Recency]]&lt;=$L$12,3,IF(Table5[[#This Row],[Recency]]&lt;=$L$13,2,1))))</f>
        <v>2</v>
      </c>
      <c r="G1160" s="9">
        <f>IF(Table5[[#This Row],[Frequency]]&lt;=$M$11,1,IF(Table5[[#This Row],[Frequency]]&lt;=$M$12,2,IF(Table5[[#This Row],[Frequency]]&lt;=$M$13,3,IF(Table5[[#This Row],[Frequency]]&lt;$M$17,4,5))))</f>
        <v>2</v>
      </c>
      <c r="H1160" s="9">
        <f>IF(Table5[[#This Row],[Total_Spend]]&lt;=$N$11,1,IF(Table5[[#This Row],[Total_Spend]]&lt;=$N$12,2,IF(Table5[[#This Row],[Total_Spend]]&lt;=$N$13,3,IF(Table5[[#This Row],[Total_Spend]]&lt;$N$17,4,5))))</f>
        <v>1</v>
      </c>
    </row>
    <row r="1161" spans="1:8" x14ac:dyDescent="0.3">
      <c r="A1161" s="9">
        <v>4964</v>
      </c>
      <c r="B1161">
        <v>90</v>
      </c>
      <c r="C1161">
        <v>1158</v>
      </c>
      <c r="D1161">
        <v>18</v>
      </c>
      <c r="E1161" s="9">
        <v>0</v>
      </c>
      <c r="F1161" s="9">
        <f>IF(Table5[[#This Row],[Recency]]&lt;=$L$19,5,IF(Table5[[#This Row],[Recency]]&lt;=$L$11,4,IF(Table5[[#This Row],[Recency]]&lt;=$L$12,3,IF(Table5[[#This Row],[Recency]]&lt;=$L$13,2,1))))</f>
        <v>1</v>
      </c>
      <c r="G1161" s="9">
        <f>IF(Table5[[#This Row],[Frequency]]&lt;=$M$11,1,IF(Table5[[#This Row],[Frequency]]&lt;=$M$12,2,IF(Table5[[#This Row],[Frequency]]&lt;=$M$13,3,IF(Table5[[#This Row],[Frequency]]&lt;$M$17,4,5))))</f>
        <v>3</v>
      </c>
      <c r="H1161" s="9">
        <f>IF(Table5[[#This Row],[Total_Spend]]&lt;=$N$11,1,IF(Table5[[#This Row],[Total_Spend]]&lt;=$N$12,2,IF(Table5[[#This Row],[Total_Spend]]&lt;=$N$13,3,IF(Table5[[#This Row],[Total_Spend]]&lt;$N$17,4,5))))</f>
        <v>4</v>
      </c>
    </row>
    <row r="1162" spans="1:8" x14ac:dyDescent="0.3">
      <c r="A1162" s="9">
        <v>4967</v>
      </c>
      <c r="B1162">
        <v>19</v>
      </c>
      <c r="C1162">
        <v>268</v>
      </c>
      <c r="D1162">
        <v>15</v>
      </c>
      <c r="E1162" s="9">
        <v>0</v>
      </c>
      <c r="F1162" s="9">
        <f>IF(Table5[[#This Row],[Recency]]&lt;=$L$19,5,IF(Table5[[#This Row],[Recency]]&lt;=$L$11,4,IF(Table5[[#This Row],[Recency]]&lt;=$L$12,3,IF(Table5[[#This Row],[Recency]]&lt;=$L$13,2,1))))</f>
        <v>4</v>
      </c>
      <c r="G1162" s="9">
        <f>IF(Table5[[#This Row],[Frequency]]&lt;=$M$11,1,IF(Table5[[#This Row],[Frequency]]&lt;=$M$12,2,IF(Table5[[#This Row],[Frequency]]&lt;=$M$13,3,IF(Table5[[#This Row],[Frequency]]&lt;$M$17,4,5))))</f>
        <v>2</v>
      </c>
      <c r="H1162" s="9">
        <f>IF(Table5[[#This Row],[Total_Spend]]&lt;=$N$11,1,IF(Table5[[#This Row],[Total_Spend]]&lt;=$N$12,2,IF(Table5[[#This Row],[Total_Spend]]&lt;=$N$13,3,IF(Table5[[#This Row],[Total_Spend]]&lt;$N$17,4,5))))</f>
        <v>2</v>
      </c>
    </row>
    <row r="1163" spans="1:8" x14ac:dyDescent="0.3">
      <c r="A1163" s="9">
        <v>4971</v>
      </c>
      <c r="B1163">
        <v>22</v>
      </c>
      <c r="C1163">
        <v>155</v>
      </c>
      <c r="D1163">
        <v>10</v>
      </c>
      <c r="E1163" s="9">
        <v>0</v>
      </c>
      <c r="F1163" s="9">
        <f>IF(Table5[[#This Row],[Recency]]&lt;=$L$19,5,IF(Table5[[#This Row],[Recency]]&lt;=$L$11,4,IF(Table5[[#This Row],[Recency]]&lt;=$L$12,3,IF(Table5[[#This Row],[Recency]]&lt;=$L$13,2,1))))</f>
        <v>4</v>
      </c>
      <c r="G1163" s="9">
        <f>IF(Table5[[#This Row],[Frequency]]&lt;=$M$11,1,IF(Table5[[#This Row],[Frequency]]&lt;=$M$12,2,IF(Table5[[#This Row],[Frequency]]&lt;=$M$13,3,IF(Table5[[#This Row],[Frequency]]&lt;$M$17,4,5))))</f>
        <v>2</v>
      </c>
      <c r="H1163" s="9">
        <f>IF(Table5[[#This Row],[Total_Spend]]&lt;=$N$11,1,IF(Table5[[#This Row],[Total_Spend]]&lt;=$N$12,2,IF(Table5[[#This Row],[Total_Spend]]&lt;=$N$13,3,IF(Table5[[#This Row],[Total_Spend]]&lt;$N$17,4,5))))</f>
        <v>2</v>
      </c>
    </row>
    <row r="1164" spans="1:8" x14ac:dyDescent="0.3">
      <c r="A1164" s="9">
        <v>4973</v>
      </c>
      <c r="B1164">
        <v>39</v>
      </c>
      <c r="C1164">
        <v>25</v>
      </c>
      <c r="D1164">
        <v>5</v>
      </c>
      <c r="E1164" s="9">
        <v>0</v>
      </c>
      <c r="F1164" s="9">
        <f>IF(Table5[[#This Row],[Recency]]&lt;=$L$19,5,IF(Table5[[#This Row],[Recency]]&lt;=$L$11,4,IF(Table5[[#This Row],[Recency]]&lt;=$L$12,3,IF(Table5[[#This Row],[Recency]]&lt;=$L$13,2,1))))</f>
        <v>3</v>
      </c>
      <c r="G1164" s="9">
        <f>IF(Table5[[#This Row],[Frequency]]&lt;=$M$11,1,IF(Table5[[#This Row],[Frequency]]&lt;=$M$12,2,IF(Table5[[#This Row],[Frequency]]&lt;=$M$13,3,IF(Table5[[#This Row],[Frequency]]&lt;$M$17,4,5))))</f>
        <v>1</v>
      </c>
      <c r="H1164" s="9">
        <f>IF(Table5[[#This Row],[Total_Spend]]&lt;=$N$11,1,IF(Table5[[#This Row],[Total_Spend]]&lt;=$N$12,2,IF(Table5[[#This Row],[Total_Spend]]&lt;=$N$13,3,IF(Table5[[#This Row],[Total_Spend]]&lt;$N$17,4,5))))</f>
        <v>1</v>
      </c>
    </row>
    <row r="1165" spans="1:8" x14ac:dyDescent="0.3">
      <c r="A1165" s="9">
        <v>4974</v>
      </c>
      <c r="B1165">
        <v>98</v>
      </c>
      <c r="C1165">
        <v>1392</v>
      </c>
      <c r="D1165">
        <v>29</v>
      </c>
      <c r="E1165" s="9">
        <v>0</v>
      </c>
      <c r="F1165" s="9">
        <f>IF(Table5[[#This Row],[Recency]]&lt;=$L$19,5,IF(Table5[[#This Row],[Recency]]&lt;=$L$11,4,IF(Table5[[#This Row],[Recency]]&lt;=$L$12,3,IF(Table5[[#This Row],[Recency]]&lt;=$L$13,2,1))))</f>
        <v>1</v>
      </c>
      <c r="G1165" s="9">
        <f>IF(Table5[[#This Row],[Frequency]]&lt;=$M$11,1,IF(Table5[[#This Row],[Frequency]]&lt;=$M$12,2,IF(Table5[[#This Row],[Frequency]]&lt;=$M$13,3,IF(Table5[[#This Row],[Frequency]]&lt;$M$17,4,5))))</f>
        <v>5</v>
      </c>
      <c r="H1165" s="9">
        <f>IF(Table5[[#This Row],[Total_Spend]]&lt;=$N$11,1,IF(Table5[[#This Row],[Total_Spend]]&lt;=$N$12,2,IF(Table5[[#This Row],[Total_Spend]]&lt;=$N$13,3,IF(Table5[[#This Row],[Total_Spend]]&lt;$N$17,4,5))))</f>
        <v>4</v>
      </c>
    </row>
    <row r="1166" spans="1:8" x14ac:dyDescent="0.3">
      <c r="A1166" s="9">
        <v>498</v>
      </c>
      <c r="B1166">
        <v>28</v>
      </c>
      <c r="C1166">
        <v>57</v>
      </c>
      <c r="D1166">
        <v>7</v>
      </c>
      <c r="E1166" s="9">
        <v>0</v>
      </c>
      <c r="F1166" s="9">
        <f>IF(Table5[[#This Row],[Recency]]&lt;=$L$19,5,IF(Table5[[#This Row],[Recency]]&lt;=$L$11,4,IF(Table5[[#This Row],[Recency]]&lt;=$L$12,3,IF(Table5[[#This Row],[Recency]]&lt;=$L$13,2,1))))</f>
        <v>3</v>
      </c>
      <c r="G1166" s="9">
        <f>IF(Table5[[#This Row],[Frequency]]&lt;=$M$11,1,IF(Table5[[#This Row],[Frequency]]&lt;=$M$12,2,IF(Table5[[#This Row],[Frequency]]&lt;=$M$13,3,IF(Table5[[#This Row],[Frequency]]&lt;$M$17,4,5))))</f>
        <v>1</v>
      </c>
      <c r="H1166" s="9">
        <f>IF(Table5[[#This Row],[Total_Spend]]&lt;=$N$11,1,IF(Table5[[#This Row],[Total_Spend]]&lt;=$N$12,2,IF(Table5[[#This Row],[Total_Spend]]&lt;=$N$13,3,IF(Table5[[#This Row],[Total_Spend]]&lt;$N$17,4,5))))</f>
        <v>1</v>
      </c>
    </row>
    <row r="1167" spans="1:8" x14ac:dyDescent="0.3">
      <c r="A1167" s="9">
        <v>4988</v>
      </c>
      <c r="B1167">
        <v>58</v>
      </c>
      <c r="C1167">
        <v>62</v>
      </c>
      <c r="D1167">
        <v>9</v>
      </c>
      <c r="E1167" s="9">
        <v>0</v>
      </c>
      <c r="F1167" s="9">
        <f>IF(Table5[[#This Row],[Recency]]&lt;=$L$19,5,IF(Table5[[#This Row],[Recency]]&lt;=$L$11,4,IF(Table5[[#This Row],[Recency]]&lt;=$L$12,3,IF(Table5[[#This Row],[Recency]]&lt;=$L$13,2,1))))</f>
        <v>2</v>
      </c>
      <c r="G1167" s="9">
        <f>IF(Table5[[#This Row],[Frequency]]&lt;=$M$11,1,IF(Table5[[#This Row],[Frequency]]&lt;=$M$12,2,IF(Table5[[#This Row],[Frequency]]&lt;=$M$13,3,IF(Table5[[#This Row],[Frequency]]&lt;$M$17,4,5))))</f>
        <v>2</v>
      </c>
      <c r="H1167" s="9">
        <f>IF(Table5[[#This Row],[Total_Spend]]&lt;=$N$11,1,IF(Table5[[#This Row],[Total_Spend]]&lt;=$N$12,2,IF(Table5[[#This Row],[Total_Spend]]&lt;=$N$13,3,IF(Table5[[#This Row],[Total_Spend]]&lt;$N$17,4,5))))</f>
        <v>1</v>
      </c>
    </row>
    <row r="1168" spans="1:8" x14ac:dyDescent="0.3">
      <c r="A1168" s="9">
        <v>4990</v>
      </c>
      <c r="B1168">
        <v>90</v>
      </c>
      <c r="C1168">
        <v>869</v>
      </c>
      <c r="D1168">
        <v>21</v>
      </c>
      <c r="E1168" s="9">
        <v>0</v>
      </c>
      <c r="F1168" s="9">
        <f>IF(Table5[[#This Row],[Recency]]&lt;=$L$19,5,IF(Table5[[#This Row],[Recency]]&lt;=$L$11,4,IF(Table5[[#This Row],[Recency]]&lt;=$L$12,3,IF(Table5[[#This Row],[Recency]]&lt;=$L$13,2,1))))</f>
        <v>1</v>
      </c>
      <c r="G1168" s="9">
        <f>IF(Table5[[#This Row],[Frequency]]&lt;=$M$11,1,IF(Table5[[#This Row],[Frequency]]&lt;=$M$12,2,IF(Table5[[#This Row],[Frequency]]&lt;=$M$13,3,IF(Table5[[#This Row],[Frequency]]&lt;$M$17,4,5))))</f>
        <v>3</v>
      </c>
      <c r="H1168" s="9">
        <f>IF(Table5[[#This Row],[Total_Spend]]&lt;=$N$11,1,IF(Table5[[#This Row],[Total_Spend]]&lt;=$N$12,2,IF(Table5[[#This Row],[Total_Spend]]&lt;=$N$13,3,IF(Table5[[#This Row],[Total_Spend]]&lt;$N$17,4,5))))</f>
        <v>3</v>
      </c>
    </row>
    <row r="1169" spans="1:8" x14ac:dyDescent="0.3">
      <c r="A1169" s="9">
        <v>4992</v>
      </c>
      <c r="B1169">
        <v>12</v>
      </c>
      <c r="C1169">
        <v>69</v>
      </c>
      <c r="D1169">
        <v>9</v>
      </c>
      <c r="E1169" s="9">
        <v>1</v>
      </c>
      <c r="F1169" s="9">
        <f>IF(Table5[[#This Row],[Recency]]&lt;=$L$19,5,IF(Table5[[#This Row],[Recency]]&lt;=$L$11,4,IF(Table5[[#This Row],[Recency]]&lt;=$L$12,3,IF(Table5[[#This Row],[Recency]]&lt;=$L$13,2,1))))</f>
        <v>4</v>
      </c>
      <c r="G1169" s="9">
        <f>IF(Table5[[#This Row],[Frequency]]&lt;=$M$11,1,IF(Table5[[#This Row],[Frequency]]&lt;=$M$12,2,IF(Table5[[#This Row],[Frequency]]&lt;=$M$13,3,IF(Table5[[#This Row],[Frequency]]&lt;$M$17,4,5))))</f>
        <v>2</v>
      </c>
      <c r="H1169" s="9">
        <f>IF(Table5[[#This Row],[Total_Spend]]&lt;=$N$11,1,IF(Table5[[#This Row],[Total_Spend]]&lt;=$N$12,2,IF(Table5[[#This Row],[Total_Spend]]&lt;=$N$13,3,IF(Table5[[#This Row],[Total_Spend]]&lt;$N$17,4,5))))</f>
        <v>2</v>
      </c>
    </row>
    <row r="1170" spans="1:8" x14ac:dyDescent="0.3">
      <c r="A1170" s="9">
        <v>4994</v>
      </c>
      <c r="B1170">
        <v>53</v>
      </c>
      <c r="C1170">
        <v>1735</v>
      </c>
      <c r="D1170">
        <v>26</v>
      </c>
      <c r="E1170" s="9">
        <v>0</v>
      </c>
      <c r="F1170" s="9">
        <f>IF(Table5[[#This Row],[Recency]]&lt;=$L$19,5,IF(Table5[[#This Row],[Recency]]&lt;=$L$11,4,IF(Table5[[#This Row],[Recency]]&lt;=$L$12,3,IF(Table5[[#This Row],[Recency]]&lt;=$L$13,2,1))))</f>
        <v>2</v>
      </c>
      <c r="G1170" s="9">
        <f>IF(Table5[[#This Row],[Frequency]]&lt;=$M$11,1,IF(Table5[[#This Row],[Frequency]]&lt;=$M$12,2,IF(Table5[[#This Row],[Frequency]]&lt;=$M$13,3,IF(Table5[[#This Row],[Frequency]]&lt;$M$17,4,5))))</f>
        <v>5</v>
      </c>
      <c r="H1170" s="9">
        <f>IF(Table5[[#This Row],[Total_Spend]]&lt;=$N$11,1,IF(Table5[[#This Row],[Total_Spend]]&lt;=$N$12,2,IF(Table5[[#This Row],[Total_Spend]]&lt;=$N$13,3,IF(Table5[[#This Row],[Total_Spend]]&lt;$N$17,4,5))))</f>
        <v>5</v>
      </c>
    </row>
    <row r="1171" spans="1:8" x14ac:dyDescent="0.3">
      <c r="A1171" s="9">
        <v>4998</v>
      </c>
      <c r="B1171">
        <v>85</v>
      </c>
      <c r="C1171">
        <v>1033</v>
      </c>
      <c r="D1171">
        <v>14</v>
      </c>
      <c r="E1171" s="9">
        <v>0</v>
      </c>
      <c r="F1171" s="9">
        <f>IF(Table5[[#This Row],[Recency]]&lt;=$L$19,5,IF(Table5[[#This Row],[Recency]]&lt;=$L$11,4,IF(Table5[[#This Row],[Recency]]&lt;=$L$12,3,IF(Table5[[#This Row],[Recency]]&lt;=$L$13,2,1))))</f>
        <v>1</v>
      </c>
      <c r="G1171" s="9">
        <f>IF(Table5[[#This Row],[Frequency]]&lt;=$M$11,1,IF(Table5[[#This Row],[Frequency]]&lt;=$M$12,2,IF(Table5[[#This Row],[Frequency]]&lt;=$M$13,3,IF(Table5[[#This Row],[Frequency]]&lt;$M$17,4,5))))</f>
        <v>2</v>
      </c>
      <c r="H1171" s="9">
        <f>IF(Table5[[#This Row],[Total_Spend]]&lt;=$N$11,1,IF(Table5[[#This Row],[Total_Spend]]&lt;=$N$12,2,IF(Table5[[#This Row],[Total_Spend]]&lt;=$N$13,3,IF(Table5[[#This Row],[Total_Spend]]&lt;$N$17,4,5))))</f>
        <v>3</v>
      </c>
    </row>
    <row r="1172" spans="1:8" x14ac:dyDescent="0.3">
      <c r="A1172" s="9">
        <v>500</v>
      </c>
      <c r="B1172">
        <v>79</v>
      </c>
      <c r="C1172">
        <v>1941</v>
      </c>
      <c r="D1172">
        <v>24</v>
      </c>
      <c r="E1172" s="9">
        <v>1</v>
      </c>
      <c r="F1172" s="9">
        <f>IF(Table5[[#This Row],[Recency]]&lt;=$L$19,5,IF(Table5[[#This Row],[Recency]]&lt;=$L$11,4,IF(Table5[[#This Row],[Recency]]&lt;=$L$12,3,IF(Table5[[#This Row],[Recency]]&lt;=$L$13,2,1))))</f>
        <v>1</v>
      </c>
      <c r="G1172" s="9">
        <f>IF(Table5[[#This Row],[Frequency]]&lt;=$M$11,1,IF(Table5[[#This Row],[Frequency]]&lt;=$M$12,2,IF(Table5[[#This Row],[Frequency]]&lt;=$M$13,3,IF(Table5[[#This Row],[Frequency]]&lt;$M$17,4,5))))</f>
        <v>4</v>
      </c>
      <c r="H1172" s="9">
        <f>IF(Table5[[#This Row],[Total_Spend]]&lt;=$N$11,1,IF(Table5[[#This Row],[Total_Spend]]&lt;=$N$12,2,IF(Table5[[#This Row],[Total_Spend]]&lt;=$N$13,3,IF(Table5[[#This Row],[Total_Spend]]&lt;$N$17,4,5))))</f>
        <v>5</v>
      </c>
    </row>
    <row r="1173" spans="1:8" x14ac:dyDescent="0.3">
      <c r="A1173" s="9">
        <v>5010</v>
      </c>
      <c r="B1173">
        <v>72</v>
      </c>
      <c r="C1173">
        <v>34</v>
      </c>
      <c r="D1173">
        <v>6</v>
      </c>
      <c r="E1173" s="9">
        <v>0</v>
      </c>
      <c r="F1173" s="9">
        <f>IF(Table5[[#This Row],[Recency]]&lt;=$L$19,5,IF(Table5[[#This Row],[Recency]]&lt;=$L$11,4,IF(Table5[[#This Row],[Recency]]&lt;=$L$12,3,IF(Table5[[#This Row],[Recency]]&lt;=$L$13,2,1))))</f>
        <v>2</v>
      </c>
      <c r="G1173" s="9">
        <f>IF(Table5[[#This Row],[Frequency]]&lt;=$M$11,1,IF(Table5[[#This Row],[Frequency]]&lt;=$M$12,2,IF(Table5[[#This Row],[Frequency]]&lt;=$M$13,3,IF(Table5[[#This Row],[Frequency]]&lt;$M$17,4,5))))</f>
        <v>1</v>
      </c>
      <c r="H1173" s="9">
        <f>IF(Table5[[#This Row],[Total_Spend]]&lt;=$N$11,1,IF(Table5[[#This Row],[Total_Spend]]&lt;=$N$12,2,IF(Table5[[#This Row],[Total_Spend]]&lt;=$N$13,3,IF(Table5[[#This Row],[Total_Spend]]&lt;$N$17,4,5))))</f>
        <v>1</v>
      </c>
    </row>
    <row r="1174" spans="1:8" x14ac:dyDescent="0.3">
      <c r="A1174" s="9">
        <v>5011</v>
      </c>
      <c r="B1174">
        <v>51</v>
      </c>
      <c r="C1174">
        <v>928</v>
      </c>
      <c r="D1174">
        <v>23</v>
      </c>
      <c r="E1174" s="9">
        <v>0</v>
      </c>
      <c r="F1174" s="9">
        <f>IF(Table5[[#This Row],[Recency]]&lt;=$L$19,5,IF(Table5[[#This Row],[Recency]]&lt;=$L$11,4,IF(Table5[[#This Row],[Recency]]&lt;=$L$12,3,IF(Table5[[#This Row],[Recency]]&lt;=$L$13,2,1))))</f>
        <v>2</v>
      </c>
      <c r="G1174" s="9">
        <f>IF(Table5[[#This Row],[Frequency]]&lt;=$M$11,1,IF(Table5[[#This Row],[Frequency]]&lt;=$M$12,2,IF(Table5[[#This Row],[Frequency]]&lt;=$M$13,3,IF(Table5[[#This Row],[Frequency]]&lt;$M$17,4,5))))</f>
        <v>4</v>
      </c>
      <c r="H1174" s="9">
        <f>IF(Table5[[#This Row],[Total_Spend]]&lt;=$N$11,1,IF(Table5[[#This Row],[Total_Spend]]&lt;=$N$12,2,IF(Table5[[#This Row],[Total_Spend]]&lt;=$N$13,3,IF(Table5[[#This Row],[Total_Spend]]&lt;$N$17,4,5))))</f>
        <v>3</v>
      </c>
    </row>
    <row r="1175" spans="1:8" x14ac:dyDescent="0.3">
      <c r="A1175" s="9">
        <v>5012</v>
      </c>
      <c r="B1175">
        <v>56</v>
      </c>
      <c r="C1175">
        <v>34</v>
      </c>
      <c r="D1175">
        <v>5</v>
      </c>
      <c r="E1175" s="9">
        <v>0</v>
      </c>
      <c r="F1175" s="9">
        <f>IF(Table5[[#This Row],[Recency]]&lt;=$L$19,5,IF(Table5[[#This Row],[Recency]]&lt;=$L$11,4,IF(Table5[[#This Row],[Recency]]&lt;=$L$12,3,IF(Table5[[#This Row],[Recency]]&lt;=$L$13,2,1))))</f>
        <v>2</v>
      </c>
      <c r="G1175" s="9">
        <f>IF(Table5[[#This Row],[Frequency]]&lt;=$M$11,1,IF(Table5[[#This Row],[Frequency]]&lt;=$M$12,2,IF(Table5[[#This Row],[Frequency]]&lt;=$M$13,3,IF(Table5[[#This Row],[Frequency]]&lt;$M$17,4,5))))</f>
        <v>1</v>
      </c>
      <c r="H1175" s="9">
        <f>IF(Table5[[#This Row],[Total_Spend]]&lt;=$N$11,1,IF(Table5[[#This Row],[Total_Spend]]&lt;=$N$12,2,IF(Table5[[#This Row],[Total_Spend]]&lt;=$N$13,3,IF(Table5[[#This Row],[Total_Spend]]&lt;$N$17,4,5))))</f>
        <v>1</v>
      </c>
    </row>
    <row r="1176" spans="1:8" x14ac:dyDescent="0.3">
      <c r="A1176" s="9">
        <v>5015</v>
      </c>
      <c r="B1176">
        <v>94</v>
      </c>
      <c r="C1176">
        <v>162</v>
      </c>
      <c r="D1176">
        <v>9</v>
      </c>
      <c r="E1176" s="9">
        <v>0</v>
      </c>
      <c r="F1176" s="9">
        <f>IF(Table5[[#This Row],[Recency]]&lt;=$L$19,5,IF(Table5[[#This Row],[Recency]]&lt;=$L$11,4,IF(Table5[[#This Row],[Recency]]&lt;=$L$12,3,IF(Table5[[#This Row],[Recency]]&lt;=$L$13,2,1))))</f>
        <v>1</v>
      </c>
      <c r="G1176" s="9">
        <f>IF(Table5[[#This Row],[Frequency]]&lt;=$M$11,1,IF(Table5[[#This Row],[Frequency]]&lt;=$M$12,2,IF(Table5[[#This Row],[Frequency]]&lt;=$M$13,3,IF(Table5[[#This Row],[Frequency]]&lt;$M$17,4,5))))</f>
        <v>2</v>
      </c>
      <c r="H1176" s="9">
        <f>IF(Table5[[#This Row],[Total_Spend]]&lt;=$N$11,1,IF(Table5[[#This Row],[Total_Spend]]&lt;=$N$12,2,IF(Table5[[#This Row],[Total_Spend]]&lt;=$N$13,3,IF(Table5[[#This Row],[Total_Spend]]&lt;$N$17,4,5))))</f>
        <v>2</v>
      </c>
    </row>
    <row r="1177" spans="1:8" x14ac:dyDescent="0.3">
      <c r="A1177" s="9">
        <v>5025</v>
      </c>
      <c r="B1177">
        <v>32</v>
      </c>
      <c r="C1177">
        <v>135</v>
      </c>
      <c r="D1177">
        <v>8</v>
      </c>
      <c r="E1177" s="9">
        <v>0</v>
      </c>
      <c r="F1177" s="9">
        <f>IF(Table5[[#This Row],[Recency]]&lt;=$L$19,5,IF(Table5[[#This Row],[Recency]]&lt;=$L$11,4,IF(Table5[[#This Row],[Recency]]&lt;=$L$12,3,IF(Table5[[#This Row],[Recency]]&lt;=$L$13,2,1))))</f>
        <v>3</v>
      </c>
      <c r="G1177" s="9">
        <f>IF(Table5[[#This Row],[Frequency]]&lt;=$M$11,1,IF(Table5[[#This Row],[Frequency]]&lt;=$M$12,2,IF(Table5[[#This Row],[Frequency]]&lt;=$M$13,3,IF(Table5[[#This Row],[Frequency]]&lt;$M$17,4,5))))</f>
        <v>1</v>
      </c>
      <c r="H1177" s="9">
        <f>IF(Table5[[#This Row],[Total_Spend]]&lt;=$N$11,1,IF(Table5[[#This Row],[Total_Spend]]&lt;=$N$12,2,IF(Table5[[#This Row],[Total_Spend]]&lt;=$N$13,3,IF(Table5[[#This Row],[Total_Spend]]&lt;$N$17,4,5))))</f>
        <v>2</v>
      </c>
    </row>
    <row r="1178" spans="1:8" x14ac:dyDescent="0.3">
      <c r="A1178" s="9">
        <v>5029</v>
      </c>
      <c r="B1178">
        <v>14</v>
      </c>
      <c r="C1178">
        <v>14</v>
      </c>
      <c r="D1178">
        <v>4</v>
      </c>
      <c r="E1178" s="9">
        <v>0</v>
      </c>
      <c r="F1178" s="9">
        <f>IF(Table5[[#This Row],[Recency]]&lt;=$L$19,5,IF(Table5[[#This Row],[Recency]]&lt;=$L$11,4,IF(Table5[[#This Row],[Recency]]&lt;=$L$12,3,IF(Table5[[#This Row],[Recency]]&lt;=$L$13,2,1))))</f>
        <v>4</v>
      </c>
      <c r="G1178" s="9">
        <f>IF(Table5[[#This Row],[Frequency]]&lt;=$M$11,1,IF(Table5[[#This Row],[Frequency]]&lt;=$M$12,2,IF(Table5[[#This Row],[Frequency]]&lt;=$M$13,3,IF(Table5[[#This Row],[Frequency]]&lt;$M$17,4,5))))</f>
        <v>1</v>
      </c>
      <c r="H1178" s="9">
        <f>IF(Table5[[#This Row],[Total_Spend]]&lt;=$N$11,1,IF(Table5[[#This Row],[Total_Spend]]&lt;=$N$12,2,IF(Table5[[#This Row],[Total_Spend]]&lt;=$N$13,3,IF(Table5[[#This Row],[Total_Spend]]&lt;$N$17,4,5))))</f>
        <v>1</v>
      </c>
    </row>
    <row r="1179" spans="1:8" x14ac:dyDescent="0.3">
      <c r="A1179" s="9">
        <v>503</v>
      </c>
      <c r="B1179">
        <v>88</v>
      </c>
      <c r="C1179">
        <v>53</v>
      </c>
      <c r="D1179">
        <v>7</v>
      </c>
      <c r="E1179" s="9">
        <v>0</v>
      </c>
      <c r="F1179" s="9">
        <f>IF(Table5[[#This Row],[Recency]]&lt;=$L$19,5,IF(Table5[[#This Row],[Recency]]&lt;=$L$11,4,IF(Table5[[#This Row],[Recency]]&lt;=$L$12,3,IF(Table5[[#This Row],[Recency]]&lt;=$L$13,2,1))))</f>
        <v>1</v>
      </c>
      <c r="G1179" s="9">
        <f>IF(Table5[[#This Row],[Frequency]]&lt;=$M$11,1,IF(Table5[[#This Row],[Frequency]]&lt;=$M$12,2,IF(Table5[[#This Row],[Frequency]]&lt;=$M$13,3,IF(Table5[[#This Row],[Frequency]]&lt;$M$17,4,5))))</f>
        <v>1</v>
      </c>
      <c r="H1179" s="9">
        <f>IF(Table5[[#This Row],[Total_Spend]]&lt;=$N$11,1,IF(Table5[[#This Row],[Total_Spend]]&lt;=$N$12,2,IF(Table5[[#This Row],[Total_Spend]]&lt;=$N$13,3,IF(Table5[[#This Row],[Total_Spend]]&lt;$N$17,4,5))))</f>
        <v>1</v>
      </c>
    </row>
    <row r="1180" spans="1:8" x14ac:dyDescent="0.3">
      <c r="A1180" s="9">
        <v>5031</v>
      </c>
      <c r="B1180">
        <v>14</v>
      </c>
      <c r="C1180">
        <v>1833</v>
      </c>
      <c r="D1180">
        <v>26</v>
      </c>
      <c r="E1180" s="9">
        <v>1</v>
      </c>
      <c r="F1180" s="9">
        <f>IF(Table5[[#This Row],[Recency]]&lt;=$L$19,5,IF(Table5[[#This Row],[Recency]]&lt;=$L$11,4,IF(Table5[[#This Row],[Recency]]&lt;=$L$12,3,IF(Table5[[#This Row],[Recency]]&lt;=$L$13,2,1))))</f>
        <v>4</v>
      </c>
      <c r="G1180" s="9">
        <f>IF(Table5[[#This Row],[Frequency]]&lt;=$M$11,1,IF(Table5[[#This Row],[Frequency]]&lt;=$M$12,2,IF(Table5[[#This Row],[Frequency]]&lt;=$M$13,3,IF(Table5[[#This Row],[Frequency]]&lt;$M$17,4,5))))</f>
        <v>5</v>
      </c>
      <c r="H1180" s="9">
        <f>IF(Table5[[#This Row],[Total_Spend]]&lt;=$N$11,1,IF(Table5[[#This Row],[Total_Spend]]&lt;=$N$12,2,IF(Table5[[#This Row],[Total_Spend]]&lt;=$N$13,3,IF(Table5[[#This Row],[Total_Spend]]&lt;$N$17,4,5))))</f>
        <v>5</v>
      </c>
    </row>
    <row r="1181" spans="1:8" x14ac:dyDescent="0.3">
      <c r="A1181" s="9">
        <v>5036</v>
      </c>
      <c r="B1181">
        <v>38</v>
      </c>
      <c r="C1181">
        <v>406</v>
      </c>
      <c r="D1181">
        <v>14</v>
      </c>
      <c r="E1181" s="9">
        <v>0</v>
      </c>
      <c r="F1181" s="9">
        <f>IF(Table5[[#This Row],[Recency]]&lt;=$L$19,5,IF(Table5[[#This Row],[Recency]]&lt;=$L$11,4,IF(Table5[[#This Row],[Recency]]&lt;=$L$12,3,IF(Table5[[#This Row],[Recency]]&lt;=$L$13,2,1))))</f>
        <v>3</v>
      </c>
      <c r="G1181" s="9">
        <f>IF(Table5[[#This Row],[Frequency]]&lt;=$M$11,1,IF(Table5[[#This Row],[Frequency]]&lt;=$M$12,2,IF(Table5[[#This Row],[Frequency]]&lt;=$M$13,3,IF(Table5[[#This Row],[Frequency]]&lt;$M$17,4,5))))</f>
        <v>2</v>
      </c>
      <c r="H1181" s="9">
        <f>IF(Table5[[#This Row],[Total_Spend]]&lt;=$N$11,1,IF(Table5[[#This Row],[Total_Spend]]&lt;=$N$12,2,IF(Table5[[#This Row],[Total_Spend]]&lt;=$N$13,3,IF(Table5[[#This Row],[Total_Spend]]&lt;$N$17,4,5))))</f>
        <v>3</v>
      </c>
    </row>
    <row r="1182" spans="1:8" x14ac:dyDescent="0.3">
      <c r="A1182" s="9">
        <v>5043</v>
      </c>
      <c r="B1182">
        <v>89</v>
      </c>
      <c r="C1182">
        <v>434</v>
      </c>
      <c r="D1182">
        <v>13</v>
      </c>
      <c r="E1182" s="9">
        <v>0</v>
      </c>
      <c r="F1182" s="9">
        <f>IF(Table5[[#This Row],[Recency]]&lt;=$L$19,5,IF(Table5[[#This Row],[Recency]]&lt;=$L$11,4,IF(Table5[[#This Row],[Recency]]&lt;=$L$12,3,IF(Table5[[#This Row],[Recency]]&lt;=$L$13,2,1))))</f>
        <v>1</v>
      </c>
      <c r="G1182" s="9">
        <f>IF(Table5[[#This Row],[Frequency]]&lt;=$M$11,1,IF(Table5[[#This Row],[Frequency]]&lt;=$M$12,2,IF(Table5[[#This Row],[Frequency]]&lt;=$M$13,3,IF(Table5[[#This Row],[Frequency]]&lt;$M$17,4,5))))</f>
        <v>2</v>
      </c>
      <c r="H1182" s="9">
        <f>IF(Table5[[#This Row],[Total_Spend]]&lt;=$N$11,1,IF(Table5[[#This Row],[Total_Spend]]&lt;=$N$12,2,IF(Table5[[#This Row],[Total_Spend]]&lt;=$N$13,3,IF(Table5[[#This Row],[Total_Spend]]&lt;$N$17,4,5))))</f>
        <v>3</v>
      </c>
    </row>
    <row r="1183" spans="1:8" x14ac:dyDescent="0.3">
      <c r="A1183" s="9">
        <v>5046</v>
      </c>
      <c r="B1183">
        <v>97</v>
      </c>
      <c r="C1183">
        <v>1638</v>
      </c>
      <c r="D1183">
        <v>25</v>
      </c>
      <c r="E1183" s="9">
        <v>0</v>
      </c>
      <c r="F1183" s="9">
        <f>IF(Table5[[#This Row],[Recency]]&lt;=$L$19,5,IF(Table5[[#This Row],[Recency]]&lt;=$L$11,4,IF(Table5[[#This Row],[Recency]]&lt;=$L$12,3,IF(Table5[[#This Row],[Recency]]&lt;=$L$13,2,1))))</f>
        <v>1</v>
      </c>
      <c r="G1183" s="9">
        <f>IF(Table5[[#This Row],[Frequency]]&lt;=$M$11,1,IF(Table5[[#This Row],[Frequency]]&lt;=$M$12,2,IF(Table5[[#This Row],[Frequency]]&lt;=$M$13,3,IF(Table5[[#This Row],[Frequency]]&lt;$M$17,4,5))))</f>
        <v>5</v>
      </c>
      <c r="H1183" s="9">
        <f>IF(Table5[[#This Row],[Total_Spend]]&lt;=$N$11,1,IF(Table5[[#This Row],[Total_Spend]]&lt;=$N$12,2,IF(Table5[[#This Row],[Total_Spend]]&lt;=$N$13,3,IF(Table5[[#This Row],[Total_Spend]]&lt;$N$17,4,5))))</f>
        <v>5</v>
      </c>
    </row>
    <row r="1184" spans="1:8" x14ac:dyDescent="0.3">
      <c r="A1184" s="9">
        <v>5048</v>
      </c>
      <c r="B1184">
        <v>53</v>
      </c>
      <c r="C1184">
        <v>131</v>
      </c>
      <c r="D1184">
        <v>7</v>
      </c>
      <c r="E1184" s="9">
        <v>0</v>
      </c>
      <c r="F1184" s="9">
        <f>IF(Table5[[#This Row],[Recency]]&lt;=$L$19,5,IF(Table5[[#This Row],[Recency]]&lt;=$L$11,4,IF(Table5[[#This Row],[Recency]]&lt;=$L$12,3,IF(Table5[[#This Row],[Recency]]&lt;=$L$13,2,1))))</f>
        <v>2</v>
      </c>
      <c r="G1184" s="9">
        <f>IF(Table5[[#This Row],[Frequency]]&lt;=$M$11,1,IF(Table5[[#This Row],[Frequency]]&lt;=$M$12,2,IF(Table5[[#This Row],[Frequency]]&lt;=$M$13,3,IF(Table5[[#This Row],[Frequency]]&lt;$M$17,4,5))))</f>
        <v>1</v>
      </c>
      <c r="H1184" s="9">
        <f>IF(Table5[[#This Row],[Total_Spend]]&lt;=$N$11,1,IF(Table5[[#This Row],[Total_Spend]]&lt;=$N$12,2,IF(Table5[[#This Row],[Total_Spend]]&lt;=$N$13,3,IF(Table5[[#This Row],[Total_Spend]]&lt;$N$17,4,5))))</f>
        <v>2</v>
      </c>
    </row>
    <row r="1185" spans="1:8" x14ac:dyDescent="0.3">
      <c r="A1185" s="9">
        <v>5049</v>
      </c>
      <c r="B1185">
        <v>19</v>
      </c>
      <c r="C1185">
        <v>46</v>
      </c>
      <c r="D1185">
        <v>6</v>
      </c>
      <c r="E1185" s="9">
        <v>0</v>
      </c>
      <c r="F1185" s="9">
        <f>IF(Table5[[#This Row],[Recency]]&lt;=$L$19,5,IF(Table5[[#This Row],[Recency]]&lt;=$L$11,4,IF(Table5[[#This Row],[Recency]]&lt;=$L$12,3,IF(Table5[[#This Row],[Recency]]&lt;=$L$13,2,1))))</f>
        <v>4</v>
      </c>
      <c r="G1185" s="9">
        <f>IF(Table5[[#This Row],[Frequency]]&lt;=$M$11,1,IF(Table5[[#This Row],[Frequency]]&lt;=$M$12,2,IF(Table5[[#This Row],[Frequency]]&lt;=$M$13,3,IF(Table5[[#This Row],[Frequency]]&lt;$M$17,4,5))))</f>
        <v>1</v>
      </c>
      <c r="H1185" s="9">
        <f>IF(Table5[[#This Row],[Total_Spend]]&lt;=$N$11,1,IF(Table5[[#This Row],[Total_Spend]]&lt;=$N$12,2,IF(Table5[[#This Row],[Total_Spend]]&lt;=$N$13,3,IF(Table5[[#This Row],[Total_Spend]]&lt;$N$17,4,5))))</f>
        <v>1</v>
      </c>
    </row>
    <row r="1186" spans="1:8" x14ac:dyDescent="0.3">
      <c r="A1186" s="9">
        <v>5057</v>
      </c>
      <c r="B1186">
        <v>74</v>
      </c>
      <c r="C1186">
        <v>611</v>
      </c>
      <c r="D1186">
        <v>20</v>
      </c>
      <c r="E1186" s="9">
        <v>0</v>
      </c>
      <c r="F1186" s="9">
        <f>IF(Table5[[#This Row],[Recency]]&lt;=$L$19,5,IF(Table5[[#This Row],[Recency]]&lt;=$L$11,4,IF(Table5[[#This Row],[Recency]]&lt;=$L$12,3,IF(Table5[[#This Row],[Recency]]&lt;=$L$13,2,1))))</f>
        <v>2</v>
      </c>
      <c r="G1186" s="9">
        <f>IF(Table5[[#This Row],[Frequency]]&lt;=$M$11,1,IF(Table5[[#This Row],[Frequency]]&lt;=$M$12,2,IF(Table5[[#This Row],[Frequency]]&lt;=$M$13,3,IF(Table5[[#This Row],[Frequency]]&lt;$M$17,4,5))))</f>
        <v>3</v>
      </c>
      <c r="H1186" s="9">
        <f>IF(Table5[[#This Row],[Total_Spend]]&lt;=$N$11,1,IF(Table5[[#This Row],[Total_Spend]]&lt;=$N$12,2,IF(Table5[[#This Row],[Total_Spend]]&lt;=$N$13,3,IF(Table5[[#This Row],[Total_Spend]]&lt;$N$17,4,5))))</f>
        <v>3</v>
      </c>
    </row>
    <row r="1187" spans="1:8" x14ac:dyDescent="0.3">
      <c r="A1187" s="9">
        <v>5062</v>
      </c>
      <c r="B1187">
        <v>71</v>
      </c>
      <c r="C1187">
        <v>39</v>
      </c>
      <c r="D1187">
        <v>5</v>
      </c>
      <c r="E1187" s="9">
        <v>0</v>
      </c>
      <c r="F1187" s="9">
        <f>IF(Table5[[#This Row],[Recency]]&lt;=$L$19,5,IF(Table5[[#This Row],[Recency]]&lt;=$L$11,4,IF(Table5[[#This Row],[Recency]]&lt;=$L$12,3,IF(Table5[[#This Row],[Recency]]&lt;=$L$13,2,1))))</f>
        <v>2</v>
      </c>
      <c r="G1187" s="9">
        <f>IF(Table5[[#This Row],[Frequency]]&lt;=$M$11,1,IF(Table5[[#This Row],[Frequency]]&lt;=$M$12,2,IF(Table5[[#This Row],[Frequency]]&lt;=$M$13,3,IF(Table5[[#This Row],[Frequency]]&lt;$M$17,4,5))))</f>
        <v>1</v>
      </c>
      <c r="H1187" s="9">
        <f>IF(Table5[[#This Row],[Total_Spend]]&lt;=$N$11,1,IF(Table5[[#This Row],[Total_Spend]]&lt;=$N$12,2,IF(Table5[[#This Row],[Total_Spend]]&lt;=$N$13,3,IF(Table5[[#This Row],[Total_Spend]]&lt;$N$17,4,5))))</f>
        <v>1</v>
      </c>
    </row>
    <row r="1188" spans="1:8" x14ac:dyDescent="0.3">
      <c r="A1188" s="9">
        <v>5063</v>
      </c>
      <c r="B1188">
        <v>76</v>
      </c>
      <c r="C1188">
        <v>191</v>
      </c>
      <c r="D1188">
        <v>12</v>
      </c>
      <c r="E1188" s="9">
        <v>0</v>
      </c>
      <c r="F1188" s="9">
        <f>IF(Table5[[#This Row],[Recency]]&lt;=$L$19,5,IF(Table5[[#This Row],[Recency]]&lt;=$L$11,4,IF(Table5[[#This Row],[Recency]]&lt;=$L$12,3,IF(Table5[[#This Row],[Recency]]&lt;=$L$13,2,1))))</f>
        <v>1</v>
      </c>
      <c r="G1188" s="9">
        <f>IF(Table5[[#This Row],[Frequency]]&lt;=$M$11,1,IF(Table5[[#This Row],[Frequency]]&lt;=$M$12,2,IF(Table5[[#This Row],[Frequency]]&lt;=$M$13,3,IF(Table5[[#This Row],[Frequency]]&lt;$M$17,4,5))))</f>
        <v>2</v>
      </c>
      <c r="H1188" s="9">
        <f>IF(Table5[[#This Row],[Total_Spend]]&lt;=$N$11,1,IF(Table5[[#This Row],[Total_Spend]]&lt;=$N$12,2,IF(Table5[[#This Row],[Total_Spend]]&lt;=$N$13,3,IF(Table5[[#This Row],[Total_Spend]]&lt;$N$17,4,5))))</f>
        <v>2</v>
      </c>
    </row>
    <row r="1189" spans="1:8" x14ac:dyDescent="0.3">
      <c r="A1189" s="9">
        <v>5067</v>
      </c>
      <c r="B1189">
        <v>11</v>
      </c>
      <c r="C1189">
        <v>1378</v>
      </c>
      <c r="D1189">
        <v>21</v>
      </c>
      <c r="E1189" s="9">
        <v>0</v>
      </c>
      <c r="F1189" s="9">
        <f>IF(Table5[[#This Row],[Recency]]&lt;=$L$19,5,IF(Table5[[#This Row],[Recency]]&lt;=$L$11,4,IF(Table5[[#This Row],[Recency]]&lt;=$L$12,3,IF(Table5[[#This Row],[Recency]]&lt;=$L$13,2,1))))</f>
        <v>4</v>
      </c>
      <c r="G1189" s="9">
        <f>IF(Table5[[#This Row],[Frequency]]&lt;=$M$11,1,IF(Table5[[#This Row],[Frequency]]&lt;=$M$12,2,IF(Table5[[#This Row],[Frequency]]&lt;=$M$13,3,IF(Table5[[#This Row],[Frequency]]&lt;$M$17,4,5))))</f>
        <v>3</v>
      </c>
      <c r="H1189" s="9">
        <f>IF(Table5[[#This Row],[Total_Spend]]&lt;=$N$11,1,IF(Table5[[#This Row],[Total_Spend]]&lt;=$N$12,2,IF(Table5[[#This Row],[Total_Spend]]&lt;=$N$13,3,IF(Table5[[#This Row],[Total_Spend]]&lt;$N$17,4,5))))</f>
        <v>4</v>
      </c>
    </row>
    <row r="1190" spans="1:8" x14ac:dyDescent="0.3">
      <c r="A1190" s="9">
        <v>5068</v>
      </c>
      <c r="B1190">
        <v>75</v>
      </c>
      <c r="C1190">
        <v>26</v>
      </c>
      <c r="D1190">
        <v>5</v>
      </c>
      <c r="E1190" s="9">
        <v>0</v>
      </c>
      <c r="F1190" s="9">
        <f>IF(Table5[[#This Row],[Recency]]&lt;=$L$19,5,IF(Table5[[#This Row],[Recency]]&lt;=$L$11,4,IF(Table5[[#This Row],[Recency]]&lt;=$L$12,3,IF(Table5[[#This Row],[Recency]]&lt;=$L$13,2,1))))</f>
        <v>1</v>
      </c>
      <c r="G1190" s="9">
        <f>IF(Table5[[#This Row],[Frequency]]&lt;=$M$11,1,IF(Table5[[#This Row],[Frequency]]&lt;=$M$12,2,IF(Table5[[#This Row],[Frequency]]&lt;=$M$13,3,IF(Table5[[#This Row],[Frequency]]&lt;$M$17,4,5))))</f>
        <v>1</v>
      </c>
      <c r="H1190" s="9">
        <f>IF(Table5[[#This Row],[Total_Spend]]&lt;=$N$11,1,IF(Table5[[#This Row],[Total_Spend]]&lt;=$N$12,2,IF(Table5[[#This Row],[Total_Spend]]&lt;=$N$13,3,IF(Table5[[#This Row],[Total_Spend]]&lt;$N$17,4,5))))</f>
        <v>1</v>
      </c>
    </row>
    <row r="1191" spans="1:8" x14ac:dyDescent="0.3">
      <c r="A1191" s="9">
        <v>5074</v>
      </c>
      <c r="B1191">
        <v>10</v>
      </c>
      <c r="C1191">
        <v>47</v>
      </c>
      <c r="D1191">
        <v>5</v>
      </c>
      <c r="E1191" s="9">
        <v>0</v>
      </c>
      <c r="F1191" s="9">
        <f>IF(Table5[[#This Row],[Recency]]&lt;=$L$19,5,IF(Table5[[#This Row],[Recency]]&lt;=$L$11,4,IF(Table5[[#This Row],[Recency]]&lt;=$L$12,3,IF(Table5[[#This Row],[Recency]]&lt;=$L$13,2,1))))</f>
        <v>4</v>
      </c>
      <c r="G1191" s="9">
        <f>IF(Table5[[#This Row],[Frequency]]&lt;=$M$11,1,IF(Table5[[#This Row],[Frequency]]&lt;=$M$12,2,IF(Table5[[#This Row],[Frequency]]&lt;=$M$13,3,IF(Table5[[#This Row],[Frequency]]&lt;$M$17,4,5))))</f>
        <v>1</v>
      </c>
      <c r="H1191" s="9">
        <f>IF(Table5[[#This Row],[Total_Spend]]&lt;=$N$11,1,IF(Table5[[#This Row],[Total_Spend]]&lt;=$N$12,2,IF(Table5[[#This Row],[Total_Spend]]&lt;=$N$13,3,IF(Table5[[#This Row],[Total_Spend]]&lt;$N$17,4,5))))</f>
        <v>1</v>
      </c>
    </row>
    <row r="1192" spans="1:8" x14ac:dyDescent="0.3">
      <c r="A1192" s="9">
        <v>5077</v>
      </c>
      <c r="B1192">
        <v>46</v>
      </c>
      <c r="C1192">
        <v>969</v>
      </c>
      <c r="D1192">
        <v>24</v>
      </c>
      <c r="E1192" s="9">
        <v>0</v>
      </c>
      <c r="F1192" s="9">
        <f>IF(Table5[[#This Row],[Recency]]&lt;=$L$19,5,IF(Table5[[#This Row],[Recency]]&lt;=$L$11,4,IF(Table5[[#This Row],[Recency]]&lt;=$L$12,3,IF(Table5[[#This Row],[Recency]]&lt;=$L$13,2,1))))</f>
        <v>3</v>
      </c>
      <c r="G1192" s="9">
        <f>IF(Table5[[#This Row],[Frequency]]&lt;=$M$11,1,IF(Table5[[#This Row],[Frequency]]&lt;=$M$12,2,IF(Table5[[#This Row],[Frequency]]&lt;=$M$13,3,IF(Table5[[#This Row],[Frequency]]&lt;$M$17,4,5))))</f>
        <v>4</v>
      </c>
      <c r="H1192" s="9">
        <f>IF(Table5[[#This Row],[Total_Spend]]&lt;=$N$11,1,IF(Table5[[#This Row],[Total_Spend]]&lt;=$N$12,2,IF(Table5[[#This Row],[Total_Spend]]&lt;=$N$13,3,IF(Table5[[#This Row],[Total_Spend]]&lt;$N$17,4,5))))</f>
        <v>3</v>
      </c>
    </row>
    <row r="1193" spans="1:8" x14ac:dyDescent="0.3">
      <c r="A1193" s="9">
        <v>5079</v>
      </c>
      <c r="B1193">
        <v>82</v>
      </c>
      <c r="C1193">
        <v>97</v>
      </c>
      <c r="D1193">
        <v>10</v>
      </c>
      <c r="E1193" s="9">
        <v>0</v>
      </c>
      <c r="F1193" s="9">
        <f>IF(Table5[[#This Row],[Recency]]&lt;=$L$19,5,IF(Table5[[#This Row],[Recency]]&lt;=$L$11,4,IF(Table5[[#This Row],[Recency]]&lt;=$L$12,3,IF(Table5[[#This Row],[Recency]]&lt;=$L$13,2,1))))</f>
        <v>1</v>
      </c>
      <c r="G1193" s="9">
        <f>IF(Table5[[#This Row],[Frequency]]&lt;=$M$11,1,IF(Table5[[#This Row],[Frequency]]&lt;=$M$12,2,IF(Table5[[#This Row],[Frequency]]&lt;=$M$13,3,IF(Table5[[#This Row],[Frequency]]&lt;$M$17,4,5))))</f>
        <v>2</v>
      </c>
      <c r="H1193" s="9">
        <f>IF(Table5[[#This Row],[Total_Spend]]&lt;=$N$11,1,IF(Table5[[#This Row],[Total_Spend]]&lt;=$N$12,2,IF(Table5[[#This Row],[Total_Spend]]&lt;=$N$13,3,IF(Table5[[#This Row],[Total_Spend]]&lt;$N$17,4,5))))</f>
        <v>2</v>
      </c>
    </row>
    <row r="1194" spans="1:8" x14ac:dyDescent="0.3">
      <c r="A1194" s="9">
        <v>5080</v>
      </c>
      <c r="B1194">
        <v>12</v>
      </c>
      <c r="C1194">
        <v>1258</v>
      </c>
      <c r="D1194">
        <v>17</v>
      </c>
      <c r="E1194" s="9">
        <v>1</v>
      </c>
      <c r="F1194" s="9">
        <f>IF(Table5[[#This Row],[Recency]]&lt;=$L$19,5,IF(Table5[[#This Row],[Recency]]&lt;=$L$11,4,IF(Table5[[#This Row],[Recency]]&lt;=$L$12,3,IF(Table5[[#This Row],[Recency]]&lt;=$L$13,2,1))))</f>
        <v>4</v>
      </c>
      <c r="G1194" s="9">
        <f>IF(Table5[[#This Row],[Frequency]]&lt;=$M$11,1,IF(Table5[[#This Row],[Frequency]]&lt;=$M$12,2,IF(Table5[[#This Row],[Frequency]]&lt;=$M$13,3,IF(Table5[[#This Row],[Frequency]]&lt;$M$17,4,5))))</f>
        <v>3</v>
      </c>
      <c r="H1194" s="9">
        <f>IF(Table5[[#This Row],[Total_Spend]]&lt;=$N$11,1,IF(Table5[[#This Row],[Total_Spend]]&lt;=$N$12,2,IF(Table5[[#This Row],[Total_Spend]]&lt;=$N$13,3,IF(Table5[[#This Row],[Total_Spend]]&lt;$N$17,4,5))))</f>
        <v>4</v>
      </c>
    </row>
    <row r="1195" spans="1:8" x14ac:dyDescent="0.3">
      <c r="A1195" s="9">
        <v>5081</v>
      </c>
      <c r="B1195">
        <v>54</v>
      </c>
      <c r="C1195">
        <v>47</v>
      </c>
      <c r="D1195">
        <v>5</v>
      </c>
      <c r="E1195" s="9">
        <v>0</v>
      </c>
      <c r="F1195" s="9">
        <f>IF(Table5[[#This Row],[Recency]]&lt;=$L$19,5,IF(Table5[[#This Row],[Recency]]&lt;=$L$11,4,IF(Table5[[#This Row],[Recency]]&lt;=$L$12,3,IF(Table5[[#This Row],[Recency]]&lt;=$L$13,2,1))))</f>
        <v>2</v>
      </c>
      <c r="G1195" s="9">
        <f>IF(Table5[[#This Row],[Frequency]]&lt;=$M$11,1,IF(Table5[[#This Row],[Frequency]]&lt;=$M$12,2,IF(Table5[[#This Row],[Frequency]]&lt;=$M$13,3,IF(Table5[[#This Row],[Frequency]]&lt;$M$17,4,5))))</f>
        <v>1</v>
      </c>
      <c r="H1195" s="9">
        <f>IF(Table5[[#This Row],[Total_Spend]]&lt;=$N$11,1,IF(Table5[[#This Row],[Total_Spend]]&lt;=$N$12,2,IF(Table5[[#This Row],[Total_Spend]]&lt;=$N$13,3,IF(Table5[[#This Row],[Total_Spend]]&lt;$N$17,4,5))))</f>
        <v>1</v>
      </c>
    </row>
    <row r="1196" spans="1:8" x14ac:dyDescent="0.3">
      <c r="A1196" s="9">
        <v>5084</v>
      </c>
      <c r="B1196">
        <v>87</v>
      </c>
      <c r="C1196">
        <v>1064</v>
      </c>
      <c r="D1196">
        <v>24</v>
      </c>
      <c r="E1196" s="9">
        <v>0</v>
      </c>
      <c r="F1196" s="9">
        <f>IF(Table5[[#This Row],[Recency]]&lt;=$L$19,5,IF(Table5[[#This Row],[Recency]]&lt;=$L$11,4,IF(Table5[[#This Row],[Recency]]&lt;=$L$12,3,IF(Table5[[#This Row],[Recency]]&lt;=$L$13,2,1))))</f>
        <v>1</v>
      </c>
      <c r="G1196" s="9">
        <f>IF(Table5[[#This Row],[Frequency]]&lt;=$M$11,1,IF(Table5[[#This Row],[Frequency]]&lt;=$M$12,2,IF(Table5[[#This Row],[Frequency]]&lt;=$M$13,3,IF(Table5[[#This Row],[Frequency]]&lt;$M$17,4,5))))</f>
        <v>4</v>
      </c>
      <c r="H1196" s="9">
        <f>IF(Table5[[#This Row],[Total_Spend]]&lt;=$N$11,1,IF(Table5[[#This Row],[Total_Spend]]&lt;=$N$12,2,IF(Table5[[#This Row],[Total_Spend]]&lt;=$N$13,3,IF(Table5[[#This Row],[Total_Spend]]&lt;$N$17,4,5))))</f>
        <v>4</v>
      </c>
    </row>
    <row r="1197" spans="1:8" x14ac:dyDescent="0.3">
      <c r="A1197" s="9">
        <v>5092</v>
      </c>
      <c r="B1197">
        <v>39</v>
      </c>
      <c r="C1197">
        <v>467</v>
      </c>
      <c r="D1197">
        <v>19</v>
      </c>
      <c r="E1197" s="9">
        <v>1</v>
      </c>
      <c r="F1197" s="9">
        <f>IF(Table5[[#This Row],[Recency]]&lt;=$L$19,5,IF(Table5[[#This Row],[Recency]]&lt;=$L$11,4,IF(Table5[[#This Row],[Recency]]&lt;=$L$12,3,IF(Table5[[#This Row],[Recency]]&lt;=$L$13,2,1))))</f>
        <v>3</v>
      </c>
      <c r="G1197" s="9">
        <f>IF(Table5[[#This Row],[Frequency]]&lt;=$M$11,1,IF(Table5[[#This Row],[Frequency]]&lt;=$M$12,2,IF(Table5[[#This Row],[Frequency]]&lt;=$M$13,3,IF(Table5[[#This Row],[Frequency]]&lt;$M$17,4,5))))</f>
        <v>3</v>
      </c>
      <c r="H1197" s="9">
        <f>IF(Table5[[#This Row],[Total_Spend]]&lt;=$N$11,1,IF(Table5[[#This Row],[Total_Spend]]&lt;=$N$12,2,IF(Table5[[#This Row],[Total_Spend]]&lt;=$N$13,3,IF(Table5[[#This Row],[Total_Spend]]&lt;$N$17,4,5))))</f>
        <v>3</v>
      </c>
    </row>
    <row r="1198" spans="1:8" x14ac:dyDescent="0.3">
      <c r="A1198" s="9">
        <v>5093</v>
      </c>
      <c r="B1198">
        <v>15</v>
      </c>
      <c r="C1198">
        <v>101</v>
      </c>
      <c r="D1198">
        <v>9</v>
      </c>
      <c r="E1198" s="9">
        <v>1</v>
      </c>
      <c r="F1198" s="9">
        <f>IF(Table5[[#This Row],[Recency]]&lt;=$L$19,5,IF(Table5[[#This Row],[Recency]]&lt;=$L$11,4,IF(Table5[[#This Row],[Recency]]&lt;=$L$12,3,IF(Table5[[#This Row],[Recency]]&lt;=$L$13,2,1))))</f>
        <v>4</v>
      </c>
      <c r="G1198" s="9">
        <f>IF(Table5[[#This Row],[Frequency]]&lt;=$M$11,1,IF(Table5[[#This Row],[Frequency]]&lt;=$M$12,2,IF(Table5[[#This Row],[Frequency]]&lt;=$M$13,3,IF(Table5[[#This Row],[Frequency]]&lt;$M$17,4,5))))</f>
        <v>2</v>
      </c>
      <c r="H1198" s="9">
        <f>IF(Table5[[#This Row],[Total_Spend]]&lt;=$N$11,1,IF(Table5[[#This Row],[Total_Spend]]&lt;=$N$12,2,IF(Table5[[#This Row],[Total_Spend]]&lt;=$N$13,3,IF(Table5[[#This Row],[Total_Spend]]&lt;$N$17,4,5))))</f>
        <v>2</v>
      </c>
    </row>
    <row r="1199" spans="1:8" x14ac:dyDescent="0.3">
      <c r="A1199" s="9">
        <v>5107</v>
      </c>
      <c r="B1199">
        <v>37</v>
      </c>
      <c r="C1199">
        <v>49</v>
      </c>
      <c r="D1199">
        <v>6</v>
      </c>
      <c r="E1199" s="9">
        <v>0</v>
      </c>
      <c r="F1199" s="9">
        <f>IF(Table5[[#This Row],[Recency]]&lt;=$L$19,5,IF(Table5[[#This Row],[Recency]]&lt;=$L$11,4,IF(Table5[[#This Row],[Recency]]&lt;=$L$12,3,IF(Table5[[#This Row],[Recency]]&lt;=$L$13,2,1))))</f>
        <v>3</v>
      </c>
      <c r="G1199" s="9">
        <f>IF(Table5[[#This Row],[Frequency]]&lt;=$M$11,1,IF(Table5[[#This Row],[Frequency]]&lt;=$M$12,2,IF(Table5[[#This Row],[Frequency]]&lt;=$M$13,3,IF(Table5[[#This Row],[Frequency]]&lt;$M$17,4,5))))</f>
        <v>1</v>
      </c>
      <c r="H1199" s="9">
        <f>IF(Table5[[#This Row],[Total_Spend]]&lt;=$N$11,1,IF(Table5[[#This Row],[Total_Spend]]&lt;=$N$12,2,IF(Table5[[#This Row],[Total_Spend]]&lt;=$N$13,3,IF(Table5[[#This Row],[Total_Spend]]&lt;$N$17,4,5))))</f>
        <v>1</v>
      </c>
    </row>
    <row r="1200" spans="1:8" x14ac:dyDescent="0.3">
      <c r="A1200" s="9">
        <v>5113</v>
      </c>
      <c r="B1200">
        <v>67</v>
      </c>
      <c r="C1200">
        <v>1702</v>
      </c>
      <c r="D1200">
        <v>16</v>
      </c>
      <c r="E1200" s="9">
        <v>1</v>
      </c>
      <c r="F1200" s="9">
        <f>IF(Table5[[#This Row],[Recency]]&lt;=$L$19,5,IF(Table5[[#This Row],[Recency]]&lt;=$L$11,4,IF(Table5[[#This Row],[Recency]]&lt;=$L$12,3,IF(Table5[[#This Row],[Recency]]&lt;=$L$13,2,1))))</f>
        <v>2</v>
      </c>
      <c r="G1200" s="9">
        <f>IF(Table5[[#This Row],[Frequency]]&lt;=$M$11,1,IF(Table5[[#This Row],[Frequency]]&lt;=$M$12,2,IF(Table5[[#This Row],[Frequency]]&lt;=$M$13,3,IF(Table5[[#This Row],[Frequency]]&lt;$M$17,4,5))))</f>
        <v>3</v>
      </c>
      <c r="H1200" s="9">
        <f>IF(Table5[[#This Row],[Total_Spend]]&lt;=$N$11,1,IF(Table5[[#This Row],[Total_Spend]]&lt;=$N$12,2,IF(Table5[[#This Row],[Total_Spend]]&lt;=$N$13,3,IF(Table5[[#This Row],[Total_Spend]]&lt;$N$17,4,5))))</f>
        <v>5</v>
      </c>
    </row>
    <row r="1201" spans="1:8" x14ac:dyDescent="0.3">
      <c r="A1201" s="9">
        <v>5114</v>
      </c>
      <c r="B1201">
        <v>1</v>
      </c>
      <c r="C1201">
        <v>965</v>
      </c>
      <c r="D1201">
        <v>16</v>
      </c>
      <c r="E1201" s="9">
        <v>0</v>
      </c>
      <c r="F1201" s="9">
        <f>IF(Table5[[#This Row],[Recency]]&lt;=$L$19,5,IF(Table5[[#This Row],[Recency]]&lt;=$L$11,4,IF(Table5[[#This Row],[Recency]]&lt;=$L$12,3,IF(Table5[[#This Row],[Recency]]&lt;=$L$13,2,1))))</f>
        <v>5</v>
      </c>
      <c r="G1201" s="9">
        <f>IF(Table5[[#This Row],[Frequency]]&lt;=$M$11,1,IF(Table5[[#This Row],[Frequency]]&lt;=$M$12,2,IF(Table5[[#This Row],[Frequency]]&lt;=$M$13,3,IF(Table5[[#This Row],[Frequency]]&lt;$M$17,4,5))))</f>
        <v>3</v>
      </c>
      <c r="H1201" s="9">
        <f>IF(Table5[[#This Row],[Total_Spend]]&lt;=$N$11,1,IF(Table5[[#This Row],[Total_Spend]]&lt;=$N$12,2,IF(Table5[[#This Row],[Total_Spend]]&lt;=$N$13,3,IF(Table5[[#This Row],[Total_Spend]]&lt;$N$17,4,5))))</f>
        <v>3</v>
      </c>
    </row>
    <row r="1202" spans="1:8" x14ac:dyDescent="0.3">
      <c r="A1202" s="9">
        <v>5117</v>
      </c>
      <c r="B1202">
        <v>32</v>
      </c>
      <c r="C1202">
        <v>576</v>
      </c>
      <c r="D1202">
        <v>18</v>
      </c>
      <c r="E1202" s="9">
        <v>0</v>
      </c>
      <c r="F1202" s="9">
        <f>IF(Table5[[#This Row],[Recency]]&lt;=$L$19,5,IF(Table5[[#This Row],[Recency]]&lt;=$L$11,4,IF(Table5[[#This Row],[Recency]]&lt;=$L$12,3,IF(Table5[[#This Row],[Recency]]&lt;=$L$13,2,1))))</f>
        <v>3</v>
      </c>
      <c r="G1202" s="9">
        <f>IF(Table5[[#This Row],[Frequency]]&lt;=$M$11,1,IF(Table5[[#This Row],[Frequency]]&lt;=$M$12,2,IF(Table5[[#This Row],[Frequency]]&lt;=$M$13,3,IF(Table5[[#This Row],[Frequency]]&lt;$M$17,4,5))))</f>
        <v>3</v>
      </c>
      <c r="H1202" s="9">
        <f>IF(Table5[[#This Row],[Total_Spend]]&lt;=$N$11,1,IF(Table5[[#This Row],[Total_Spend]]&lt;=$N$12,2,IF(Table5[[#This Row],[Total_Spend]]&lt;=$N$13,3,IF(Table5[[#This Row],[Total_Spend]]&lt;$N$17,4,5))))</f>
        <v>3</v>
      </c>
    </row>
    <row r="1203" spans="1:8" x14ac:dyDescent="0.3">
      <c r="A1203" s="9">
        <v>5120</v>
      </c>
      <c r="B1203">
        <v>78</v>
      </c>
      <c r="C1203">
        <v>1289</v>
      </c>
      <c r="D1203">
        <v>19</v>
      </c>
      <c r="E1203" s="9">
        <v>0</v>
      </c>
      <c r="F1203" s="9">
        <f>IF(Table5[[#This Row],[Recency]]&lt;=$L$19,5,IF(Table5[[#This Row],[Recency]]&lt;=$L$11,4,IF(Table5[[#This Row],[Recency]]&lt;=$L$12,3,IF(Table5[[#This Row],[Recency]]&lt;=$L$13,2,1))))</f>
        <v>1</v>
      </c>
      <c r="G1203" s="9">
        <f>IF(Table5[[#This Row],[Frequency]]&lt;=$M$11,1,IF(Table5[[#This Row],[Frequency]]&lt;=$M$12,2,IF(Table5[[#This Row],[Frequency]]&lt;=$M$13,3,IF(Table5[[#This Row],[Frequency]]&lt;$M$17,4,5))))</f>
        <v>3</v>
      </c>
      <c r="H1203" s="9">
        <f>IF(Table5[[#This Row],[Total_Spend]]&lt;=$N$11,1,IF(Table5[[#This Row],[Total_Spend]]&lt;=$N$12,2,IF(Table5[[#This Row],[Total_Spend]]&lt;=$N$13,3,IF(Table5[[#This Row],[Total_Spend]]&lt;$N$17,4,5))))</f>
        <v>4</v>
      </c>
    </row>
    <row r="1204" spans="1:8" x14ac:dyDescent="0.3">
      <c r="A1204" s="9">
        <v>5121</v>
      </c>
      <c r="B1204">
        <v>30</v>
      </c>
      <c r="C1204">
        <v>761</v>
      </c>
      <c r="D1204">
        <v>20</v>
      </c>
      <c r="E1204" s="9">
        <v>0</v>
      </c>
      <c r="F1204" s="9">
        <f>IF(Table5[[#This Row],[Recency]]&lt;=$L$19,5,IF(Table5[[#This Row],[Recency]]&lt;=$L$11,4,IF(Table5[[#This Row],[Recency]]&lt;=$L$12,3,IF(Table5[[#This Row],[Recency]]&lt;=$L$13,2,1))))</f>
        <v>3</v>
      </c>
      <c r="G1204" s="9">
        <f>IF(Table5[[#This Row],[Frequency]]&lt;=$M$11,1,IF(Table5[[#This Row],[Frequency]]&lt;=$M$12,2,IF(Table5[[#This Row],[Frequency]]&lt;=$M$13,3,IF(Table5[[#This Row],[Frequency]]&lt;$M$17,4,5))))</f>
        <v>3</v>
      </c>
      <c r="H1204" s="9">
        <f>IF(Table5[[#This Row],[Total_Spend]]&lt;=$N$11,1,IF(Table5[[#This Row],[Total_Spend]]&lt;=$N$12,2,IF(Table5[[#This Row],[Total_Spend]]&lt;=$N$13,3,IF(Table5[[#This Row],[Total_Spend]]&lt;$N$17,4,5))))</f>
        <v>3</v>
      </c>
    </row>
    <row r="1205" spans="1:8" x14ac:dyDescent="0.3">
      <c r="A1205" s="9">
        <v>5123</v>
      </c>
      <c r="B1205">
        <v>57</v>
      </c>
      <c r="C1205">
        <v>143</v>
      </c>
      <c r="D1205">
        <v>7</v>
      </c>
      <c r="E1205" s="9">
        <v>0</v>
      </c>
      <c r="F1205" s="9">
        <f>IF(Table5[[#This Row],[Recency]]&lt;=$L$19,5,IF(Table5[[#This Row],[Recency]]&lt;=$L$11,4,IF(Table5[[#This Row],[Recency]]&lt;=$L$12,3,IF(Table5[[#This Row],[Recency]]&lt;=$L$13,2,1))))</f>
        <v>2</v>
      </c>
      <c r="G1205" s="9">
        <f>IF(Table5[[#This Row],[Frequency]]&lt;=$M$11,1,IF(Table5[[#This Row],[Frequency]]&lt;=$M$12,2,IF(Table5[[#This Row],[Frequency]]&lt;=$M$13,3,IF(Table5[[#This Row],[Frequency]]&lt;$M$17,4,5))))</f>
        <v>1</v>
      </c>
      <c r="H1205" s="9">
        <f>IF(Table5[[#This Row],[Total_Spend]]&lt;=$N$11,1,IF(Table5[[#This Row],[Total_Spend]]&lt;=$N$12,2,IF(Table5[[#This Row],[Total_Spend]]&lt;=$N$13,3,IF(Table5[[#This Row],[Total_Spend]]&lt;$N$17,4,5))))</f>
        <v>2</v>
      </c>
    </row>
    <row r="1206" spans="1:8" x14ac:dyDescent="0.3">
      <c r="A1206" s="9">
        <v>5125</v>
      </c>
      <c r="B1206">
        <v>64</v>
      </c>
      <c r="C1206">
        <v>1348</v>
      </c>
      <c r="D1206">
        <v>26</v>
      </c>
      <c r="E1206" s="9">
        <v>0</v>
      </c>
      <c r="F1206" s="9">
        <f>IF(Table5[[#This Row],[Recency]]&lt;=$L$19,5,IF(Table5[[#This Row],[Recency]]&lt;=$L$11,4,IF(Table5[[#This Row],[Recency]]&lt;=$L$12,3,IF(Table5[[#This Row],[Recency]]&lt;=$L$13,2,1))))</f>
        <v>2</v>
      </c>
      <c r="G1206" s="9">
        <f>IF(Table5[[#This Row],[Frequency]]&lt;=$M$11,1,IF(Table5[[#This Row],[Frequency]]&lt;=$M$12,2,IF(Table5[[#This Row],[Frequency]]&lt;=$M$13,3,IF(Table5[[#This Row],[Frequency]]&lt;$M$17,4,5))))</f>
        <v>5</v>
      </c>
      <c r="H1206" s="9">
        <f>IF(Table5[[#This Row],[Total_Spend]]&lt;=$N$11,1,IF(Table5[[#This Row],[Total_Spend]]&lt;=$N$12,2,IF(Table5[[#This Row],[Total_Spend]]&lt;=$N$13,3,IF(Table5[[#This Row],[Total_Spend]]&lt;$N$17,4,5))))</f>
        <v>4</v>
      </c>
    </row>
    <row r="1207" spans="1:8" x14ac:dyDescent="0.3">
      <c r="A1207" s="9">
        <v>5136</v>
      </c>
      <c r="B1207">
        <v>58</v>
      </c>
      <c r="C1207">
        <v>798</v>
      </c>
      <c r="D1207">
        <v>28</v>
      </c>
      <c r="E1207" s="9">
        <v>0</v>
      </c>
      <c r="F1207" s="9">
        <f>IF(Table5[[#This Row],[Recency]]&lt;=$L$19,5,IF(Table5[[#This Row],[Recency]]&lt;=$L$11,4,IF(Table5[[#This Row],[Recency]]&lt;=$L$12,3,IF(Table5[[#This Row],[Recency]]&lt;=$L$13,2,1))))</f>
        <v>2</v>
      </c>
      <c r="G1207" s="9">
        <f>IF(Table5[[#This Row],[Frequency]]&lt;=$M$11,1,IF(Table5[[#This Row],[Frequency]]&lt;=$M$12,2,IF(Table5[[#This Row],[Frequency]]&lt;=$M$13,3,IF(Table5[[#This Row],[Frequency]]&lt;$M$17,4,5))))</f>
        <v>5</v>
      </c>
      <c r="H1207" s="9">
        <f>IF(Table5[[#This Row],[Total_Spend]]&lt;=$N$11,1,IF(Table5[[#This Row],[Total_Spend]]&lt;=$N$12,2,IF(Table5[[#This Row],[Total_Spend]]&lt;=$N$13,3,IF(Table5[[#This Row],[Total_Spend]]&lt;$N$17,4,5))))</f>
        <v>3</v>
      </c>
    </row>
    <row r="1208" spans="1:8" x14ac:dyDescent="0.3">
      <c r="A1208" s="9">
        <v>5138</v>
      </c>
      <c r="B1208">
        <v>68</v>
      </c>
      <c r="C1208">
        <v>43</v>
      </c>
      <c r="D1208">
        <v>5</v>
      </c>
      <c r="E1208" s="9">
        <v>0</v>
      </c>
      <c r="F1208" s="9">
        <f>IF(Table5[[#This Row],[Recency]]&lt;=$L$19,5,IF(Table5[[#This Row],[Recency]]&lt;=$L$11,4,IF(Table5[[#This Row],[Recency]]&lt;=$L$12,3,IF(Table5[[#This Row],[Recency]]&lt;=$L$13,2,1))))</f>
        <v>2</v>
      </c>
      <c r="G1208" s="9">
        <f>IF(Table5[[#This Row],[Frequency]]&lt;=$M$11,1,IF(Table5[[#This Row],[Frequency]]&lt;=$M$12,2,IF(Table5[[#This Row],[Frequency]]&lt;=$M$13,3,IF(Table5[[#This Row],[Frequency]]&lt;$M$17,4,5))))</f>
        <v>1</v>
      </c>
      <c r="H1208" s="9">
        <f>IF(Table5[[#This Row],[Total_Spend]]&lt;=$N$11,1,IF(Table5[[#This Row],[Total_Spend]]&lt;=$N$12,2,IF(Table5[[#This Row],[Total_Spend]]&lt;=$N$13,3,IF(Table5[[#This Row],[Total_Spend]]&lt;$N$17,4,5))))</f>
        <v>1</v>
      </c>
    </row>
    <row r="1209" spans="1:8" x14ac:dyDescent="0.3">
      <c r="A1209" s="9">
        <v>5140</v>
      </c>
      <c r="B1209">
        <v>66</v>
      </c>
      <c r="C1209">
        <v>1445</v>
      </c>
      <c r="D1209">
        <v>21</v>
      </c>
      <c r="E1209" s="9">
        <v>0</v>
      </c>
      <c r="F1209" s="9">
        <f>IF(Table5[[#This Row],[Recency]]&lt;=$L$19,5,IF(Table5[[#This Row],[Recency]]&lt;=$L$11,4,IF(Table5[[#This Row],[Recency]]&lt;=$L$12,3,IF(Table5[[#This Row],[Recency]]&lt;=$L$13,2,1))))</f>
        <v>2</v>
      </c>
      <c r="G1209" s="9">
        <f>IF(Table5[[#This Row],[Frequency]]&lt;=$M$11,1,IF(Table5[[#This Row],[Frequency]]&lt;=$M$12,2,IF(Table5[[#This Row],[Frequency]]&lt;=$M$13,3,IF(Table5[[#This Row],[Frequency]]&lt;$M$17,4,5))))</f>
        <v>3</v>
      </c>
      <c r="H1209" s="9">
        <f>IF(Table5[[#This Row],[Total_Spend]]&lt;=$N$11,1,IF(Table5[[#This Row],[Total_Spend]]&lt;=$N$12,2,IF(Table5[[#This Row],[Total_Spend]]&lt;=$N$13,3,IF(Table5[[#This Row],[Total_Spend]]&lt;$N$17,4,5))))</f>
        <v>4</v>
      </c>
    </row>
    <row r="1210" spans="1:8" x14ac:dyDescent="0.3">
      <c r="A1210" s="9">
        <v>5147</v>
      </c>
      <c r="B1210">
        <v>57</v>
      </c>
      <c r="C1210">
        <v>1424</v>
      </c>
      <c r="D1210">
        <v>27</v>
      </c>
      <c r="E1210" s="9">
        <v>0</v>
      </c>
      <c r="F1210" s="9">
        <f>IF(Table5[[#This Row],[Recency]]&lt;=$L$19,5,IF(Table5[[#This Row],[Recency]]&lt;=$L$11,4,IF(Table5[[#This Row],[Recency]]&lt;=$L$12,3,IF(Table5[[#This Row],[Recency]]&lt;=$L$13,2,1))))</f>
        <v>2</v>
      </c>
      <c r="G1210" s="9">
        <f>IF(Table5[[#This Row],[Frequency]]&lt;=$M$11,1,IF(Table5[[#This Row],[Frequency]]&lt;=$M$12,2,IF(Table5[[#This Row],[Frequency]]&lt;=$M$13,3,IF(Table5[[#This Row],[Frequency]]&lt;$M$17,4,5))))</f>
        <v>5</v>
      </c>
      <c r="H1210" s="9">
        <f>IF(Table5[[#This Row],[Total_Spend]]&lt;=$N$11,1,IF(Table5[[#This Row],[Total_Spend]]&lt;=$N$12,2,IF(Table5[[#This Row],[Total_Spend]]&lt;=$N$13,3,IF(Table5[[#This Row],[Total_Spend]]&lt;$N$17,4,5))))</f>
        <v>4</v>
      </c>
    </row>
    <row r="1211" spans="1:8" x14ac:dyDescent="0.3">
      <c r="A1211" s="9">
        <v>5150</v>
      </c>
      <c r="B1211">
        <v>64</v>
      </c>
      <c r="C1211">
        <v>47</v>
      </c>
      <c r="D1211">
        <v>7</v>
      </c>
      <c r="E1211" s="9">
        <v>0</v>
      </c>
      <c r="F1211" s="9">
        <f>IF(Table5[[#This Row],[Recency]]&lt;=$L$19,5,IF(Table5[[#This Row],[Recency]]&lt;=$L$11,4,IF(Table5[[#This Row],[Recency]]&lt;=$L$12,3,IF(Table5[[#This Row],[Recency]]&lt;=$L$13,2,1))))</f>
        <v>2</v>
      </c>
      <c r="G1211" s="9">
        <f>IF(Table5[[#This Row],[Frequency]]&lt;=$M$11,1,IF(Table5[[#This Row],[Frequency]]&lt;=$M$12,2,IF(Table5[[#This Row],[Frequency]]&lt;=$M$13,3,IF(Table5[[#This Row],[Frequency]]&lt;$M$17,4,5))))</f>
        <v>1</v>
      </c>
      <c r="H1211" s="9">
        <f>IF(Table5[[#This Row],[Total_Spend]]&lt;=$N$11,1,IF(Table5[[#This Row],[Total_Spend]]&lt;=$N$12,2,IF(Table5[[#This Row],[Total_Spend]]&lt;=$N$13,3,IF(Table5[[#This Row],[Total_Spend]]&lt;$N$17,4,5))))</f>
        <v>1</v>
      </c>
    </row>
    <row r="1212" spans="1:8" x14ac:dyDescent="0.3">
      <c r="A1212" s="9">
        <v>5153</v>
      </c>
      <c r="B1212">
        <v>97</v>
      </c>
      <c r="C1212">
        <v>1529</v>
      </c>
      <c r="D1212">
        <v>34</v>
      </c>
      <c r="E1212" s="9">
        <v>1</v>
      </c>
      <c r="F1212" s="9">
        <f>IF(Table5[[#This Row],[Recency]]&lt;=$L$19,5,IF(Table5[[#This Row],[Recency]]&lt;=$L$11,4,IF(Table5[[#This Row],[Recency]]&lt;=$L$12,3,IF(Table5[[#This Row],[Recency]]&lt;=$L$13,2,1))))</f>
        <v>1</v>
      </c>
      <c r="G1212" s="9">
        <f>IF(Table5[[#This Row],[Frequency]]&lt;=$M$11,1,IF(Table5[[#This Row],[Frequency]]&lt;=$M$12,2,IF(Table5[[#This Row],[Frequency]]&lt;=$M$13,3,IF(Table5[[#This Row],[Frequency]]&lt;$M$17,4,5))))</f>
        <v>5</v>
      </c>
      <c r="H1212" s="9">
        <f>IF(Table5[[#This Row],[Total_Spend]]&lt;=$N$11,1,IF(Table5[[#This Row],[Total_Spend]]&lt;=$N$12,2,IF(Table5[[#This Row],[Total_Spend]]&lt;=$N$13,3,IF(Table5[[#This Row],[Total_Spend]]&lt;$N$17,4,5))))</f>
        <v>4</v>
      </c>
    </row>
    <row r="1213" spans="1:8" x14ac:dyDescent="0.3">
      <c r="A1213" s="9">
        <v>5154</v>
      </c>
      <c r="B1213">
        <v>54</v>
      </c>
      <c r="C1213">
        <v>54</v>
      </c>
      <c r="D1213">
        <v>6</v>
      </c>
      <c r="E1213" s="9">
        <v>0</v>
      </c>
      <c r="F1213" s="9">
        <f>IF(Table5[[#This Row],[Recency]]&lt;=$L$19,5,IF(Table5[[#This Row],[Recency]]&lt;=$L$11,4,IF(Table5[[#This Row],[Recency]]&lt;=$L$12,3,IF(Table5[[#This Row],[Recency]]&lt;=$L$13,2,1))))</f>
        <v>2</v>
      </c>
      <c r="G1213" s="9">
        <f>IF(Table5[[#This Row],[Frequency]]&lt;=$M$11,1,IF(Table5[[#This Row],[Frequency]]&lt;=$M$12,2,IF(Table5[[#This Row],[Frequency]]&lt;=$M$13,3,IF(Table5[[#This Row],[Frequency]]&lt;$M$17,4,5))))</f>
        <v>1</v>
      </c>
      <c r="H1213" s="9">
        <f>IF(Table5[[#This Row],[Total_Spend]]&lt;=$N$11,1,IF(Table5[[#This Row],[Total_Spend]]&lt;=$N$12,2,IF(Table5[[#This Row],[Total_Spend]]&lt;=$N$13,3,IF(Table5[[#This Row],[Total_Spend]]&lt;$N$17,4,5))))</f>
        <v>1</v>
      </c>
    </row>
    <row r="1214" spans="1:8" x14ac:dyDescent="0.3">
      <c r="A1214" s="9">
        <v>5156</v>
      </c>
      <c r="B1214">
        <v>13</v>
      </c>
      <c r="C1214">
        <v>889</v>
      </c>
      <c r="D1214">
        <v>26</v>
      </c>
      <c r="E1214" s="9">
        <v>0</v>
      </c>
      <c r="F1214" s="9">
        <f>IF(Table5[[#This Row],[Recency]]&lt;=$L$19,5,IF(Table5[[#This Row],[Recency]]&lt;=$L$11,4,IF(Table5[[#This Row],[Recency]]&lt;=$L$12,3,IF(Table5[[#This Row],[Recency]]&lt;=$L$13,2,1))))</f>
        <v>4</v>
      </c>
      <c r="G1214" s="9">
        <f>IF(Table5[[#This Row],[Frequency]]&lt;=$M$11,1,IF(Table5[[#This Row],[Frequency]]&lt;=$M$12,2,IF(Table5[[#This Row],[Frequency]]&lt;=$M$13,3,IF(Table5[[#This Row],[Frequency]]&lt;$M$17,4,5))))</f>
        <v>5</v>
      </c>
      <c r="H1214" s="9">
        <f>IF(Table5[[#This Row],[Total_Spend]]&lt;=$N$11,1,IF(Table5[[#This Row],[Total_Spend]]&lt;=$N$12,2,IF(Table5[[#This Row],[Total_Spend]]&lt;=$N$13,3,IF(Table5[[#This Row],[Total_Spend]]&lt;$N$17,4,5))))</f>
        <v>3</v>
      </c>
    </row>
    <row r="1215" spans="1:8" x14ac:dyDescent="0.3">
      <c r="A1215" s="9">
        <v>5172</v>
      </c>
      <c r="B1215">
        <v>4</v>
      </c>
      <c r="C1215">
        <v>1053</v>
      </c>
      <c r="D1215">
        <v>17</v>
      </c>
      <c r="E1215" s="9">
        <v>0</v>
      </c>
      <c r="F1215" s="9">
        <f>IF(Table5[[#This Row],[Recency]]&lt;=$L$19,5,IF(Table5[[#This Row],[Recency]]&lt;=$L$11,4,IF(Table5[[#This Row],[Recency]]&lt;=$L$12,3,IF(Table5[[#This Row],[Recency]]&lt;=$L$13,2,1))))</f>
        <v>5</v>
      </c>
      <c r="G1215" s="9">
        <f>IF(Table5[[#This Row],[Frequency]]&lt;=$M$11,1,IF(Table5[[#This Row],[Frequency]]&lt;=$M$12,2,IF(Table5[[#This Row],[Frequency]]&lt;=$M$13,3,IF(Table5[[#This Row],[Frequency]]&lt;$M$17,4,5))))</f>
        <v>3</v>
      </c>
      <c r="H1215" s="9">
        <f>IF(Table5[[#This Row],[Total_Spend]]&lt;=$N$11,1,IF(Table5[[#This Row],[Total_Spend]]&lt;=$N$12,2,IF(Table5[[#This Row],[Total_Spend]]&lt;=$N$13,3,IF(Table5[[#This Row],[Total_Spend]]&lt;$N$17,4,5))))</f>
        <v>4</v>
      </c>
    </row>
    <row r="1216" spans="1:8" x14ac:dyDescent="0.3">
      <c r="A1216" s="9">
        <v>5176</v>
      </c>
      <c r="B1216">
        <v>88</v>
      </c>
      <c r="C1216">
        <v>53</v>
      </c>
      <c r="D1216">
        <v>5</v>
      </c>
      <c r="E1216" s="9">
        <v>0</v>
      </c>
      <c r="F1216" s="9">
        <f>IF(Table5[[#This Row],[Recency]]&lt;=$L$19,5,IF(Table5[[#This Row],[Recency]]&lt;=$L$11,4,IF(Table5[[#This Row],[Recency]]&lt;=$L$12,3,IF(Table5[[#This Row],[Recency]]&lt;=$L$13,2,1))))</f>
        <v>1</v>
      </c>
      <c r="G1216" s="9">
        <f>IF(Table5[[#This Row],[Frequency]]&lt;=$M$11,1,IF(Table5[[#This Row],[Frequency]]&lt;=$M$12,2,IF(Table5[[#This Row],[Frequency]]&lt;=$M$13,3,IF(Table5[[#This Row],[Frequency]]&lt;$M$17,4,5))))</f>
        <v>1</v>
      </c>
      <c r="H1216" s="9">
        <f>IF(Table5[[#This Row],[Total_Spend]]&lt;=$N$11,1,IF(Table5[[#This Row],[Total_Spend]]&lt;=$N$12,2,IF(Table5[[#This Row],[Total_Spend]]&lt;=$N$13,3,IF(Table5[[#This Row],[Total_Spend]]&lt;$N$17,4,5))))</f>
        <v>1</v>
      </c>
    </row>
    <row r="1217" spans="1:8" x14ac:dyDescent="0.3">
      <c r="A1217" s="9">
        <v>5177</v>
      </c>
      <c r="B1217">
        <v>56</v>
      </c>
      <c r="C1217">
        <v>396</v>
      </c>
      <c r="D1217">
        <v>16</v>
      </c>
      <c r="E1217" s="9">
        <v>0</v>
      </c>
      <c r="F1217" s="9">
        <f>IF(Table5[[#This Row],[Recency]]&lt;=$L$19,5,IF(Table5[[#This Row],[Recency]]&lt;=$L$11,4,IF(Table5[[#This Row],[Recency]]&lt;=$L$12,3,IF(Table5[[#This Row],[Recency]]&lt;=$L$13,2,1))))</f>
        <v>2</v>
      </c>
      <c r="G1217" s="9">
        <f>IF(Table5[[#This Row],[Frequency]]&lt;=$M$11,1,IF(Table5[[#This Row],[Frequency]]&lt;=$M$12,2,IF(Table5[[#This Row],[Frequency]]&lt;=$M$13,3,IF(Table5[[#This Row],[Frequency]]&lt;$M$17,4,5))))</f>
        <v>3</v>
      </c>
      <c r="H1217" s="9">
        <f>IF(Table5[[#This Row],[Total_Spend]]&lt;=$N$11,1,IF(Table5[[#This Row],[Total_Spend]]&lt;=$N$12,2,IF(Table5[[#This Row],[Total_Spend]]&lt;=$N$13,3,IF(Table5[[#This Row],[Total_Spend]]&lt;$N$17,4,5))))</f>
        <v>2</v>
      </c>
    </row>
    <row r="1218" spans="1:8" x14ac:dyDescent="0.3">
      <c r="A1218" s="9">
        <v>5180</v>
      </c>
      <c r="B1218">
        <v>56</v>
      </c>
      <c r="C1218">
        <v>149</v>
      </c>
      <c r="D1218">
        <v>10</v>
      </c>
      <c r="E1218" s="9">
        <v>0</v>
      </c>
      <c r="F1218" s="9">
        <f>IF(Table5[[#This Row],[Recency]]&lt;=$L$19,5,IF(Table5[[#This Row],[Recency]]&lt;=$L$11,4,IF(Table5[[#This Row],[Recency]]&lt;=$L$12,3,IF(Table5[[#This Row],[Recency]]&lt;=$L$13,2,1))))</f>
        <v>2</v>
      </c>
      <c r="G1218" s="9">
        <f>IF(Table5[[#This Row],[Frequency]]&lt;=$M$11,1,IF(Table5[[#This Row],[Frequency]]&lt;=$M$12,2,IF(Table5[[#This Row],[Frequency]]&lt;=$M$13,3,IF(Table5[[#This Row],[Frequency]]&lt;$M$17,4,5))))</f>
        <v>2</v>
      </c>
      <c r="H1218" s="9">
        <f>IF(Table5[[#This Row],[Total_Spend]]&lt;=$N$11,1,IF(Table5[[#This Row],[Total_Spend]]&lt;=$N$12,2,IF(Table5[[#This Row],[Total_Spend]]&lt;=$N$13,3,IF(Table5[[#This Row],[Total_Spend]]&lt;$N$17,4,5))))</f>
        <v>2</v>
      </c>
    </row>
    <row r="1219" spans="1:8" x14ac:dyDescent="0.3">
      <c r="A1219" s="9">
        <v>5181</v>
      </c>
      <c r="B1219">
        <v>58</v>
      </c>
      <c r="C1219">
        <v>24</v>
      </c>
      <c r="D1219">
        <v>4</v>
      </c>
      <c r="E1219" s="9">
        <v>0</v>
      </c>
      <c r="F1219" s="9">
        <f>IF(Table5[[#This Row],[Recency]]&lt;=$L$19,5,IF(Table5[[#This Row],[Recency]]&lt;=$L$11,4,IF(Table5[[#This Row],[Recency]]&lt;=$L$12,3,IF(Table5[[#This Row],[Recency]]&lt;=$L$13,2,1))))</f>
        <v>2</v>
      </c>
      <c r="G1219" s="9">
        <f>IF(Table5[[#This Row],[Frequency]]&lt;=$M$11,1,IF(Table5[[#This Row],[Frequency]]&lt;=$M$12,2,IF(Table5[[#This Row],[Frequency]]&lt;=$M$13,3,IF(Table5[[#This Row],[Frequency]]&lt;$M$17,4,5))))</f>
        <v>1</v>
      </c>
      <c r="H1219" s="9">
        <f>IF(Table5[[#This Row],[Total_Spend]]&lt;=$N$11,1,IF(Table5[[#This Row],[Total_Spend]]&lt;=$N$12,2,IF(Table5[[#This Row],[Total_Spend]]&lt;=$N$13,3,IF(Table5[[#This Row],[Total_Spend]]&lt;$N$17,4,5))))</f>
        <v>1</v>
      </c>
    </row>
    <row r="1220" spans="1:8" x14ac:dyDescent="0.3">
      <c r="A1220" s="9">
        <v>5184</v>
      </c>
      <c r="B1220">
        <v>65</v>
      </c>
      <c r="C1220">
        <v>23</v>
      </c>
      <c r="D1220">
        <v>4</v>
      </c>
      <c r="E1220" s="9">
        <v>0</v>
      </c>
      <c r="F1220" s="9">
        <f>IF(Table5[[#This Row],[Recency]]&lt;=$L$19,5,IF(Table5[[#This Row],[Recency]]&lt;=$L$11,4,IF(Table5[[#This Row],[Recency]]&lt;=$L$12,3,IF(Table5[[#This Row],[Recency]]&lt;=$L$13,2,1))))</f>
        <v>2</v>
      </c>
      <c r="G1220" s="9">
        <f>IF(Table5[[#This Row],[Frequency]]&lt;=$M$11,1,IF(Table5[[#This Row],[Frequency]]&lt;=$M$12,2,IF(Table5[[#This Row],[Frequency]]&lt;=$M$13,3,IF(Table5[[#This Row],[Frequency]]&lt;$M$17,4,5))))</f>
        <v>1</v>
      </c>
      <c r="H1220" s="9">
        <f>IF(Table5[[#This Row],[Total_Spend]]&lt;=$N$11,1,IF(Table5[[#This Row],[Total_Spend]]&lt;=$N$12,2,IF(Table5[[#This Row],[Total_Spend]]&lt;=$N$13,3,IF(Table5[[#This Row],[Total_Spend]]&lt;$N$17,4,5))))</f>
        <v>1</v>
      </c>
    </row>
    <row r="1221" spans="1:8" x14ac:dyDescent="0.3">
      <c r="A1221" s="9">
        <v>5185</v>
      </c>
      <c r="B1221">
        <v>83</v>
      </c>
      <c r="C1221">
        <v>892</v>
      </c>
      <c r="D1221">
        <v>13</v>
      </c>
      <c r="E1221" s="9">
        <v>0</v>
      </c>
      <c r="F1221" s="9">
        <f>IF(Table5[[#This Row],[Recency]]&lt;=$L$19,5,IF(Table5[[#This Row],[Recency]]&lt;=$L$11,4,IF(Table5[[#This Row],[Recency]]&lt;=$L$12,3,IF(Table5[[#This Row],[Recency]]&lt;=$L$13,2,1))))</f>
        <v>1</v>
      </c>
      <c r="G1221" s="9">
        <f>IF(Table5[[#This Row],[Frequency]]&lt;=$M$11,1,IF(Table5[[#This Row],[Frequency]]&lt;=$M$12,2,IF(Table5[[#This Row],[Frequency]]&lt;=$M$13,3,IF(Table5[[#This Row],[Frequency]]&lt;$M$17,4,5))))</f>
        <v>2</v>
      </c>
      <c r="H1221" s="9">
        <f>IF(Table5[[#This Row],[Total_Spend]]&lt;=$N$11,1,IF(Table5[[#This Row],[Total_Spend]]&lt;=$N$12,2,IF(Table5[[#This Row],[Total_Spend]]&lt;=$N$13,3,IF(Table5[[#This Row],[Total_Spend]]&lt;$N$17,4,5))))</f>
        <v>3</v>
      </c>
    </row>
    <row r="1222" spans="1:8" x14ac:dyDescent="0.3">
      <c r="A1222" s="9">
        <v>5186</v>
      </c>
      <c r="B1222">
        <v>59</v>
      </c>
      <c r="C1222">
        <v>731</v>
      </c>
      <c r="D1222">
        <v>22</v>
      </c>
      <c r="E1222" s="9">
        <v>0</v>
      </c>
      <c r="F1222" s="9">
        <f>IF(Table5[[#This Row],[Recency]]&lt;=$L$19,5,IF(Table5[[#This Row],[Recency]]&lt;=$L$11,4,IF(Table5[[#This Row],[Recency]]&lt;=$L$12,3,IF(Table5[[#This Row],[Recency]]&lt;=$L$13,2,1))))</f>
        <v>2</v>
      </c>
      <c r="G1222" s="9">
        <f>IF(Table5[[#This Row],[Frequency]]&lt;=$M$11,1,IF(Table5[[#This Row],[Frequency]]&lt;=$M$12,2,IF(Table5[[#This Row],[Frequency]]&lt;=$M$13,3,IF(Table5[[#This Row],[Frequency]]&lt;$M$17,4,5))))</f>
        <v>4</v>
      </c>
      <c r="H1222" s="9">
        <f>IF(Table5[[#This Row],[Total_Spend]]&lt;=$N$11,1,IF(Table5[[#This Row],[Total_Spend]]&lt;=$N$12,2,IF(Table5[[#This Row],[Total_Spend]]&lt;=$N$13,3,IF(Table5[[#This Row],[Total_Spend]]&lt;$N$17,4,5))))</f>
        <v>3</v>
      </c>
    </row>
    <row r="1223" spans="1:8" x14ac:dyDescent="0.3">
      <c r="A1223" s="9">
        <v>520</v>
      </c>
      <c r="B1223">
        <v>81</v>
      </c>
      <c r="C1223">
        <v>30</v>
      </c>
      <c r="D1223">
        <v>4</v>
      </c>
      <c r="E1223" s="9">
        <v>0</v>
      </c>
      <c r="F1223" s="9">
        <f>IF(Table5[[#This Row],[Recency]]&lt;=$L$19,5,IF(Table5[[#This Row],[Recency]]&lt;=$L$11,4,IF(Table5[[#This Row],[Recency]]&lt;=$L$12,3,IF(Table5[[#This Row],[Recency]]&lt;=$L$13,2,1))))</f>
        <v>1</v>
      </c>
      <c r="G1223" s="9">
        <f>IF(Table5[[#This Row],[Frequency]]&lt;=$M$11,1,IF(Table5[[#This Row],[Frequency]]&lt;=$M$12,2,IF(Table5[[#This Row],[Frequency]]&lt;=$M$13,3,IF(Table5[[#This Row],[Frequency]]&lt;$M$17,4,5))))</f>
        <v>1</v>
      </c>
      <c r="H1223" s="9">
        <f>IF(Table5[[#This Row],[Total_Spend]]&lt;=$N$11,1,IF(Table5[[#This Row],[Total_Spend]]&lt;=$N$12,2,IF(Table5[[#This Row],[Total_Spend]]&lt;=$N$13,3,IF(Table5[[#This Row],[Total_Spend]]&lt;$N$17,4,5))))</f>
        <v>1</v>
      </c>
    </row>
    <row r="1224" spans="1:8" x14ac:dyDescent="0.3">
      <c r="A1224" s="9">
        <v>5204</v>
      </c>
      <c r="B1224">
        <v>21</v>
      </c>
      <c r="C1224">
        <v>1461</v>
      </c>
      <c r="D1224">
        <v>22</v>
      </c>
      <c r="E1224" s="9">
        <v>1</v>
      </c>
      <c r="F1224" s="9">
        <f>IF(Table5[[#This Row],[Recency]]&lt;=$L$19,5,IF(Table5[[#This Row],[Recency]]&lt;=$L$11,4,IF(Table5[[#This Row],[Recency]]&lt;=$L$12,3,IF(Table5[[#This Row],[Recency]]&lt;=$L$13,2,1))))</f>
        <v>4</v>
      </c>
      <c r="G1224" s="9">
        <f>IF(Table5[[#This Row],[Frequency]]&lt;=$M$11,1,IF(Table5[[#This Row],[Frequency]]&lt;=$M$12,2,IF(Table5[[#This Row],[Frequency]]&lt;=$M$13,3,IF(Table5[[#This Row],[Frequency]]&lt;$M$17,4,5))))</f>
        <v>4</v>
      </c>
      <c r="H1224" s="9">
        <f>IF(Table5[[#This Row],[Total_Spend]]&lt;=$N$11,1,IF(Table5[[#This Row],[Total_Spend]]&lt;=$N$12,2,IF(Table5[[#This Row],[Total_Spend]]&lt;=$N$13,3,IF(Table5[[#This Row],[Total_Spend]]&lt;$N$17,4,5))))</f>
        <v>4</v>
      </c>
    </row>
    <row r="1225" spans="1:8" x14ac:dyDescent="0.3">
      <c r="A1225" s="9">
        <v>5207</v>
      </c>
      <c r="B1225">
        <v>41</v>
      </c>
      <c r="C1225">
        <v>793</v>
      </c>
      <c r="D1225">
        <v>29</v>
      </c>
      <c r="E1225" s="9">
        <v>1</v>
      </c>
      <c r="F1225" s="9">
        <f>IF(Table5[[#This Row],[Recency]]&lt;=$L$19,5,IF(Table5[[#This Row],[Recency]]&lt;=$L$11,4,IF(Table5[[#This Row],[Recency]]&lt;=$L$12,3,IF(Table5[[#This Row],[Recency]]&lt;=$L$13,2,1))))</f>
        <v>3</v>
      </c>
      <c r="G1225" s="9">
        <f>IF(Table5[[#This Row],[Frequency]]&lt;=$M$11,1,IF(Table5[[#This Row],[Frequency]]&lt;=$M$12,2,IF(Table5[[#This Row],[Frequency]]&lt;=$M$13,3,IF(Table5[[#This Row],[Frequency]]&lt;$M$17,4,5))))</f>
        <v>5</v>
      </c>
      <c r="H1225" s="9">
        <f>IF(Table5[[#This Row],[Total_Spend]]&lt;=$N$11,1,IF(Table5[[#This Row],[Total_Spend]]&lt;=$N$12,2,IF(Table5[[#This Row],[Total_Spend]]&lt;=$N$13,3,IF(Table5[[#This Row],[Total_Spend]]&lt;$N$17,4,5))))</f>
        <v>3</v>
      </c>
    </row>
    <row r="1226" spans="1:8" x14ac:dyDescent="0.3">
      <c r="A1226" s="9">
        <v>5209</v>
      </c>
      <c r="B1226">
        <v>21</v>
      </c>
      <c r="C1226">
        <v>638</v>
      </c>
      <c r="D1226">
        <v>19</v>
      </c>
      <c r="E1226" s="9">
        <v>0</v>
      </c>
      <c r="F1226" s="9">
        <f>IF(Table5[[#This Row],[Recency]]&lt;=$L$19,5,IF(Table5[[#This Row],[Recency]]&lt;=$L$11,4,IF(Table5[[#This Row],[Recency]]&lt;=$L$12,3,IF(Table5[[#This Row],[Recency]]&lt;=$L$13,2,1))))</f>
        <v>4</v>
      </c>
      <c r="G1226" s="9">
        <f>IF(Table5[[#This Row],[Frequency]]&lt;=$M$11,1,IF(Table5[[#This Row],[Frequency]]&lt;=$M$12,2,IF(Table5[[#This Row],[Frequency]]&lt;=$M$13,3,IF(Table5[[#This Row],[Frequency]]&lt;$M$17,4,5))))</f>
        <v>3</v>
      </c>
      <c r="H1226" s="9">
        <f>IF(Table5[[#This Row],[Total_Spend]]&lt;=$N$11,1,IF(Table5[[#This Row],[Total_Spend]]&lt;=$N$12,2,IF(Table5[[#This Row],[Total_Spend]]&lt;=$N$13,3,IF(Table5[[#This Row],[Total_Spend]]&lt;$N$17,4,5))))</f>
        <v>3</v>
      </c>
    </row>
    <row r="1227" spans="1:8" x14ac:dyDescent="0.3">
      <c r="A1227" s="9">
        <v>521</v>
      </c>
      <c r="B1227">
        <v>42</v>
      </c>
      <c r="C1227">
        <v>581</v>
      </c>
      <c r="D1227">
        <v>18</v>
      </c>
      <c r="E1227" s="9">
        <v>0</v>
      </c>
      <c r="F1227" s="9">
        <f>IF(Table5[[#This Row],[Recency]]&lt;=$L$19,5,IF(Table5[[#This Row],[Recency]]&lt;=$L$11,4,IF(Table5[[#This Row],[Recency]]&lt;=$L$12,3,IF(Table5[[#This Row],[Recency]]&lt;=$L$13,2,1))))</f>
        <v>3</v>
      </c>
      <c r="G1227" s="9">
        <f>IF(Table5[[#This Row],[Frequency]]&lt;=$M$11,1,IF(Table5[[#This Row],[Frequency]]&lt;=$M$12,2,IF(Table5[[#This Row],[Frequency]]&lt;=$M$13,3,IF(Table5[[#This Row],[Frequency]]&lt;$M$17,4,5))))</f>
        <v>3</v>
      </c>
      <c r="H1227" s="9">
        <f>IF(Table5[[#This Row],[Total_Spend]]&lt;=$N$11,1,IF(Table5[[#This Row],[Total_Spend]]&lt;=$N$12,2,IF(Table5[[#This Row],[Total_Spend]]&lt;=$N$13,3,IF(Table5[[#This Row],[Total_Spend]]&lt;$N$17,4,5))))</f>
        <v>3</v>
      </c>
    </row>
    <row r="1228" spans="1:8" x14ac:dyDescent="0.3">
      <c r="A1228" s="9">
        <v>5221</v>
      </c>
      <c r="B1228">
        <v>93</v>
      </c>
      <c r="C1228">
        <v>879</v>
      </c>
      <c r="D1228">
        <v>26</v>
      </c>
      <c r="E1228" s="9">
        <v>0</v>
      </c>
      <c r="F1228" s="9">
        <f>IF(Table5[[#This Row],[Recency]]&lt;=$L$19,5,IF(Table5[[#This Row],[Recency]]&lt;=$L$11,4,IF(Table5[[#This Row],[Recency]]&lt;=$L$12,3,IF(Table5[[#This Row],[Recency]]&lt;=$L$13,2,1))))</f>
        <v>1</v>
      </c>
      <c r="G1228" s="9">
        <f>IF(Table5[[#This Row],[Frequency]]&lt;=$M$11,1,IF(Table5[[#This Row],[Frequency]]&lt;=$M$12,2,IF(Table5[[#This Row],[Frequency]]&lt;=$M$13,3,IF(Table5[[#This Row],[Frequency]]&lt;$M$17,4,5))))</f>
        <v>5</v>
      </c>
      <c r="H1228" s="9">
        <f>IF(Table5[[#This Row],[Total_Spend]]&lt;=$N$11,1,IF(Table5[[#This Row],[Total_Spend]]&lt;=$N$12,2,IF(Table5[[#This Row],[Total_Spend]]&lt;=$N$13,3,IF(Table5[[#This Row],[Total_Spend]]&lt;$N$17,4,5))))</f>
        <v>3</v>
      </c>
    </row>
    <row r="1229" spans="1:8" x14ac:dyDescent="0.3">
      <c r="A1229" s="9">
        <v>5223</v>
      </c>
      <c r="B1229">
        <v>80</v>
      </c>
      <c r="C1229">
        <v>66</v>
      </c>
      <c r="D1229">
        <v>8</v>
      </c>
      <c r="E1229" s="9">
        <v>0</v>
      </c>
      <c r="F1229" s="9">
        <f>IF(Table5[[#This Row],[Recency]]&lt;=$L$19,5,IF(Table5[[#This Row],[Recency]]&lt;=$L$11,4,IF(Table5[[#This Row],[Recency]]&lt;=$L$12,3,IF(Table5[[#This Row],[Recency]]&lt;=$L$13,2,1))))</f>
        <v>1</v>
      </c>
      <c r="G1229" s="9">
        <f>IF(Table5[[#This Row],[Frequency]]&lt;=$M$11,1,IF(Table5[[#This Row],[Frequency]]&lt;=$M$12,2,IF(Table5[[#This Row],[Frequency]]&lt;=$M$13,3,IF(Table5[[#This Row],[Frequency]]&lt;$M$17,4,5))))</f>
        <v>1</v>
      </c>
      <c r="H1229" s="9">
        <f>IF(Table5[[#This Row],[Total_Spend]]&lt;=$N$11,1,IF(Table5[[#This Row],[Total_Spend]]&lt;=$N$12,2,IF(Table5[[#This Row],[Total_Spend]]&lt;=$N$13,3,IF(Table5[[#This Row],[Total_Spend]]&lt;$N$17,4,5))))</f>
        <v>1</v>
      </c>
    </row>
    <row r="1230" spans="1:8" x14ac:dyDescent="0.3">
      <c r="A1230" s="9">
        <v>5229</v>
      </c>
      <c r="B1230">
        <v>81</v>
      </c>
      <c r="C1230">
        <v>42</v>
      </c>
      <c r="D1230">
        <v>5</v>
      </c>
      <c r="E1230" s="9">
        <v>0</v>
      </c>
      <c r="F1230" s="9">
        <f>IF(Table5[[#This Row],[Recency]]&lt;=$L$19,5,IF(Table5[[#This Row],[Recency]]&lt;=$L$11,4,IF(Table5[[#This Row],[Recency]]&lt;=$L$12,3,IF(Table5[[#This Row],[Recency]]&lt;=$L$13,2,1))))</f>
        <v>1</v>
      </c>
      <c r="G1230" s="9">
        <f>IF(Table5[[#This Row],[Frequency]]&lt;=$M$11,1,IF(Table5[[#This Row],[Frequency]]&lt;=$M$12,2,IF(Table5[[#This Row],[Frequency]]&lt;=$M$13,3,IF(Table5[[#This Row],[Frequency]]&lt;$M$17,4,5))))</f>
        <v>1</v>
      </c>
      <c r="H1230" s="9">
        <f>IF(Table5[[#This Row],[Total_Spend]]&lt;=$N$11,1,IF(Table5[[#This Row],[Total_Spend]]&lt;=$N$12,2,IF(Table5[[#This Row],[Total_Spend]]&lt;=$N$13,3,IF(Table5[[#This Row],[Total_Spend]]&lt;$N$17,4,5))))</f>
        <v>1</v>
      </c>
    </row>
    <row r="1231" spans="1:8" x14ac:dyDescent="0.3">
      <c r="A1231" s="9">
        <v>523</v>
      </c>
      <c r="B1231">
        <v>51</v>
      </c>
      <c r="C1231">
        <v>74</v>
      </c>
      <c r="D1231">
        <v>7</v>
      </c>
      <c r="E1231" s="9">
        <v>0</v>
      </c>
      <c r="F1231" s="9">
        <f>IF(Table5[[#This Row],[Recency]]&lt;=$L$19,5,IF(Table5[[#This Row],[Recency]]&lt;=$L$11,4,IF(Table5[[#This Row],[Recency]]&lt;=$L$12,3,IF(Table5[[#This Row],[Recency]]&lt;=$L$13,2,1))))</f>
        <v>2</v>
      </c>
      <c r="G1231" s="9">
        <f>IF(Table5[[#This Row],[Frequency]]&lt;=$M$11,1,IF(Table5[[#This Row],[Frequency]]&lt;=$M$12,2,IF(Table5[[#This Row],[Frequency]]&lt;=$M$13,3,IF(Table5[[#This Row],[Frequency]]&lt;$M$17,4,5))))</f>
        <v>1</v>
      </c>
      <c r="H1231" s="9">
        <f>IF(Table5[[#This Row],[Total_Spend]]&lt;=$N$11,1,IF(Table5[[#This Row],[Total_Spend]]&lt;=$N$12,2,IF(Table5[[#This Row],[Total_Spend]]&lt;=$N$13,3,IF(Table5[[#This Row],[Total_Spend]]&lt;$N$17,4,5))))</f>
        <v>2</v>
      </c>
    </row>
    <row r="1232" spans="1:8" x14ac:dyDescent="0.3">
      <c r="A1232" s="9">
        <v>5231</v>
      </c>
      <c r="B1232">
        <v>15</v>
      </c>
      <c r="C1232">
        <v>51</v>
      </c>
      <c r="D1232">
        <v>5</v>
      </c>
      <c r="E1232" s="9">
        <v>0</v>
      </c>
      <c r="F1232" s="9">
        <f>IF(Table5[[#This Row],[Recency]]&lt;=$L$19,5,IF(Table5[[#This Row],[Recency]]&lt;=$L$11,4,IF(Table5[[#This Row],[Recency]]&lt;=$L$12,3,IF(Table5[[#This Row],[Recency]]&lt;=$L$13,2,1))))</f>
        <v>4</v>
      </c>
      <c r="G1232" s="9">
        <f>IF(Table5[[#This Row],[Frequency]]&lt;=$M$11,1,IF(Table5[[#This Row],[Frequency]]&lt;=$M$12,2,IF(Table5[[#This Row],[Frequency]]&lt;=$M$13,3,IF(Table5[[#This Row],[Frequency]]&lt;$M$17,4,5))))</f>
        <v>1</v>
      </c>
      <c r="H1232" s="9">
        <f>IF(Table5[[#This Row],[Total_Spend]]&lt;=$N$11,1,IF(Table5[[#This Row],[Total_Spend]]&lt;=$N$12,2,IF(Table5[[#This Row],[Total_Spend]]&lt;=$N$13,3,IF(Table5[[#This Row],[Total_Spend]]&lt;$N$17,4,5))))</f>
        <v>1</v>
      </c>
    </row>
    <row r="1233" spans="1:8" x14ac:dyDescent="0.3">
      <c r="A1233" s="9">
        <v>5232</v>
      </c>
      <c r="B1233">
        <v>23</v>
      </c>
      <c r="C1233">
        <v>227</v>
      </c>
      <c r="D1233">
        <v>11</v>
      </c>
      <c r="E1233" s="9">
        <v>0</v>
      </c>
      <c r="F1233" s="9">
        <f>IF(Table5[[#This Row],[Recency]]&lt;=$L$19,5,IF(Table5[[#This Row],[Recency]]&lt;=$L$11,4,IF(Table5[[#This Row],[Recency]]&lt;=$L$12,3,IF(Table5[[#This Row],[Recency]]&lt;=$L$13,2,1))))</f>
        <v>4</v>
      </c>
      <c r="G1233" s="9">
        <f>IF(Table5[[#This Row],[Frequency]]&lt;=$M$11,1,IF(Table5[[#This Row],[Frequency]]&lt;=$M$12,2,IF(Table5[[#This Row],[Frequency]]&lt;=$M$13,3,IF(Table5[[#This Row],[Frequency]]&lt;$M$17,4,5))))</f>
        <v>2</v>
      </c>
      <c r="H1233" s="9">
        <f>IF(Table5[[#This Row],[Total_Spend]]&lt;=$N$11,1,IF(Table5[[#This Row],[Total_Spend]]&lt;=$N$12,2,IF(Table5[[#This Row],[Total_Spend]]&lt;=$N$13,3,IF(Table5[[#This Row],[Total_Spend]]&lt;$N$17,4,5))))</f>
        <v>2</v>
      </c>
    </row>
    <row r="1234" spans="1:8" x14ac:dyDescent="0.3">
      <c r="A1234" s="9">
        <v>5234</v>
      </c>
      <c r="B1234">
        <v>85</v>
      </c>
      <c r="C1234">
        <v>81</v>
      </c>
      <c r="D1234">
        <v>7</v>
      </c>
      <c r="E1234" s="9">
        <v>0</v>
      </c>
      <c r="F1234" s="9">
        <f>IF(Table5[[#This Row],[Recency]]&lt;=$L$19,5,IF(Table5[[#This Row],[Recency]]&lt;=$L$11,4,IF(Table5[[#This Row],[Recency]]&lt;=$L$12,3,IF(Table5[[#This Row],[Recency]]&lt;=$L$13,2,1))))</f>
        <v>1</v>
      </c>
      <c r="G1234" s="9">
        <f>IF(Table5[[#This Row],[Frequency]]&lt;=$M$11,1,IF(Table5[[#This Row],[Frequency]]&lt;=$M$12,2,IF(Table5[[#This Row],[Frequency]]&lt;=$M$13,3,IF(Table5[[#This Row],[Frequency]]&lt;$M$17,4,5))))</f>
        <v>1</v>
      </c>
      <c r="H1234" s="9">
        <f>IF(Table5[[#This Row],[Total_Spend]]&lt;=$N$11,1,IF(Table5[[#This Row],[Total_Spend]]&lt;=$N$12,2,IF(Table5[[#This Row],[Total_Spend]]&lt;=$N$13,3,IF(Table5[[#This Row],[Total_Spend]]&lt;$N$17,4,5))))</f>
        <v>2</v>
      </c>
    </row>
    <row r="1235" spans="1:8" x14ac:dyDescent="0.3">
      <c r="A1235" s="9">
        <v>5236</v>
      </c>
      <c r="B1235">
        <v>30</v>
      </c>
      <c r="C1235">
        <v>2194</v>
      </c>
      <c r="D1235">
        <v>21</v>
      </c>
      <c r="E1235" s="9">
        <v>0</v>
      </c>
      <c r="F1235" s="9">
        <f>IF(Table5[[#This Row],[Recency]]&lt;=$L$19,5,IF(Table5[[#This Row],[Recency]]&lt;=$L$11,4,IF(Table5[[#This Row],[Recency]]&lt;=$L$12,3,IF(Table5[[#This Row],[Recency]]&lt;=$L$13,2,1))))</f>
        <v>3</v>
      </c>
      <c r="G1235" s="9">
        <f>IF(Table5[[#This Row],[Frequency]]&lt;=$M$11,1,IF(Table5[[#This Row],[Frequency]]&lt;=$M$12,2,IF(Table5[[#This Row],[Frequency]]&lt;=$M$13,3,IF(Table5[[#This Row],[Frequency]]&lt;$M$17,4,5))))</f>
        <v>3</v>
      </c>
      <c r="H1235" s="9">
        <f>IF(Table5[[#This Row],[Total_Spend]]&lt;=$N$11,1,IF(Table5[[#This Row],[Total_Spend]]&lt;=$N$12,2,IF(Table5[[#This Row],[Total_Spend]]&lt;=$N$13,3,IF(Table5[[#This Row],[Total_Spend]]&lt;$N$17,4,5))))</f>
        <v>5</v>
      </c>
    </row>
    <row r="1236" spans="1:8" x14ac:dyDescent="0.3">
      <c r="A1236" s="9">
        <v>5237</v>
      </c>
      <c r="B1236">
        <v>79</v>
      </c>
      <c r="C1236">
        <v>63</v>
      </c>
      <c r="D1236">
        <v>9</v>
      </c>
      <c r="E1236" s="9">
        <v>0</v>
      </c>
      <c r="F1236" s="9">
        <f>IF(Table5[[#This Row],[Recency]]&lt;=$L$19,5,IF(Table5[[#This Row],[Recency]]&lt;=$L$11,4,IF(Table5[[#This Row],[Recency]]&lt;=$L$12,3,IF(Table5[[#This Row],[Recency]]&lt;=$L$13,2,1))))</f>
        <v>1</v>
      </c>
      <c r="G1236" s="9">
        <f>IF(Table5[[#This Row],[Frequency]]&lt;=$M$11,1,IF(Table5[[#This Row],[Frequency]]&lt;=$M$12,2,IF(Table5[[#This Row],[Frequency]]&lt;=$M$13,3,IF(Table5[[#This Row],[Frequency]]&lt;$M$17,4,5))))</f>
        <v>2</v>
      </c>
      <c r="H1236" s="9">
        <f>IF(Table5[[#This Row],[Total_Spend]]&lt;=$N$11,1,IF(Table5[[#This Row],[Total_Spend]]&lt;=$N$12,2,IF(Table5[[#This Row],[Total_Spend]]&lt;=$N$13,3,IF(Table5[[#This Row],[Total_Spend]]&lt;$N$17,4,5))))</f>
        <v>1</v>
      </c>
    </row>
    <row r="1237" spans="1:8" x14ac:dyDescent="0.3">
      <c r="A1237" s="9">
        <v>524</v>
      </c>
      <c r="B1237">
        <v>47</v>
      </c>
      <c r="C1237">
        <v>96</v>
      </c>
      <c r="D1237">
        <v>6</v>
      </c>
      <c r="E1237" s="9">
        <v>0</v>
      </c>
      <c r="F1237" s="9">
        <f>IF(Table5[[#This Row],[Recency]]&lt;=$L$19,5,IF(Table5[[#This Row],[Recency]]&lt;=$L$11,4,IF(Table5[[#This Row],[Recency]]&lt;=$L$12,3,IF(Table5[[#This Row],[Recency]]&lt;=$L$13,2,1))))</f>
        <v>3</v>
      </c>
      <c r="G1237" s="9">
        <f>IF(Table5[[#This Row],[Frequency]]&lt;=$M$11,1,IF(Table5[[#This Row],[Frequency]]&lt;=$M$12,2,IF(Table5[[#This Row],[Frequency]]&lt;=$M$13,3,IF(Table5[[#This Row],[Frequency]]&lt;$M$17,4,5))))</f>
        <v>1</v>
      </c>
      <c r="H1237" s="9">
        <f>IF(Table5[[#This Row],[Total_Spend]]&lt;=$N$11,1,IF(Table5[[#This Row],[Total_Spend]]&lt;=$N$12,2,IF(Table5[[#This Row],[Total_Spend]]&lt;=$N$13,3,IF(Table5[[#This Row],[Total_Spend]]&lt;$N$17,4,5))))</f>
        <v>2</v>
      </c>
    </row>
    <row r="1238" spans="1:8" x14ac:dyDescent="0.3">
      <c r="A1238" s="9">
        <v>5247</v>
      </c>
      <c r="B1238">
        <v>52</v>
      </c>
      <c r="C1238">
        <v>45</v>
      </c>
      <c r="D1238">
        <v>7</v>
      </c>
      <c r="E1238" s="9">
        <v>0</v>
      </c>
      <c r="F1238" s="9">
        <f>IF(Table5[[#This Row],[Recency]]&lt;=$L$19,5,IF(Table5[[#This Row],[Recency]]&lt;=$L$11,4,IF(Table5[[#This Row],[Recency]]&lt;=$L$12,3,IF(Table5[[#This Row],[Recency]]&lt;=$L$13,2,1))))</f>
        <v>2</v>
      </c>
      <c r="G1238" s="9">
        <f>IF(Table5[[#This Row],[Frequency]]&lt;=$M$11,1,IF(Table5[[#This Row],[Frequency]]&lt;=$M$12,2,IF(Table5[[#This Row],[Frequency]]&lt;=$M$13,3,IF(Table5[[#This Row],[Frequency]]&lt;$M$17,4,5))))</f>
        <v>1</v>
      </c>
      <c r="H1238" s="9">
        <f>IF(Table5[[#This Row],[Total_Spend]]&lt;=$N$11,1,IF(Table5[[#This Row],[Total_Spend]]&lt;=$N$12,2,IF(Table5[[#This Row],[Total_Spend]]&lt;=$N$13,3,IF(Table5[[#This Row],[Total_Spend]]&lt;$N$17,4,5))))</f>
        <v>1</v>
      </c>
    </row>
    <row r="1239" spans="1:8" x14ac:dyDescent="0.3">
      <c r="A1239" s="9">
        <v>5250</v>
      </c>
      <c r="B1239">
        <v>75</v>
      </c>
      <c r="C1239">
        <v>1564</v>
      </c>
      <c r="D1239">
        <v>22</v>
      </c>
      <c r="E1239" s="9">
        <v>1</v>
      </c>
      <c r="F1239" s="9">
        <f>IF(Table5[[#This Row],[Recency]]&lt;=$L$19,5,IF(Table5[[#This Row],[Recency]]&lt;=$L$11,4,IF(Table5[[#This Row],[Recency]]&lt;=$L$12,3,IF(Table5[[#This Row],[Recency]]&lt;=$L$13,2,1))))</f>
        <v>1</v>
      </c>
      <c r="G1239" s="9">
        <f>IF(Table5[[#This Row],[Frequency]]&lt;=$M$11,1,IF(Table5[[#This Row],[Frequency]]&lt;=$M$12,2,IF(Table5[[#This Row],[Frequency]]&lt;=$M$13,3,IF(Table5[[#This Row],[Frequency]]&lt;$M$17,4,5))))</f>
        <v>4</v>
      </c>
      <c r="H1239" s="9">
        <f>IF(Table5[[#This Row],[Total_Spend]]&lt;=$N$11,1,IF(Table5[[#This Row],[Total_Spend]]&lt;=$N$12,2,IF(Table5[[#This Row],[Total_Spend]]&lt;=$N$13,3,IF(Table5[[#This Row],[Total_Spend]]&lt;$N$17,4,5))))</f>
        <v>5</v>
      </c>
    </row>
    <row r="1240" spans="1:8" x14ac:dyDescent="0.3">
      <c r="A1240" s="9">
        <v>5252</v>
      </c>
      <c r="B1240">
        <v>80</v>
      </c>
      <c r="C1240">
        <v>67</v>
      </c>
      <c r="D1240">
        <v>6</v>
      </c>
      <c r="E1240" s="9">
        <v>0</v>
      </c>
      <c r="F1240" s="9">
        <f>IF(Table5[[#This Row],[Recency]]&lt;=$L$19,5,IF(Table5[[#This Row],[Recency]]&lt;=$L$11,4,IF(Table5[[#This Row],[Recency]]&lt;=$L$12,3,IF(Table5[[#This Row],[Recency]]&lt;=$L$13,2,1))))</f>
        <v>1</v>
      </c>
      <c r="G1240" s="9">
        <f>IF(Table5[[#This Row],[Frequency]]&lt;=$M$11,1,IF(Table5[[#This Row],[Frequency]]&lt;=$M$12,2,IF(Table5[[#This Row],[Frequency]]&lt;=$M$13,3,IF(Table5[[#This Row],[Frequency]]&lt;$M$17,4,5))))</f>
        <v>1</v>
      </c>
      <c r="H1240" s="9">
        <f>IF(Table5[[#This Row],[Total_Spend]]&lt;=$N$11,1,IF(Table5[[#This Row],[Total_Spend]]&lt;=$N$12,2,IF(Table5[[#This Row],[Total_Spend]]&lt;=$N$13,3,IF(Table5[[#This Row],[Total_Spend]]&lt;$N$17,4,5))))</f>
        <v>1</v>
      </c>
    </row>
    <row r="1241" spans="1:8" x14ac:dyDescent="0.3">
      <c r="A1241" s="9">
        <v>5253</v>
      </c>
      <c r="B1241">
        <v>85</v>
      </c>
      <c r="C1241">
        <v>227</v>
      </c>
      <c r="D1241">
        <v>16</v>
      </c>
      <c r="E1241" s="9">
        <v>0</v>
      </c>
      <c r="F1241" s="9">
        <f>IF(Table5[[#This Row],[Recency]]&lt;=$L$19,5,IF(Table5[[#This Row],[Recency]]&lt;=$L$11,4,IF(Table5[[#This Row],[Recency]]&lt;=$L$12,3,IF(Table5[[#This Row],[Recency]]&lt;=$L$13,2,1))))</f>
        <v>1</v>
      </c>
      <c r="G1241" s="9">
        <f>IF(Table5[[#This Row],[Frequency]]&lt;=$M$11,1,IF(Table5[[#This Row],[Frequency]]&lt;=$M$12,2,IF(Table5[[#This Row],[Frequency]]&lt;=$M$13,3,IF(Table5[[#This Row],[Frequency]]&lt;$M$17,4,5))))</f>
        <v>3</v>
      </c>
      <c r="H1241" s="9">
        <f>IF(Table5[[#This Row],[Total_Spend]]&lt;=$N$11,1,IF(Table5[[#This Row],[Total_Spend]]&lt;=$N$12,2,IF(Table5[[#This Row],[Total_Spend]]&lt;=$N$13,3,IF(Table5[[#This Row],[Total_Spend]]&lt;$N$17,4,5))))</f>
        <v>2</v>
      </c>
    </row>
    <row r="1242" spans="1:8" x14ac:dyDescent="0.3">
      <c r="A1242" s="9">
        <v>5255</v>
      </c>
      <c r="B1242">
        <v>19</v>
      </c>
      <c r="C1242">
        <v>637</v>
      </c>
      <c r="D1242">
        <v>27</v>
      </c>
      <c r="E1242" s="9">
        <v>0</v>
      </c>
      <c r="F1242" s="9">
        <f>IF(Table5[[#This Row],[Recency]]&lt;=$L$19,5,IF(Table5[[#This Row],[Recency]]&lt;=$L$11,4,IF(Table5[[#This Row],[Recency]]&lt;=$L$12,3,IF(Table5[[#This Row],[Recency]]&lt;=$L$13,2,1))))</f>
        <v>4</v>
      </c>
      <c r="G1242" s="9">
        <f>IF(Table5[[#This Row],[Frequency]]&lt;=$M$11,1,IF(Table5[[#This Row],[Frequency]]&lt;=$M$12,2,IF(Table5[[#This Row],[Frequency]]&lt;=$M$13,3,IF(Table5[[#This Row],[Frequency]]&lt;$M$17,4,5))))</f>
        <v>5</v>
      </c>
      <c r="H1242" s="9">
        <f>IF(Table5[[#This Row],[Total_Spend]]&lt;=$N$11,1,IF(Table5[[#This Row],[Total_Spend]]&lt;=$N$12,2,IF(Table5[[#This Row],[Total_Spend]]&lt;=$N$13,3,IF(Table5[[#This Row],[Total_Spend]]&lt;$N$17,4,5))))</f>
        <v>3</v>
      </c>
    </row>
    <row r="1243" spans="1:8" x14ac:dyDescent="0.3">
      <c r="A1243" s="9">
        <v>5263</v>
      </c>
      <c r="B1243">
        <v>99</v>
      </c>
      <c r="C1243">
        <v>55</v>
      </c>
      <c r="D1243">
        <v>5</v>
      </c>
      <c r="E1243" s="9">
        <v>0</v>
      </c>
      <c r="F1243" s="9">
        <f>IF(Table5[[#This Row],[Recency]]&lt;=$L$19,5,IF(Table5[[#This Row],[Recency]]&lt;=$L$11,4,IF(Table5[[#This Row],[Recency]]&lt;=$L$12,3,IF(Table5[[#This Row],[Recency]]&lt;=$L$13,2,1))))</f>
        <v>1</v>
      </c>
      <c r="G1243" s="9">
        <f>IF(Table5[[#This Row],[Frequency]]&lt;=$M$11,1,IF(Table5[[#This Row],[Frequency]]&lt;=$M$12,2,IF(Table5[[#This Row],[Frequency]]&lt;=$M$13,3,IF(Table5[[#This Row],[Frequency]]&lt;$M$17,4,5))))</f>
        <v>1</v>
      </c>
      <c r="H1243" s="9">
        <f>IF(Table5[[#This Row],[Total_Spend]]&lt;=$N$11,1,IF(Table5[[#This Row],[Total_Spend]]&lt;=$N$12,2,IF(Table5[[#This Row],[Total_Spend]]&lt;=$N$13,3,IF(Table5[[#This Row],[Total_Spend]]&lt;$N$17,4,5))))</f>
        <v>1</v>
      </c>
    </row>
    <row r="1244" spans="1:8" x14ac:dyDescent="0.3">
      <c r="A1244" s="9">
        <v>5267</v>
      </c>
      <c r="B1244">
        <v>43</v>
      </c>
      <c r="C1244">
        <v>44</v>
      </c>
      <c r="D1244">
        <v>5</v>
      </c>
      <c r="E1244" s="9">
        <v>0</v>
      </c>
      <c r="F1244" s="9">
        <f>IF(Table5[[#This Row],[Recency]]&lt;=$L$19,5,IF(Table5[[#This Row],[Recency]]&lt;=$L$11,4,IF(Table5[[#This Row],[Recency]]&lt;=$L$12,3,IF(Table5[[#This Row],[Recency]]&lt;=$L$13,2,1))))</f>
        <v>3</v>
      </c>
      <c r="G1244" s="9">
        <f>IF(Table5[[#This Row],[Frequency]]&lt;=$M$11,1,IF(Table5[[#This Row],[Frequency]]&lt;=$M$12,2,IF(Table5[[#This Row],[Frequency]]&lt;=$M$13,3,IF(Table5[[#This Row],[Frequency]]&lt;$M$17,4,5))))</f>
        <v>1</v>
      </c>
      <c r="H1244" s="9">
        <f>IF(Table5[[#This Row],[Total_Spend]]&lt;=$N$11,1,IF(Table5[[#This Row],[Total_Spend]]&lt;=$N$12,2,IF(Table5[[#This Row],[Total_Spend]]&lt;=$N$13,3,IF(Table5[[#This Row],[Total_Spend]]&lt;$N$17,4,5))))</f>
        <v>1</v>
      </c>
    </row>
    <row r="1245" spans="1:8" x14ac:dyDescent="0.3">
      <c r="A1245" s="9">
        <v>5268</v>
      </c>
      <c r="B1245">
        <v>95</v>
      </c>
      <c r="C1245">
        <v>56</v>
      </c>
      <c r="D1245">
        <v>7</v>
      </c>
      <c r="E1245" s="9">
        <v>0</v>
      </c>
      <c r="F1245" s="9">
        <f>IF(Table5[[#This Row],[Recency]]&lt;=$L$19,5,IF(Table5[[#This Row],[Recency]]&lt;=$L$11,4,IF(Table5[[#This Row],[Recency]]&lt;=$L$12,3,IF(Table5[[#This Row],[Recency]]&lt;=$L$13,2,1))))</f>
        <v>1</v>
      </c>
      <c r="G1245" s="9">
        <f>IF(Table5[[#This Row],[Frequency]]&lt;=$M$11,1,IF(Table5[[#This Row],[Frequency]]&lt;=$M$12,2,IF(Table5[[#This Row],[Frequency]]&lt;=$M$13,3,IF(Table5[[#This Row],[Frequency]]&lt;$M$17,4,5))))</f>
        <v>1</v>
      </c>
      <c r="H1245" s="9">
        <f>IF(Table5[[#This Row],[Total_Spend]]&lt;=$N$11,1,IF(Table5[[#This Row],[Total_Spend]]&lt;=$N$12,2,IF(Table5[[#This Row],[Total_Spend]]&lt;=$N$13,3,IF(Table5[[#This Row],[Total_Spend]]&lt;$N$17,4,5))))</f>
        <v>1</v>
      </c>
    </row>
    <row r="1246" spans="1:8" x14ac:dyDescent="0.3">
      <c r="A1246" s="9">
        <v>5272</v>
      </c>
      <c r="B1246">
        <v>64</v>
      </c>
      <c r="C1246">
        <v>562</v>
      </c>
      <c r="D1246">
        <v>20</v>
      </c>
      <c r="E1246" s="9">
        <v>0</v>
      </c>
      <c r="F1246" s="9">
        <f>IF(Table5[[#This Row],[Recency]]&lt;=$L$19,5,IF(Table5[[#This Row],[Recency]]&lt;=$L$11,4,IF(Table5[[#This Row],[Recency]]&lt;=$L$12,3,IF(Table5[[#This Row],[Recency]]&lt;=$L$13,2,1))))</f>
        <v>2</v>
      </c>
      <c r="G1246" s="9">
        <f>IF(Table5[[#This Row],[Frequency]]&lt;=$M$11,1,IF(Table5[[#This Row],[Frequency]]&lt;=$M$12,2,IF(Table5[[#This Row],[Frequency]]&lt;=$M$13,3,IF(Table5[[#This Row],[Frequency]]&lt;$M$17,4,5))))</f>
        <v>3</v>
      </c>
      <c r="H1246" s="9">
        <f>IF(Table5[[#This Row],[Total_Spend]]&lt;=$N$11,1,IF(Table5[[#This Row],[Total_Spend]]&lt;=$N$12,2,IF(Table5[[#This Row],[Total_Spend]]&lt;=$N$13,3,IF(Table5[[#This Row],[Total_Spend]]&lt;$N$17,4,5))))</f>
        <v>3</v>
      </c>
    </row>
    <row r="1247" spans="1:8" x14ac:dyDescent="0.3">
      <c r="A1247" s="9">
        <v>5278</v>
      </c>
      <c r="B1247">
        <v>83</v>
      </c>
      <c r="C1247">
        <v>902</v>
      </c>
      <c r="D1247">
        <v>21</v>
      </c>
      <c r="E1247" s="9">
        <v>0</v>
      </c>
      <c r="F1247" s="9">
        <f>IF(Table5[[#This Row],[Recency]]&lt;=$L$19,5,IF(Table5[[#This Row],[Recency]]&lt;=$L$11,4,IF(Table5[[#This Row],[Recency]]&lt;=$L$12,3,IF(Table5[[#This Row],[Recency]]&lt;=$L$13,2,1))))</f>
        <v>1</v>
      </c>
      <c r="G1247" s="9">
        <f>IF(Table5[[#This Row],[Frequency]]&lt;=$M$11,1,IF(Table5[[#This Row],[Frequency]]&lt;=$M$12,2,IF(Table5[[#This Row],[Frequency]]&lt;=$M$13,3,IF(Table5[[#This Row],[Frequency]]&lt;$M$17,4,5))))</f>
        <v>3</v>
      </c>
      <c r="H1247" s="9">
        <f>IF(Table5[[#This Row],[Total_Spend]]&lt;=$N$11,1,IF(Table5[[#This Row],[Total_Spend]]&lt;=$N$12,2,IF(Table5[[#This Row],[Total_Spend]]&lt;=$N$13,3,IF(Table5[[#This Row],[Total_Spend]]&lt;$N$17,4,5))))</f>
        <v>3</v>
      </c>
    </row>
    <row r="1248" spans="1:8" x14ac:dyDescent="0.3">
      <c r="A1248" s="9">
        <v>528</v>
      </c>
      <c r="B1248">
        <v>99</v>
      </c>
      <c r="C1248">
        <v>1383</v>
      </c>
      <c r="D1248">
        <v>20</v>
      </c>
      <c r="E1248" s="9">
        <v>0</v>
      </c>
      <c r="F1248" s="9">
        <f>IF(Table5[[#This Row],[Recency]]&lt;=$L$19,5,IF(Table5[[#This Row],[Recency]]&lt;=$L$11,4,IF(Table5[[#This Row],[Recency]]&lt;=$L$12,3,IF(Table5[[#This Row],[Recency]]&lt;=$L$13,2,1))))</f>
        <v>1</v>
      </c>
      <c r="G1248" s="9">
        <f>IF(Table5[[#This Row],[Frequency]]&lt;=$M$11,1,IF(Table5[[#This Row],[Frequency]]&lt;=$M$12,2,IF(Table5[[#This Row],[Frequency]]&lt;=$M$13,3,IF(Table5[[#This Row],[Frequency]]&lt;$M$17,4,5))))</f>
        <v>3</v>
      </c>
      <c r="H1248" s="9">
        <f>IF(Table5[[#This Row],[Total_Spend]]&lt;=$N$11,1,IF(Table5[[#This Row],[Total_Spend]]&lt;=$N$12,2,IF(Table5[[#This Row],[Total_Spend]]&lt;=$N$13,3,IF(Table5[[#This Row],[Total_Spend]]&lt;$N$17,4,5))))</f>
        <v>4</v>
      </c>
    </row>
    <row r="1249" spans="1:8" x14ac:dyDescent="0.3">
      <c r="A1249" s="9">
        <v>5283</v>
      </c>
      <c r="B1249">
        <v>72</v>
      </c>
      <c r="C1249">
        <v>144</v>
      </c>
      <c r="D1249">
        <v>10</v>
      </c>
      <c r="E1249" s="9">
        <v>0</v>
      </c>
      <c r="F1249" s="9">
        <f>IF(Table5[[#This Row],[Recency]]&lt;=$L$19,5,IF(Table5[[#This Row],[Recency]]&lt;=$L$11,4,IF(Table5[[#This Row],[Recency]]&lt;=$L$12,3,IF(Table5[[#This Row],[Recency]]&lt;=$L$13,2,1))))</f>
        <v>2</v>
      </c>
      <c r="G1249" s="9">
        <f>IF(Table5[[#This Row],[Frequency]]&lt;=$M$11,1,IF(Table5[[#This Row],[Frequency]]&lt;=$M$12,2,IF(Table5[[#This Row],[Frequency]]&lt;=$M$13,3,IF(Table5[[#This Row],[Frequency]]&lt;$M$17,4,5))))</f>
        <v>2</v>
      </c>
      <c r="H1249" s="9">
        <f>IF(Table5[[#This Row],[Total_Spend]]&lt;=$N$11,1,IF(Table5[[#This Row],[Total_Spend]]&lt;=$N$12,2,IF(Table5[[#This Row],[Total_Spend]]&lt;=$N$13,3,IF(Table5[[#This Row],[Total_Spend]]&lt;$N$17,4,5))))</f>
        <v>2</v>
      </c>
    </row>
    <row r="1250" spans="1:8" x14ac:dyDescent="0.3">
      <c r="A1250" s="9">
        <v>5286</v>
      </c>
      <c r="B1250">
        <v>68</v>
      </c>
      <c r="C1250">
        <v>217</v>
      </c>
      <c r="D1250">
        <v>10</v>
      </c>
      <c r="E1250" s="9">
        <v>0</v>
      </c>
      <c r="F1250" s="9">
        <f>IF(Table5[[#This Row],[Recency]]&lt;=$L$19,5,IF(Table5[[#This Row],[Recency]]&lt;=$L$11,4,IF(Table5[[#This Row],[Recency]]&lt;=$L$12,3,IF(Table5[[#This Row],[Recency]]&lt;=$L$13,2,1))))</f>
        <v>2</v>
      </c>
      <c r="G1250" s="9">
        <f>IF(Table5[[#This Row],[Frequency]]&lt;=$M$11,1,IF(Table5[[#This Row],[Frequency]]&lt;=$M$12,2,IF(Table5[[#This Row],[Frequency]]&lt;=$M$13,3,IF(Table5[[#This Row],[Frequency]]&lt;$M$17,4,5))))</f>
        <v>2</v>
      </c>
      <c r="H1250" s="9">
        <f>IF(Table5[[#This Row],[Total_Spend]]&lt;=$N$11,1,IF(Table5[[#This Row],[Total_Spend]]&lt;=$N$12,2,IF(Table5[[#This Row],[Total_Spend]]&lt;=$N$13,3,IF(Table5[[#This Row],[Total_Spend]]&lt;$N$17,4,5))))</f>
        <v>2</v>
      </c>
    </row>
    <row r="1251" spans="1:8" x14ac:dyDescent="0.3">
      <c r="A1251" s="9">
        <v>5287</v>
      </c>
      <c r="B1251">
        <v>77</v>
      </c>
      <c r="C1251">
        <v>79</v>
      </c>
      <c r="D1251">
        <v>10</v>
      </c>
      <c r="E1251" s="9">
        <v>0</v>
      </c>
      <c r="F1251" s="9">
        <f>IF(Table5[[#This Row],[Recency]]&lt;=$L$19,5,IF(Table5[[#This Row],[Recency]]&lt;=$L$11,4,IF(Table5[[#This Row],[Recency]]&lt;=$L$12,3,IF(Table5[[#This Row],[Recency]]&lt;=$L$13,2,1))))</f>
        <v>1</v>
      </c>
      <c r="G1251" s="9">
        <f>IF(Table5[[#This Row],[Frequency]]&lt;=$M$11,1,IF(Table5[[#This Row],[Frequency]]&lt;=$M$12,2,IF(Table5[[#This Row],[Frequency]]&lt;=$M$13,3,IF(Table5[[#This Row],[Frequency]]&lt;$M$17,4,5))))</f>
        <v>2</v>
      </c>
      <c r="H1251" s="9">
        <f>IF(Table5[[#This Row],[Total_Spend]]&lt;=$N$11,1,IF(Table5[[#This Row],[Total_Spend]]&lt;=$N$12,2,IF(Table5[[#This Row],[Total_Spend]]&lt;=$N$13,3,IF(Table5[[#This Row],[Total_Spend]]&lt;$N$17,4,5))))</f>
        <v>2</v>
      </c>
    </row>
    <row r="1252" spans="1:8" x14ac:dyDescent="0.3">
      <c r="A1252" s="9">
        <v>5289</v>
      </c>
      <c r="B1252">
        <v>30</v>
      </c>
      <c r="C1252">
        <v>72</v>
      </c>
      <c r="D1252">
        <v>6</v>
      </c>
      <c r="E1252" s="9">
        <v>0</v>
      </c>
      <c r="F1252" s="9">
        <f>IF(Table5[[#This Row],[Recency]]&lt;=$L$19,5,IF(Table5[[#This Row],[Recency]]&lt;=$L$11,4,IF(Table5[[#This Row],[Recency]]&lt;=$L$12,3,IF(Table5[[#This Row],[Recency]]&lt;=$L$13,2,1))))</f>
        <v>3</v>
      </c>
      <c r="G1252" s="9">
        <f>IF(Table5[[#This Row],[Frequency]]&lt;=$M$11,1,IF(Table5[[#This Row],[Frequency]]&lt;=$M$12,2,IF(Table5[[#This Row],[Frequency]]&lt;=$M$13,3,IF(Table5[[#This Row],[Frequency]]&lt;$M$17,4,5))))</f>
        <v>1</v>
      </c>
      <c r="H1252" s="9">
        <f>IF(Table5[[#This Row],[Total_Spend]]&lt;=$N$11,1,IF(Table5[[#This Row],[Total_Spend]]&lt;=$N$12,2,IF(Table5[[#This Row],[Total_Spend]]&lt;=$N$13,3,IF(Table5[[#This Row],[Total_Spend]]&lt;$N$17,4,5))))</f>
        <v>2</v>
      </c>
    </row>
    <row r="1253" spans="1:8" x14ac:dyDescent="0.3">
      <c r="A1253" s="9">
        <v>5290</v>
      </c>
      <c r="B1253">
        <v>51</v>
      </c>
      <c r="C1253">
        <v>279</v>
      </c>
      <c r="D1253">
        <v>16</v>
      </c>
      <c r="E1253" s="9">
        <v>0</v>
      </c>
      <c r="F1253" s="9">
        <f>IF(Table5[[#This Row],[Recency]]&lt;=$L$19,5,IF(Table5[[#This Row],[Recency]]&lt;=$L$11,4,IF(Table5[[#This Row],[Recency]]&lt;=$L$12,3,IF(Table5[[#This Row],[Recency]]&lt;=$L$13,2,1))))</f>
        <v>2</v>
      </c>
      <c r="G1253" s="9">
        <f>IF(Table5[[#This Row],[Frequency]]&lt;=$M$11,1,IF(Table5[[#This Row],[Frequency]]&lt;=$M$12,2,IF(Table5[[#This Row],[Frequency]]&lt;=$M$13,3,IF(Table5[[#This Row],[Frequency]]&lt;$M$17,4,5))))</f>
        <v>3</v>
      </c>
      <c r="H1253" s="9">
        <f>IF(Table5[[#This Row],[Total_Spend]]&lt;=$N$11,1,IF(Table5[[#This Row],[Total_Spend]]&lt;=$N$12,2,IF(Table5[[#This Row],[Total_Spend]]&lt;=$N$13,3,IF(Table5[[#This Row],[Total_Spend]]&lt;$N$17,4,5))))</f>
        <v>2</v>
      </c>
    </row>
    <row r="1254" spans="1:8" x14ac:dyDescent="0.3">
      <c r="A1254" s="9">
        <v>5294</v>
      </c>
      <c r="B1254">
        <v>49</v>
      </c>
      <c r="C1254">
        <v>57</v>
      </c>
      <c r="D1254">
        <v>10</v>
      </c>
      <c r="E1254" s="9">
        <v>0</v>
      </c>
      <c r="F1254" s="9">
        <f>IF(Table5[[#This Row],[Recency]]&lt;=$L$19,5,IF(Table5[[#This Row],[Recency]]&lt;=$L$11,4,IF(Table5[[#This Row],[Recency]]&lt;=$L$12,3,IF(Table5[[#This Row],[Recency]]&lt;=$L$13,2,1))))</f>
        <v>3</v>
      </c>
      <c r="G1254" s="9">
        <f>IF(Table5[[#This Row],[Frequency]]&lt;=$M$11,1,IF(Table5[[#This Row],[Frequency]]&lt;=$M$12,2,IF(Table5[[#This Row],[Frequency]]&lt;=$M$13,3,IF(Table5[[#This Row],[Frequency]]&lt;$M$17,4,5))))</f>
        <v>2</v>
      </c>
      <c r="H1254" s="9">
        <f>IF(Table5[[#This Row],[Total_Spend]]&lt;=$N$11,1,IF(Table5[[#This Row],[Total_Spend]]&lt;=$N$12,2,IF(Table5[[#This Row],[Total_Spend]]&lt;=$N$13,3,IF(Table5[[#This Row],[Total_Spend]]&lt;$N$17,4,5))))</f>
        <v>1</v>
      </c>
    </row>
    <row r="1255" spans="1:8" x14ac:dyDescent="0.3">
      <c r="A1255" s="9">
        <v>5299</v>
      </c>
      <c r="B1255">
        <v>43</v>
      </c>
      <c r="C1255">
        <v>1586</v>
      </c>
      <c r="D1255">
        <v>25</v>
      </c>
      <c r="E1255" s="9">
        <v>0</v>
      </c>
      <c r="F1255" s="9">
        <f>IF(Table5[[#This Row],[Recency]]&lt;=$L$19,5,IF(Table5[[#This Row],[Recency]]&lt;=$L$11,4,IF(Table5[[#This Row],[Recency]]&lt;=$L$12,3,IF(Table5[[#This Row],[Recency]]&lt;=$L$13,2,1))))</f>
        <v>3</v>
      </c>
      <c r="G1255" s="9">
        <f>IF(Table5[[#This Row],[Frequency]]&lt;=$M$11,1,IF(Table5[[#This Row],[Frequency]]&lt;=$M$12,2,IF(Table5[[#This Row],[Frequency]]&lt;=$M$13,3,IF(Table5[[#This Row],[Frequency]]&lt;$M$17,4,5))))</f>
        <v>5</v>
      </c>
      <c r="H1255" s="9">
        <f>IF(Table5[[#This Row],[Total_Spend]]&lt;=$N$11,1,IF(Table5[[#This Row],[Total_Spend]]&lt;=$N$12,2,IF(Table5[[#This Row],[Total_Spend]]&lt;=$N$13,3,IF(Table5[[#This Row],[Total_Spend]]&lt;$N$17,4,5))))</f>
        <v>5</v>
      </c>
    </row>
    <row r="1256" spans="1:8" x14ac:dyDescent="0.3">
      <c r="A1256" s="9">
        <v>5300</v>
      </c>
      <c r="B1256">
        <v>60</v>
      </c>
      <c r="C1256">
        <v>70</v>
      </c>
      <c r="D1256">
        <v>6</v>
      </c>
      <c r="E1256" s="9">
        <v>0</v>
      </c>
      <c r="F1256" s="9">
        <f>IF(Table5[[#This Row],[Recency]]&lt;=$L$19,5,IF(Table5[[#This Row],[Recency]]&lt;=$L$11,4,IF(Table5[[#This Row],[Recency]]&lt;=$L$12,3,IF(Table5[[#This Row],[Recency]]&lt;=$L$13,2,1))))</f>
        <v>2</v>
      </c>
      <c r="G1256" s="9">
        <f>IF(Table5[[#This Row],[Frequency]]&lt;=$M$11,1,IF(Table5[[#This Row],[Frequency]]&lt;=$M$12,2,IF(Table5[[#This Row],[Frequency]]&lt;=$M$13,3,IF(Table5[[#This Row],[Frequency]]&lt;$M$17,4,5))))</f>
        <v>1</v>
      </c>
      <c r="H1256" s="9">
        <f>IF(Table5[[#This Row],[Total_Spend]]&lt;=$N$11,1,IF(Table5[[#This Row],[Total_Spend]]&lt;=$N$12,2,IF(Table5[[#This Row],[Total_Spend]]&lt;=$N$13,3,IF(Table5[[#This Row],[Total_Spend]]&lt;$N$17,4,5))))</f>
        <v>2</v>
      </c>
    </row>
    <row r="1257" spans="1:8" x14ac:dyDescent="0.3">
      <c r="A1257" s="9">
        <v>5302</v>
      </c>
      <c r="B1257">
        <v>13</v>
      </c>
      <c r="C1257">
        <v>1428</v>
      </c>
      <c r="D1257">
        <v>16</v>
      </c>
      <c r="E1257" s="9">
        <v>1</v>
      </c>
      <c r="F1257" s="9">
        <f>IF(Table5[[#This Row],[Recency]]&lt;=$L$19,5,IF(Table5[[#This Row],[Recency]]&lt;=$L$11,4,IF(Table5[[#This Row],[Recency]]&lt;=$L$12,3,IF(Table5[[#This Row],[Recency]]&lt;=$L$13,2,1))))</f>
        <v>4</v>
      </c>
      <c r="G1257" s="9">
        <f>IF(Table5[[#This Row],[Frequency]]&lt;=$M$11,1,IF(Table5[[#This Row],[Frequency]]&lt;=$M$12,2,IF(Table5[[#This Row],[Frequency]]&lt;=$M$13,3,IF(Table5[[#This Row],[Frequency]]&lt;$M$17,4,5))))</f>
        <v>3</v>
      </c>
      <c r="H1257" s="9">
        <f>IF(Table5[[#This Row],[Total_Spend]]&lt;=$N$11,1,IF(Table5[[#This Row],[Total_Spend]]&lt;=$N$12,2,IF(Table5[[#This Row],[Total_Spend]]&lt;=$N$13,3,IF(Table5[[#This Row],[Total_Spend]]&lt;$N$17,4,5))))</f>
        <v>4</v>
      </c>
    </row>
    <row r="1258" spans="1:8" x14ac:dyDescent="0.3">
      <c r="A1258" s="9">
        <v>5303</v>
      </c>
      <c r="B1258">
        <v>42</v>
      </c>
      <c r="C1258">
        <v>1113</v>
      </c>
      <c r="D1258">
        <v>20</v>
      </c>
      <c r="E1258" s="9">
        <v>0</v>
      </c>
      <c r="F1258" s="9">
        <f>IF(Table5[[#This Row],[Recency]]&lt;=$L$19,5,IF(Table5[[#This Row],[Recency]]&lt;=$L$11,4,IF(Table5[[#This Row],[Recency]]&lt;=$L$12,3,IF(Table5[[#This Row],[Recency]]&lt;=$L$13,2,1))))</f>
        <v>3</v>
      </c>
      <c r="G1258" s="9">
        <f>IF(Table5[[#This Row],[Frequency]]&lt;=$M$11,1,IF(Table5[[#This Row],[Frequency]]&lt;=$M$12,2,IF(Table5[[#This Row],[Frequency]]&lt;=$M$13,3,IF(Table5[[#This Row],[Frequency]]&lt;$M$17,4,5))))</f>
        <v>3</v>
      </c>
      <c r="H1258" s="9">
        <f>IF(Table5[[#This Row],[Total_Spend]]&lt;=$N$11,1,IF(Table5[[#This Row],[Total_Spend]]&lt;=$N$12,2,IF(Table5[[#This Row],[Total_Spend]]&lt;=$N$13,3,IF(Table5[[#This Row],[Total_Spend]]&lt;$N$17,4,5))))</f>
        <v>4</v>
      </c>
    </row>
    <row r="1259" spans="1:8" x14ac:dyDescent="0.3">
      <c r="A1259" s="9">
        <v>5304</v>
      </c>
      <c r="B1259">
        <v>35</v>
      </c>
      <c r="C1259">
        <v>33</v>
      </c>
      <c r="D1259">
        <v>6</v>
      </c>
      <c r="E1259" s="9">
        <v>0</v>
      </c>
      <c r="F1259" s="9">
        <f>IF(Table5[[#This Row],[Recency]]&lt;=$L$19,5,IF(Table5[[#This Row],[Recency]]&lt;=$L$11,4,IF(Table5[[#This Row],[Recency]]&lt;=$L$12,3,IF(Table5[[#This Row],[Recency]]&lt;=$L$13,2,1))))</f>
        <v>3</v>
      </c>
      <c r="G1259" s="9">
        <f>IF(Table5[[#This Row],[Frequency]]&lt;=$M$11,1,IF(Table5[[#This Row],[Frequency]]&lt;=$M$12,2,IF(Table5[[#This Row],[Frequency]]&lt;=$M$13,3,IF(Table5[[#This Row],[Frequency]]&lt;$M$17,4,5))))</f>
        <v>1</v>
      </c>
      <c r="H1259" s="9">
        <f>IF(Table5[[#This Row],[Total_Spend]]&lt;=$N$11,1,IF(Table5[[#This Row],[Total_Spend]]&lt;=$N$12,2,IF(Table5[[#This Row],[Total_Spend]]&lt;=$N$13,3,IF(Table5[[#This Row],[Total_Spend]]&lt;$N$17,4,5))))</f>
        <v>1</v>
      </c>
    </row>
    <row r="1260" spans="1:8" x14ac:dyDescent="0.3">
      <c r="A1260" s="9">
        <v>531</v>
      </c>
      <c r="B1260">
        <v>55</v>
      </c>
      <c r="C1260">
        <v>1662</v>
      </c>
      <c r="D1260">
        <v>33</v>
      </c>
      <c r="E1260" s="9">
        <v>1</v>
      </c>
      <c r="F1260" s="9">
        <f>IF(Table5[[#This Row],[Recency]]&lt;=$L$19,5,IF(Table5[[#This Row],[Recency]]&lt;=$L$11,4,IF(Table5[[#This Row],[Recency]]&lt;=$L$12,3,IF(Table5[[#This Row],[Recency]]&lt;=$L$13,2,1))))</f>
        <v>2</v>
      </c>
      <c r="G1260" s="9">
        <f>IF(Table5[[#This Row],[Frequency]]&lt;=$M$11,1,IF(Table5[[#This Row],[Frequency]]&lt;=$M$12,2,IF(Table5[[#This Row],[Frequency]]&lt;=$M$13,3,IF(Table5[[#This Row],[Frequency]]&lt;$M$17,4,5))))</f>
        <v>5</v>
      </c>
      <c r="H1260" s="9">
        <f>IF(Table5[[#This Row],[Total_Spend]]&lt;=$N$11,1,IF(Table5[[#This Row],[Total_Spend]]&lt;=$N$12,2,IF(Table5[[#This Row],[Total_Spend]]&lt;=$N$13,3,IF(Table5[[#This Row],[Total_Spend]]&lt;$N$17,4,5))))</f>
        <v>5</v>
      </c>
    </row>
    <row r="1261" spans="1:8" x14ac:dyDescent="0.3">
      <c r="A1261" s="9">
        <v>5313</v>
      </c>
      <c r="B1261">
        <v>20</v>
      </c>
      <c r="C1261">
        <v>44</v>
      </c>
      <c r="D1261">
        <v>9</v>
      </c>
      <c r="E1261" s="9">
        <v>0</v>
      </c>
      <c r="F1261" s="9">
        <f>IF(Table5[[#This Row],[Recency]]&lt;=$L$19,5,IF(Table5[[#This Row],[Recency]]&lt;=$L$11,4,IF(Table5[[#This Row],[Recency]]&lt;=$L$12,3,IF(Table5[[#This Row],[Recency]]&lt;=$L$13,2,1))))</f>
        <v>4</v>
      </c>
      <c r="G1261" s="9">
        <f>IF(Table5[[#This Row],[Frequency]]&lt;=$M$11,1,IF(Table5[[#This Row],[Frequency]]&lt;=$M$12,2,IF(Table5[[#This Row],[Frequency]]&lt;=$M$13,3,IF(Table5[[#This Row],[Frequency]]&lt;$M$17,4,5))))</f>
        <v>2</v>
      </c>
      <c r="H1261" s="9">
        <f>IF(Table5[[#This Row],[Total_Spend]]&lt;=$N$11,1,IF(Table5[[#This Row],[Total_Spend]]&lt;=$N$12,2,IF(Table5[[#This Row],[Total_Spend]]&lt;=$N$13,3,IF(Table5[[#This Row],[Total_Spend]]&lt;$N$17,4,5))))</f>
        <v>1</v>
      </c>
    </row>
    <row r="1262" spans="1:8" x14ac:dyDescent="0.3">
      <c r="A1262" s="9">
        <v>5314</v>
      </c>
      <c r="B1262">
        <v>69</v>
      </c>
      <c r="C1262">
        <v>444</v>
      </c>
      <c r="D1262">
        <v>20</v>
      </c>
      <c r="E1262" s="9">
        <v>0</v>
      </c>
      <c r="F1262" s="9">
        <f>IF(Table5[[#This Row],[Recency]]&lt;=$L$19,5,IF(Table5[[#This Row],[Recency]]&lt;=$L$11,4,IF(Table5[[#This Row],[Recency]]&lt;=$L$12,3,IF(Table5[[#This Row],[Recency]]&lt;=$L$13,2,1))))</f>
        <v>2</v>
      </c>
      <c r="G1262" s="9">
        <f>IF(Table5[[#This Row],[Frequency]]&lt;=$M$11,1,IF(Table5[[#This Row],[Frequency]]&lt;=$M$12,2,IF(Table5[[#This Row],[Frequency]]&lt;=$M$13,3,IF(Table5[[#This Row],[Frequency]]&lt;$M$17,4,5))))</f>
        <v>3</v>
      </c>
      <c r="H1262" s="9">
        <f>IF(Table5[[#This Row],[Total_Spend]]&lt;=$N$11,1,IF(Table5[[#This Row],[Total_Spend]]&lt;=$N$12,2,IF(Table5[[#This Row],[Total_Spend]]&lt;=$N$13,3,IF(Table5[[#This Row],[Total_Spend]]&lt;$N$17,4,5))))</f>
        <v>3</v>
      </c>
    </row>
    <row r="1263" spans="1:8" x14ac:dyDescent="0.3">
      <c r="A1263" s="9">
        <v>5316</v>
      </c>
      <c r="B1263">
        <v>89</v>
      </c>
      <c r="C1263">
        <v>84</v>
      </c>
      <c r="D1263">
        <v>7</v>
      </c>
      <c r="E1263" s="9">
        <v>0</v>
      </c>
      <c r="F1263" s="9">
        <f>IF(Table5[[#This Row],[Recency]]&lt;=$L$19,5,IF(Table5[[#This Row],[Recency]]&lt;=$L$11,4,IF(Table5[[#This Row],[Recency]]&lt;=$L$12,3,IF(Table5[[#This Row],[Recency]]&lt;=$L$13,2,1))))</f>
        <v>1</v>
      </c>
      <c r="G1263" s="9">
        <f>IF(Table5[[#This Row],[Frequency]]&lt;=$M$11,1,IF(Table5[[#This Row],[Frequency]]&lt;=$M$12,2,IF(Table5[[#This Row],[Frequency]]&lt;=$M$13,3,IF(Table5[[#This Row],[Frequency]]&lt;$M$17,4,5))))</f>
        <v>1</v>
      </c>
      <c r="H1263" s="9">
        <f>IF(Table5[[#This Row],[Total_Spend]]&lt;=$N$11,1,IF(Table5[[#This Row],[Total_Spend]]&lt;=$N$12,2,IF(Table5[[#This Row],[Total_Spend]]&lt;=$N$13,3,IF(Table5[[#This Row],[Total_Spend]]&lt;$N$17,4,5))))</f>
        <v>2</v>
      </c>
    </row>
    <row r="1264" spans="1:8" x14ac:dyDescent="0.3">
      <c r="A1264" s="9">
        <v>5320</v>
      </c>
      <c r="B1264">
        <v>20</v>
      </c>
      <c r="C1264">
        <v>171</v>
      </c>
      <c r="D1264">
        <v>12</v>
      </c>
      <c r="E1264" s="9">
        <v>1</v>
      </c>
      <c r="F1264" s="9">
        <f>IF(Table5[[#This Row],[Recency]]&lt;=$L$19,5,IF(Table5[[#This Row],[Recency]]&lt;=$L$11,4,IF(Table5[[#This Row],[Recency]]&lt;=$L$12,3,IF(Table5[[#This Row],[Recency]]&lt;=$L$13,2,1))))</f>
        <v>4</v>
      </c>
      <c r="G1264" s="9">
        <f>IF(Table5[[#This Row],[Frequency]]&lt;=$M$11,1,IF(Table5[[#This Row],[Frequency]]&lt;=$M$12,2,IF(Table5[[#This Row],[Frequency]]&lt;=$M$13,3,IF(Table5[[#This Row],[Frequency]]&lt;$M$17,4,5))))</f>
        <v>2</v>
      </c>
      <c r="H1264" s="9">
        <f>IF(Table5[[#This Row],[Total_Spend]]&lt;=$N$11,1,IF(Table5[[#This Row],[Total_Spend]]&lt;=$N$12,2,IF(Table5[[#This Row],[Total_Spend]]&lt;=$N$13,3,IF(Table5[[#This Row],[Total_Spend]]&lt;$N$17,4,5))))</f>
        <v>2</v>
      </c>
    </row>
    <row r="1265" spans="1:8" x14ac:dyDescent="0.3">
      <c r="A1265" s="9">
        <v>5324</v>
      </c>
      <c r="B1265">
        <v>94</v>
      </c>
      <c r="C1265">
        <v>422</v>
      </c>
      <c r="D1265">
        <v>19</v>
      </c>
      <c r="E1265" s="9">
        <v>0</v>
      </c>
      <c r="F1265" s="9">
        <f>IF(Table5[[#This Row],[Recency]]&lt;=$L$19,5,IF(Table5[[#This Row],[Recency]]&lt;=$L$11,4,IF(Table5[[#This Row],[Recency]]&lt;=$L$12,3,IF(Table5[[#This Row],[Recency]]&lt;=$L$13,2,1))))</f>
        <v>1</v>
      </c>
      <c r="G1265" s="9">
        <f>IF(Table5[[#This Row],[Frequency]]&lt;=$M$11,1,IF(Table5[[#This Row],[Frequency]]&lt;=$M$12,2,IF(Table5[[#This Row],[Frequency]]&lt;=$M$13,3,IF(Table5[[#This Row],[Frequency]]&lt;$M$17,4,5))))</f>
        <v>3</v>
      </c>
      <c r="H1265" s="9">
        <f>IF(Table5[[#This Row],[Total_Spend]]&lt;=$N$11,1,IF(Table5[[#This Row],[Total_Spend]]&lt;=$N$12,2,IF(Table5[[#This Row],[Total_Spend]]&lt;=$N$13,3,IF(Table5[[#This Row],[Total_Spend]]&lt;$N$17,4,5))))</f>
        <v>3</v>
      </c>
    </row>
    <row r="1266" spans="1:8" x14ac:dyDescent="0.3">
      <c r="A1266" s="9">
        <v>5329</v>
      </c>
      <c r="B1266">
        <v>24</v>
      </c>
      <c r="C1266">
        <v>11</v>
      </c>
      <c r="D1266">
        <v>4</v>
      </c>
      <c r="E1266" s="9">
        <v>0</v>
      </c>
      <c r="F1266" s="9">
        <f>IF(Table5[[#This Row],[Recency]]&lt;=$L$19,5,IF(Table5[[#This Row],[Recency]]&lt;=$L$11,4,IF(Table5[[#This Row],[Recency]]&lt;=$L$12,3,IF(Table5[[#This Row],[Recency]]&lt;=$L$13,2,1))))</f>
        <v>4</v>
      </c>
      <c r="G1266" s="9">
        <f>IF(Table5[[#This Row],[Frequency]]&lt;=$M$11,1,IF(Table5[[#This Row],[Frequency]]&lt;=$M$12,2,IF(Table5[[#This Row],[Frequency]]&lt;=$M$13,3,IF(Table5[[#This Row],[Frequency]]&lt;$M$17,4,5))))</f>
        <v>1</v>
      </c>
      <c r="H1266" s="9">
        <f>IF(Table5[[#This Row],[Total_Spend]]&lt;=$N$11,1,IF(Table5[[#This Row],[Total_Spend]]&lt;=$N$12,2,IF(Table5[[#This Row],[Total_Spend]]&lt;=$N$13,3,IF(Table5[[#This Row],[Total_Spend]]&lt;$N$17,4,5))))</f>
        <v>1</v>
      </c>
    </row>
    <row r="1267" spans="1:8" x14ac:dyDescent="0.3">
      <c r="A1267" s="9">
        <v>5331</v>
      </c>
      <c r="B1267">
        <v>8</v>
      </c>
      <c r="C1267">
        <v>1869</v>
      </c>
      <c r="D1267">
        <v>17</v>
      </c>
      <c r="E1267" s="9">
        <v>0</v>
      </c>
      <c r="F1267" s="9">
        <f>IF(Table5[[#This Row],[Recency]]&lt;=$L$19,5,IF(Table5[[#This Row],[Recency]]&lt;=$L$11,4,IF(Table5[[#This Row],[Recency]]&lt;=$L$12,3,IF(Table5[[#This Row],[Recency]]&lt;=$L$13,2,1))))</f>
        <v>5</v>
      </c>
      <c r="G1267" s="9">
        <f>IF(Table5[[#This Row],[Frequency]]&lt;=$M$11,1,IF(Table5[[#This Row],[Frequency]]&lt;=$M$12,2,IF(Table5[[#This Row],[Frequency]]&lt;=$M$13,3,IF(Table5[[#This Row],[Frequency]]&lt;$M$17,4,5))))</f>
        <v>3</v>
      </c>
      <c r="H1267" s="9">
        <f>IF(Table5[[#This Row],[Total_Spend]]&lt;=$N$11,1,IF(Table5[[#This Row],[Total_Spend]]&lt;=$N$12,2,IF(Table5[[#This Row],[Total_Spend]]&lt;=$N$13,3,IF(Table5[[#This Row],[Total_Spend]]&lt;$N$17,4,5))))</f>
        <v>5</v>
      </c>
    </row>
    <row r="1268" spans="1:8" x14ac:dyDescent="0.3">
      <c r="A1268" s="9">
        <v>5332</v>
      </c>
      <c r="B1268">
        <v>2</v>
      </c>
      <c r="C1268">
        <v>1066</v>
      </c>
      <c r="D1268">
        <v>17</v>
      </c>
      <c r="E1268" s="9">
        <v>0</v>
      </c>
      <c r="F1268" s="9">
        <f>IF(Table5[[#This Row],[Recency]]&lt;=$L$19,5,IF(Table5[[#This Row],[Recency]]&lt;=$L$11,4,IF(Table5[[#This Row],[Recency]]&lt;=$L$12,3,IF(Table5[[#This Row],[Recency]]&lt;=$L$13,2,1))))</f>
        <v>5</v>
      </c>
      <c r="G1268" s="9">
        <f>IF(Table5[[#This Row],[Frequency]]&lt;=$M$11,1,IF(Table5[[#This Row],[Frequency]]&lt;=$M$12,2,IF(Table5[[#This Row],[Frequency]]&lt;=$M$13,3,IF(Table5[[#This Row],[Frequency]]&lt;$M$17,4,5))))</f>
        <v>3</v>
      </c>
      <c r="H1268" s="9">
        <f>IF(Table5[[#This Row],[Total_Spend]]&lt;=$N$11,1,IF(Table5[[#This Row],[Total_Spend]]&lt;=$N$12,2,IF(Table5[[#This Row],[Total_Spend]]&lt;=$N$13,3,IF(Table5[[#This Row],[Total_Spend]]&lt;$N$17,4,5))))</f>
        <v>4</v>
      </c>
    </row>
    <row r="1269" spans="1:8" x14ac:dyDescent="0.3">
      <c r="A1269" s="9">
        <v>5336</v>
      </c>
      <c r="B1269">
        <v>37</v>
      </c>
      <c r="C1269">
        <v>59</v>
      </c>
      <c r="D1269">
        <v>2</v>
      </c>
      <c r="E1269" s="9">
        <v>0</v>
      </c>
      <c r="F1269" s="9">
        <f>IF(Table5[[#This Row],[Recency]]&lt;=$L$19,5,IF(Table5[[#This Row],[Recency]]&lt;=$L$11,4,IF(Table5[[#This Row],[Recency]]&lt;=$L$12,3,IF(Table5[[#This Row],[Recency]]&lt;=$L$13,2,1))))</f>
        <v>3</v>
      </c>
      <c r="G1269" s="9">
        <f>IF(Table5[[#This Row],[Frequency]]&lt;=$M$11,1,IF(Table5[[#This Row],[Frequency]]&lt;=$M$12,2,IF(Table5[[#This Row],[Frequency]]&lt;=$M$13,3,IF(Table5[[#This Row],[Frequency]]&lt;$M$17,4,5))))</f>
        <v>1</v>
      </c>
      <c r="H1269" s="9">
        <f>IF(Table5[[#This Row],[Total_Spend]]&lt;=$N$11,1,IF(Table5[[#This Row],[Total_Spend]]&lt;=$N$12,2,IF(Table5[[#This Row],[Total_Spend]]&lt;=$N$13,3,IF(Table5[[#This Row],[Total_Spend]]&lt;$N$17,4,5))))</f>
        <v>1</v>
      </c>
    </row>
    <row r="1270" spans="1:8" x14ac:dyDescent="0.3">
      <c r="A1270" s="9">
        <v>5341</v>
      </c>
      <c r="B1270">
        <v>2</v>
      </c>
      <c r="C1270">
        <v>1588</v>
      </c>
      <c r="D1270">
        <v>14</v>
      </c>
      <c r="E1270" s="9">
        <v>0</v>
      </c>
      <c r="F1270" s="9">
        <f>IF(Table5[[#This Row],[Recency]]&lt;=$L$19,5,IF(Table5[[#This Row],[Recency]]&lt;=$L$11,4,IF(Table5[[#This Row],[Recency]]&lt;=$L$12,3,IF(Table5[[#This Row],[Recency]]&lt;=$L$13,2,1))))</f>
        <v>5</v>
      </c>
      <c r="G1270" s="9">
        <f>IF(Table5[[#This Row],[Frequency]]&lt;=$M$11,1,IF(Table5[[#This Row],[Frequency]]&lt;=$M$12,2,IF(Table5[[#This Row],[Frequency]]&lt;=$M$13,3,IF(Table5[[#This Row],[Frequency]]&lt;$M$17,4,5))))</f>
        <v>2</v>
      </c>
      <c r="H1270" s="9">
        <f>IF(Table5[[#This Row],[Total_Spend]]&lt;=$N$11,1,IF(Table5[[#This Row],[Total_Spend]]&lt;=$N$12,2,IF(Table5[[#This Row],[Total_Spend]]&lt;=$N$13,3,IF(Table5[[#This Row],[Total_Spend]]&lt;$N$17,4,5))))</f>
        <v>5</v>
      </c>
    </row>
    <row r="1271" spans="1:8" x14ac:dyDescent="0.3">
      <c r="A1271" s="9">
        <v>5342</v>
      </c>
      <c r="B1271">
        <v>31</v>
      </c>
      <c r="C1271">
        <v>29</v>
      </c>
      <c r="D1271">
        <v>6</v>
      </c>
      <c r="E1271" s="9">
        <v>0</v>
      </c>
      <c r="F1271" s="9">
        <f>IF(Table5[[#This Row],[Recency]]&lt;=$L$19,5,IF(Table5[[#This Row],[Recency]]&lt;=$L$11,4,IF(Table5[[#This Row],[Recency]]&lt;=$L$12,3,IF(Table5[[#This Row],[Recency]]&lt;=$L$13,2,1))))</f>
        <v>3</v>
      </c>
      <c r="G1271" s="9">
        <f>IF(Table5[[#This Row],[Frequency]]&lt;=$M$11,1,IF(Table5[[#This Row],[Frequency]]&lt;=$M$12,2,IF(Table5[[#This Row],[Frequency]]&lt;=$M$13,3,IF(Table5[[#This Row],[Frequency]]&lt;$M$17,4,5))))</f>
        <v>1</v>
      </c>
      <c r="H1271" s="9">
        <f>IF(Table5[[#This Row],[Total_Spend]]&lt;=$N$11,1,IF(Table5[[#This Row],[Total_Spend]]&lt;=$N$12,2,IF(Table5[[#This Row],[Total_Spend]]&lt;=$N$13,3,IF(Table5[[#This Row],[Total_Spend]]&lt;$N$17,4,5))))</f>
        <v>1</v>
      </c>
    </row>
    <row r="1272" spans="1:8" x14ac:dyDescent="0.3">
      <c r="A1272" s="9">
        <v>5346</v>
      </c>
      <c r="B1272">
        <v>87</v>
      </c>
      <c r="C1272">
        <v>79</v>
      </c>
      <c r="D1272">
        <v>9</v>
      </c>
      <c r="E1272" s="9">
        <v>0</v>
      </c>
      <c r="F1272" s="9">
        <f>IF(Table5[[#This Row],[Recency]]&lt;=$L$19,5,IF(Table5[[#This Row],[Recency]]&lt;=$L$11,4,IF(Table5[[#This Row],[Recency]]&lt;=$L$12,3,IF(Table5[[#This Row],[Recency]]&lt;=$L$13,2,1))))</f>
        <v>1</v>
      </c>
      <c r="G1272" s="9">
        <f>IF(Table5[[#This Row],[Frequency]]&lt;=$M$11,1,IF(Table5[[#This Row],[Frequency]]&lt;=$M$12,2,IF(Table5[[#This Row],[Frequency]]&lt;=$M$13,3,IF(Table5[[#This Row],[Frequency]]&lt;$M$17,4,5))))</f>
        <v>2</v>
      </c>
      <c r="H1272" s="9">
        <f>IF(Table5[[#This Row],[Total_Spend]]&lt;=$N$11,1,IF(Table5[[#This Row],[Total_Spend]]&lt;=$N$12,2,IF(Table5[[#This Row],[Total_Spend]]&lt;=$N$13,3,IF(Table5[[#This Row],[Total_Spend]]&lt;$N$17,4,5))))</f>
        <v>2</v>
      </c>
    </row>
    <row r="1273" spans="1:8" x14ac:dyDescent="0.3">
      <c r="A1273" s="9">
        <v>535</v>
      </c>
      <c r="B1273">
        <v>18</v>
      </c>
      <c r="C1273">
        <v>778</v>
      </c>
      <c r="D1273">
        <v>27</v>
      </c>
      <c r="E1273" s="9">
        <v>0</v>
      </c>
      <c r="F1273" s="9">
        <f>IF(Table5[[#This Row],[Recency]]&lt;=$L$19,5,IF(Table5[[#This Row],[Recency]]&lt;=$L$11,4,IF(Table5[[#This Row],[Recency]]&lt;=$L$12,3,IF(Table5[[#This Row],[Recency]]&lt;=$L$13,2,1))))</f>
        <v>4</v>
      </c>
      <c r="G1273" s="9">
        <f>IF(Table5[[#This Row],[Frequency]]&lt;=$M$11,1,IF(Table5[[#This Row],[Frequency]]&lt;=$M$12,2,IF(Table5[[#This Row],[Frequency]]&lt;=$M$13,3,IF(Table5[[#This Row],[Frequency]]&lt;$M$17,4,5))))</f>
        <v>5</v>
      </c>
      <c r="H1273" s="9">
        <f>IF(Table5[[#This Row],[Total_Spend]]&lt;=$N$11,1,IF(Table5[[#This Row],[Total_Spend]]&lt;=$N$12,2,IF(Table5[[#This Row],[Total_Spend]]&lt;=$N$13,3,IF(Table5[[#This Row],[Total_Spend]]&lt;$N$17,4,5))))</f>
        <v>3</v>
      </c>
    </row>
    <row r="1274" spans="1:8" x14ac:dyDescent="0.3">
      <c r="A1274" s="9">
        <v>5350</v>
      </c>
      <c r="B1274">
        <v>29</v>
      </c>
      <c r="C1274">
        <v>2525</v>
      </c>
      <c r="D1274">
        <v>18</v>
      </c>
      <c r="E1274" s="9">
        <v>1</v>
      </c>
      <c r="F1274" s="9">
        <f>IF(Table5[[#This Row],[Recency]]&lt;=$L$19,5,IF(Table5[[#This Row],[Recency]]&lt;=$L$11,4,IF(Table5[[#This Row],[Recency]]&lt;=$L$12,3,IF(Table5[[#This Row],[Recency]]&lt;=$L$13,2,1))))</f>
        <v>3</v>
      </c>
      <c r="G1274" s="9">
        <f>IF(Table5[[#This Row],[Frequency]]&lt;=$M$11,1,IF(Table5[[#This Row],[Frequency]]&lt;=$M$12,2,IF(Table5[[#This Row],[Frequency]]&lt;=$M$13,3,IF(Table5[[#This Row],[Frequency]]&lt;$M$17,4,5))))</f>
        <v>3</v>
      </c>
      <c r="H1274" s="9">
        <f>IF(Table5[[#This Row],[Total_Spend]]&lt;=$N$11,1,IF(Table5[[#This Row],[Total_Spend]]&lt;=$N$12,2,IF(Table5[[#This Row],[Total_Spend]]&lt;=$N$13,3,IF(Table5[[#This Row],[Total_Spend]]&lt;$N$17,4,5))))</f>
        <v>5</v>
      </c>
    </row>
    <row r="1275" spans="1:8" x14ac:dyDescent="0.3">
      <c r="A1275" s="9">
        <v>5370</v>
      </c>
      <c r="B1275">
        <v>38</v>
      </c>
      <c r="C1275">
        <v>413</v>
      </c>
      <c r="D1275">
        <v>18</v>
      </c>
      <c r="E1275" s="9">
        <v>0</v>
      </c>
      <c r="F1275" s="9">
        <f>IF(Table5[[#This Row],[Recency]]&lt;=$L$19,5,IF(Table5[[#This Row],[Recency]]&lt;=$L$11,4,IF(Table5[[#This Row],[Recency]]&lt;=$L$12,3,IF(Table5[[#This Row],[Recency]]&lt;=$L$13,2,1))))</f>
        <v>3</v>
      </c>
      <c r="G1275" s="9">
        <f>IF(Table5[[#This Row],[Frequency]]&lt;=$M$11,1,IF(Table5[[#This Row],[Frequency]]&lt;=$M$12,2,IF(Table5[[#This Row],[Frequency]]&lt;=$M$13,3,IF(Table5[[#This Row],[Frequency]]&lt;$M$17,4,5))))</f>
        <v>3</v>
      </c>
      <c r="H1275" s="9">
        <f>IF(Table5[[#This Row],[Total_Spend]]&lt;=$N$11,1,IF(Table5[[#This Row],[Total_Spend]]&lt;=$N$12,2,IF(Table5[[#This Row],[Total_Spend]]&lt;=$N$13,3,IF(Table5[[#This Row],[Total_Spend]]&lt;$N$17,4,5))))</f>
        <v>3</v>
      </c>
    </row>
    <row r="1276" spans="1:8" x14ac:dyDescent="0.3">
      <c r="A1276" s="9">
        <v>5371</v>
      </c>
      <c r="B1276">
        <v>1</v>
      </c>
      <c r="C1276">
        <v>91</v>
      </c>
      <c r="D1276">
        <v>8</v>
      </c>
      <c r="E1276" s="9">
        <v>1</v>
      </c>
      <c r="F1276" s="9">
        <f>IF(Table5[[#This Row],[Recency]]&lt;=$L$19,5,IF(Table5[[#This Row],[Recency]]&lt;=$L$11,4,IF(Table5[[#This Row],[Recency]]&lt;=$L$12,3,IF(Table5[[#This Row],[Recency]]&lt;=$L$13,2,1))))</f>
        <v>5</v>
      </c>
      <c r="G1276" s="9">
        <f>IF(Table5[[#This Row],[Frequency]]&lt;=$M$11,1,IF(Table5[[#This Row],[Frequency]]&lt;=$M$12,2,IF(Table5[[#This Row],[Frequency]]&lt;=$M$13,3,IF(Table5[[#This Row],[Frequency]]&lt;$M$17,4,5))))</f>
        <v>1</v>
      </c>
      <c r="H1276" s="9">
        <f>IF(Table5[[#This Row],[Total_Spend]]&lt;=$N$11,1,IF(Table5[[#This Row],[Total_Spend]]&lt;=$N$12,2,IF(Table5[[#This Row],[Total_Spend]]&lt;=$N$13,3,IF(Table5[[#This Row],[Total_Spend]]&lt;$N$17,4,5))))</f>
        <v>2</v>
      </c>
    </row>
    <row r="1277" spans="1:8" x14ac:dyDescent="0.3">
      <c r="A1277" s="9">
        <v>5376</v>
      </c>
      <c r="B1277">
        <v>42</v>
      </c>
      <c r="C1277">
        <v>1730</v>
      </c>
      <c r="D1277">
        <v>43</v>
      </c>
      <c r="E1277" s="9">
        <v>0</v>
      </c>
      <c r="F1277" s="9">
        <f>IF(Table5[[#This Row],[Recency]]&lt;=$L$19,5,IF(Table5[[#This Row],[Recency]]&lt;=$L$11,4,IF(Table5[[#This Row],[Recency]]&lt;=$L$12,3,IF(Table5[[#This Row],[Recency]]&lt;=$L$13,2,1))))</f>
        <v>3</v>
      </c>
      <c r="G1277" s="9">
        <f>IF(Table5[[#This Row],[Frequency]]&lt;=$M$11,1,IF(Table5[[#This Row],[Frequency]]&lt;=$M$12,2,IF(Table5[[#This Row],[Frequency]]&lt;=$M$13,3,IF(Table5[[#This Row],[Frequency]]&lt;$M$17,4,5))))</f>
        <v>5</v>
      </c>
      <c r="H1277" s="9">
        <f>IF(Table5[[#This Row],[Total_Spend]]&lt;=$N$11,1,IF(Table5[[#This Row],[Total_Spend]]&lt;=$N$12,2,IF(Table5[[#This Row],[Total_Spend]]&lt;=$N$13,3,IF(Table5[[#This Row],[Total_Spend]]&lt;$N$17,4,5))))</f>
        <v>5</v>
      </c>
    </row>
    <row r="1278" spans="1:8" x14ac:dyDescent="0.3">
      <c r="A1278" s="9">
        <v>538</v>
      </c>
      <c r="B1278">
        <v>78</v>
      </c>
      <c r="C1278">
        <v>125</v>
      </c>
      <c r="D1278">
        <v>7</v>
      </c>
      <c r="E1278" s="9">
        <v>0</v>
      </c>
      <c r="F1278" s="9">
        <f>IF(Table5[[#This Row],[Recency]]&lt;=$L$19,5,IF(Table5[[#This Row],[Recency]]&lt;=$L$11,4,IF(Table5[[#This Row],[Recency]]&lt;=$L$12,3,IF(Table5[[#This Row],[Recency]]&lt;=$L$13,2,1))))</f>
        <v>1</v>
      </c>
      <c r="G1278" s="9">
        <f>IF(Table5[[#This Row],[Frequency]]&lt;=$M$11,1,IF(Table5[[#This Row],[Frequency]]&lt;=$M$12,2,IF(Table5[[#This Row],[Frequency]]&lt;=$M$13,3,IF(Table5[[#This Row],[Frequency]]&lt;$M$17,4,5))))</f>
        <v>1</v>
      </c>
      <c r="H1278" s="9">
        <f>IF(Table5[[#This Row],[Total_Spend]]&lt;=$N$11,1,IF(Table5[[#This Row],[Total_Spend]]&lt;=$N$12,2,IF(Table5[[#This Row],[Total_Spend]]&lt;=$N$13,3,IF(Table5[[#This Row],[Total_Spend]]&lt;$N$17,4,5))))</f>
        <v>2</v>
      </c>
    </row>
    <row r="1279" spans="1:8" x14ac:dyDescent="0.3">
      <c r="A1279" s="9">
        <v>5386</v>
      </c>
      <c r="B1279">
        <v>62</v>
      </c>
      <c r="C1279">
        <v>2302</v>
      </c>
      <c r="D1279">
        <v>18</v>
      </c>
      <c r="E1279" s="9">
        <v>1</v>
      </c>
      <c r="F1279" s="9">
        <f>IF(Table5[[#This Row],[Recency]]&lt;=$L$19,5,IF(Table5[[#This Row],[Recency]]&lt;=$L$11,4,IF(Table5[[#This Row],[Recency]]&lt;=$L$12,3,IF(Table5[[#This Row],[Recency]]&lt;=$L$13,2,1))))</f>
        <v>2</v>
      </c>
      <c r="G1279" s="9">
        <f>IF(Table5[[#This Row],[Frequency]]&lt;=$M$11,1,IF(Table5[[#This Row],[Frequency]]&lt;=$M$12,2,IF(Table5[[#This Row],[Frequency]]&lt;=$M$13,3,IF(Table5[[#This Row],[Frequency]]&lt;$M$17,4,5))))</f>
        <v>3</v>
      </c>
      <c r="H1279" s="9">
        <f>IF(Table5[[#This Row],[Total_Spend]]&lt;=$N$11,1,IF(Table5[[#This Row],[Total_Spend]]&lt;=$N$12,2,IF(Table5[[#This Row],[Total_Spend]]&lt;=$N$13,3,IF(Table5[[#This Row],[Total_Spend]]&lt;$N$17,4,5))))</f>
        <v>5</v>
      </c>
    </row>
    <row r="1280" spans="1:8" x14ac:dyDescent="0.3">
      <c r="A1280" s="9">
        <v>5389</v>
      </c>
      <c r="B1280">
        <v>93</v>
      </c>
      <c r="C1280">
        <v>347</v>
      </c>
      <c r="D1280">
        <v>16</v>
      </c>
      <c r="E1280" s="9">
        <v>0</v>
      </c>
      <c r="F1280" s="9">
        <f>IF(Table5[[#This Row],[Recency]]&lt;=$L$19,5,IF(Table5[[#This Row],[Recency]]&lt;=$L$11,4,IF(Table5[[#This Row],[Recency]]&lt;=$L$12,3,IF(Table5[[#This Row],[Recency]]&lt;=$L$13,2,1))))</f>
        <v>1</v>
      </c>
      <c r="G1280" s="9">
        <f>IF(Table5[[#This Row],[Frequency]]&lt;=$M$11,1,IF(Table5[[#This Row],[Frequency]]&lt;=$M$12,2,IF(Table5[[#This Row],[Frequency]]&lt;=$M$13,3,IF(Table5[[#This Row],[Frequency]]&lt;$M$17,4,5))))</f>
        <v>3</v>
      </c>
      <c r="H1280" s="9">
        <f>IF(Table5[[#This Row],[Total_Spend]]&lt;=$N$11,1,IF(Table5[[#This Row],[Total_Spend]]&lt;=$N$12,2,IF(Table5[[#This Row],[Total_Spend]]&lt;=$N$13,3,IF(Table5[[#This Row],[Total_Spend]]&lt;$N$17,4,5))))</f>
        <v>2</v>
      </c>
    </row>
    <row r="1281" spans="1:8" x14ac:dyDescent="0.3">
      <c r="A1281" s="9">
        <v>5393</v>
      </c>
      <c r="B1281">
        <v>64</v>
      </c>
      <c r="C1281">
        <v>42</v>
      </c>
      <c r="D1281">
        <v>5</v>
      </c>
      <c r="E1281" s="9">
        <v>0</v>
      </c>
      <c r="F1281" s="9">
        <f>IF(Table5[[#This Row],[Recency]]&lt;=$L$19,5,IF(Table5[[#This Row],[Recency]]&lt;=$L$11,4,IF(Table5[[#This Row],[Recency]]&lt;=$L$12,3,IF(Table5[[#This Row],[Recency]]&lt;=$L$13,2,1))))</f>
        <v>2</v>
      </c>
      <c r="G1281" s="9">
        <f>IF(Table5[[#This Row],[Frequency]]&lt;=$M$11,1,IF(Table5[[#This Row],[Frequency]]&lt;=$M$12,2,IF(Table5[[#This Row],[Frequency]]&lt;=$M$13,3,IF(Table5[[#This Row],[Frequency]]&lt;$M$17,4,5))))</f>
        <v>1</v>
      </c>
      <c r="H1281" s="9">
        <f>IF(Table5[[#This Row],[Total_Spend]]&lt;=$N$11,1,IF(Table5[[#This Row],[Total_Spend]]&lt;=$N$12,2,IF(Table5[[#This Row],[Total_Spend]]&lt;=$N$13,3,IF(Table5[[#This Row],[Total_Spend]]&lt;$N$17,4,5))))</f>
        <v>1</v>
      </c>
    </row>
    <row r="1282" spans="1:8" x14ac:dyDescent="0.3">
      <c r="A1282" s="9">
        <v>5394</v>
      </c>
      <c r="B1282">
        <v>42</v>
      </c>
      <c r="C1282">
        <v>38</v>
      </c>
      <c r="D1282">
        <v>10</v>
      </c>
      <c r="E1282" s="9">
        <v>0</v>
      </c>
      <c r="F1282" s="9">
        <f>IF(Table5[[#This Row],[Recency]]&lt;=$L$19,5,IF(Table5[[#This Row],[Recency]]&lt;=$L$11,4,IF(Table5[[#This Row],[Recency]]&lt;=$L$12,3,IF(Table5[[#This Row],[Recency]]&lt;=$L$13,2,1))))</f>
        <v>3</v>
      </c>
      <c r="G1282" s="9">
        <f>IF(Table5[[#This Row],[Frequency]]&lt;=$M$11,1,IF(Table5[[#This Row],[Frequency]]&lt;=$M$12,2,IF(Table5[[#This Row],[Frequency]]&lt;=$M$13,3,IF(Table5[[#This Row],[Frequency]]&lt;$M$17,4,5))))</f>
        <v>2</v>
      </c>
      <c r="H1282" s="9">
        <f>IF(Table5[[#This Row],[Total_Spend]]&lt;=$N$11,1,IF(Table5[[#This Row],[Total_Spend]]&lt;=$N$12,2,IF(Table5[[#This Row],[Total_Spend]]&lt;=$N$13,3,IF(Table5[[#This Row],[Total_Spend]]&lt;$N$17,4,5))))</f>
        <v>1</v>
      </c>
    </row>
    <row r="1283" spans="1:8" x14ac:dyDescent="0.3">
      <c r="A1283" s="9">
        <v>5396</v>
      </c>
      <c r="B1283">
        <v>48</v>
      </c>
      <c r="C1283">
        <v>1366</v>
      </c>
      <c r="D1283">
        <v>30</v>
      </c>
      <c r="E1283" s="9">
        <v>0</v>
      </c>
      <c r="F1283" s="9">
        <f>IF(Table5[[#This Row],[Recency]]&lt;=$L$19,5,IF(Table5[[#This Row],[Recency]]&lt;=$L$11,4,IF(Table5[[#This Row],[Recency]]&lt;=$L$12,3,IF(Table5[[#This Row],[Recency]]&lt;=$L$13,2,1))))</f>
        <v>3</v>
      </c>
      <c r="G1283" s="9">
        <f>IF(Table5[[#This Row],[Frequency]]&lt;=$M$11,1,IF(Table5[[#This Row],[Frequency]]&lt;=$M$12,2,IF(Table5[[#This Row],[Frequency]]&lt;=$M$13,3,IF(Table5[[#This Row],[Frequency]]&lt;$M$17,4,5))))</f>
        <v>5</v>
      </c>
      <c r="H1283" s="9">
        <f>IF(Table5[[#This Row],[Total_Spend]]&lt;=$N$11,1,IF(Table5[[#This Row],[Total_Spend]]&lt;=$N$12,2,IF(Table5[[#This Row],[Total_Spend]]&lt;=$N$13,3,IF(Table5[[#This Row],[Total_Spend]]&lt;$N$17,4,5))))</f>
        <v>4</v>
      </c>
    </row>
    <row r="1284" spans="1:8" x14ac:dyDescent="0.3">
      <c r="A1284" s="9">
        <v>5407</v>
      </c>
      <c r="B1284">
        <v>70</v>
      </c>
      <c r="C1284">
        <v>1085</v>
      </c>
      <c r="D1284">
        <v>28</v>
      </c>
      <c r="E1284" s="9">
        <v>0</v>
      </c>
      <c r="F1284" s="9">
        <f>IF(Table5[[#This Row],[Recency]]&lt;=$L$19,5,IF(Table5[[#This Row],[Recency]]&lt;=$L$11,4,IF(Table5[[#This Row],[Recency]]&lt;=$L$12,3,IF(Table5[[#This Row],[Recency]]&lt;=$L$13,2,1))))</f>
        <v>2</v>
      </c>
      <c r="G1284" s="9">
        <f>IF(Table5[[#This Row],[Frequency]]&lt;=$M$11,1,IF(Table5[[#This Row],[Frequency]]&lt;=$M$12,2,IF(Table5[[#This Row],[Frequency]]&lt;=$M$13,3,IF(Table5[[#This Row],[Frequency]]&lt;$M$17,4,5))))</f>
        <v>5</v>
      </c>
      <c r="H1284" s="9">
        <f>IF(Table5[[#This Row],[Total_Spend]]&lt;=$N$11,1,IF(Table5[[#This Row],[Total_Spend]]&lt;=$N$12,2,IF(Table5[[#This Row],[Total_Spend]]&lt;=$N$13,3,IF(Table5[[#This Row],[Total_Spend]]&lt;$N$17,4,5))))</f>
        <v>4</v>
      </c>
    </row>
    <row r="1285" spans="1:8" x14ac:dyDescent="0.3">
      <c r="A1285" s="9">
        <v>5423</v>
      </c>
      <c r="B1285">
        <v>35</v>
      </c>
      <c r="C1285">
        <v>16</v>
      </c>
      <c r="D1285">
        <v>4</v>
      </c>
      <c r="E1285" s="9">
        <v>0</v>
      </c>
      <c r="F1285" s="9">
        <f>IF(Table5[[#This Row],[Recency]]&lt;=$L$19,5,IF(Table5[[#This Row],[Recency]]&lt;=$L$11,4,IF(Table5[[#This Row],[Recency]]&lt;=$L$12,3,IF(Table5[[#This Row],[Recency]]&lt;=$L$13,2,1))))</f>
        <v>3</v>
      </c>
      <c r="G1285" s="9">
        <f>IF(Table5[[#This Row],[Frequency]]&lt;=$M$11,1,IF(Table5[[#This Row],[Frequency]]&lt;=$M$12,2,IF(Table5[[#This Row],[Frequency]]&lt;=$M$13,3,IF(Table5[[#This Row],[Frequency]]&lt;$M$17,4,5))))</f>
        <v>1</v>
      </c>
      <c r="H1285" s="9">
        <f>IF(Table5[[#This Row],[Total_Spend]]&lt;=$N$11,1,IF(Table5[[#This Row],[Total_Spend]]&lt;=$N$12,2,IF(Table5[[#This Row],[Total_Spend]]&lt;=$N$13,3,IF(Table5[[#This Row],[Total_Spend]]&lt;$N$17,4,5))))</f>
        <v>1</v>
      </c>
    </row>
    <row r="1286" spans="1:8" x14ac:dyDescent="0.3">
      <c r="A1286" s="9">
        <v>5424</v>
      </c>
      <c r="B1286">
        <v>30</v>
      </c>
      <c r="C1286">
        <v>156</v>
      </c>
      <c r="D1286">
        <v>9</v>
      </c>
      <c r="E1286" s="9">
        <v>0</v>
      </c>
      <c r="F1286" s="9">
        <f>IF(Table5[[#This Row],[Recency]]&lt;=$L$19,5,IF(Table5[[#This Row],[Recency]]&lt;=$L$11,4,IF(Table5[[#This Row],[Recency]]&lt;=$L$12,3,IF(Table5[[#This Row],[Recency]]&lt;=$L$13,2,1))))</f>
        <v>3</v>
      </c>
      <c r="G1286" s="9">
        <f>IF(Table5[[#This Row],[Frequency]]&lt;=$M$11,1,IF(Table5[[#This Row],[Frequency]]&lt;=$M$12,2,IF(Table5[[#This Row],[Frequency]]&lt;=$M$13,3,IF(Table5[[#This Row],[Frequency]]&lt;$M$17,4,5))))</f>
        <v>2</v>
      </c>
      <c r="H1286" s="9">
        <f>IF(Table5[[#This Row],[Total_Spend]]&lt;=$N$11,1,IF(Table5[[#This Row],[Total_Spend]]&lt;=$N$12,2,IF(Table5[[#This Row],[Total_Spend]]&lt;=$N$13,3,IF(Table5[[#This Row],[Total_Spend]]&lt;$N$17,4,5))))</f>
        <v>2</v>
      </c>
    </row>
    <row r="1287" spans="1:8" x14ac:dyDescent="0.3">
      <c r="A1287" s="9">
        <v>5429</v>
      </c>
      <c r="B1287">
        <v>10</v>
      </c>
      <c r="C1287">
        <v>183</v>
      </c>
      <c r="D1287">
        <v>10</v>
      </c>
      <c r="E1287" s="9">
        <v>0</v>
      </c>
      <c r="F1287" s="9">
        <f>IF(Table5[[#This Row],[Recency]]&lt;=$L$19,5,IF(Table5[[#This Row],[Recency]]&lt;=$L$11,4,IF(Table5[[#This Row],[Recency]]&lt;=$L$12,3,IF(Table5[[#This Row],[Recency]]&lt;=$L$13,2,1))))</f>
        <v>4</v>
      </c>
      <c r="G1287" s="9">
        <f>IF(Table5[[#This Row],[Frequency]]&lt;=$M$11,1,IF(Table5[[#This Row],[Frequency]]&lt;=$M$12,2,IF(Table5[[#This Row],[Frequency]]&lt;=$M$13,3,IF(Table5[[#This Row],[Frequency]]&lt;$M$17,4,5))))</f>
        <v>2</v>
      </c>
      <c r="H1287" s="9">
        <f>IF(Table5[[#This Row],[Total_Spend]]&lt;=$N$11,1,IF(Table5[[#This Row],[Total_Spend]]&lt;=$N$12,2,IF(Table5[[#This Row],[Total_Spend]]&lt;=$N$13,3,IF(Table5[[#This Row],[Total_Spend]]&lt;$N$17,4,5))))</f>
        <v>2</v>
      </c>
    </row>
    <row r="1288" spans="1:8" x14ac:dyDescent="0.3">
      <c r="A1288" s="9">
        <v>5430</v>
      </c>
      <c r="B1288">
        <v>1</v>
      </c>
      <c r="C1288">
        <v>684</v>
      </c>
      <c r="D1288">
        <v>31</v>
      </c>
      <c r="E1288" s="9">
        <v>0</v>
      </c>
      <c r="F1288" s="9">
        <f>IF(Table5[[#This Row],[Recency]]&lt;=$L$19,5,IF(Table5[[#This Row],[Recency]]&lt;=$L$11,4,IF(Table5[[#This Row],[Recency]]&lt;=$L$12,3,IF(Table5[[#This Row],[Recency]]&lt;=$L$13,2,1))))</f>
        <v>5</v>
      </c>
      <c r="G1288" s="9">
        <f>IF(Table5[[#This Row],[Frequency]]&lt;=$M$11,1,IF(Table5[[#This Row],[Frequency]]&lt;=$M$12,2,IF(Table5[[#This Row],[Frequency]]&lt;=$M$13,3,IF(Table5[[#This Row],[Frequency]]&lt;$M$17,4,5))))</f>
        <v>5</v>
      </c>
      <c r="H1288" s="9">
        <f>IF(Table5[[#This Row],[Total_Spend]]&lt;=$N$11,1,IF(Table5[[#This Row],[Total_Spend]]&lt;=$N$12,2,IF(Table5[[#This Row],[Total_Spend]]&lt;=$N$13,3,IF(Table5[[#This Row],[Total_Spend]]&lt;$N$17,4,5))))</f>
        <v>3</v>
      </c>
    </row>
    <row r="1289" spans="1:8" x14ac:dyDescent="0.3">
      <c r="A1289" s="9">
        <v>544</v>
      </c>
      <c r="B1289">
        <v>51</v>
      </c>
      <c r="C1289">
        <v>976</v>
      </c>
      <c r="D1289">
        <v>14</v>
      </c>
      <c r="E1289" s="9">
        <v>0</v>
      </c>
      <c r="F1289" s="9">
        <f>IF(Table5[[#This Row],[Recency]]&lt;=$L$19,5,IF(Table5[[#This Row],[Recency]]&lt;=$L$11,4,IF(Table5[[#This Row],[Recency]]&lt;=$L$12,3,IF(Table5[[#This Row],[Recency]]&lt;=$L$13,2,1))))</f>
        <v>2</v>
      </c>
      <c r="G1289" s="9">
        <f>IF(Table5[[#This Row],[Frequency]]&lt;=$M$11,1,IF(Table5[[#This Row],[Frequency]]&lt;=$M$12,2,IF(Table5[[#This Row],[Frequency]]&lt;=$M$13,3,IF(Table5[[#This Row],[Frequency]]&lt;$M$17,4,5))))</f>
        <v>2</v>
      </c>
      <c r="H1289" s="9">
        <f>IF(Table5[[#This Row],[Total_Spend]]&lt;=$N$11,1,IF(Table5[[#This Row],[Total_Spend]]&lt;=$N$12,2,IF(Table5[[#This Row],[Total_Spend]]&lt;=$N$13,3,IF(Table5[[#This Row],[Total_Spend]]&lt;$N$17,4,5))))</f>
        <v>3</v>
      </c>
    </row>
    <row r="1290" spans="1:8" x14ac:dyDescent="0.3">
      <c r="A1290" s="9">
        <v>5441</v>
      </c>
      <c r="B1290">
        <v>97</v>
      </c>
      <c r="C1290">
        <v>388</v>
      </c>
      <c r="D1290">
        <v>15</v>
      </c>
      <c r="E1290" s="9">
        <v>0</v>
      </c>
      <c r="F1290" s="9">
        <f>IF(Table5[[#This Row],[Recency]]&lt;=$L$19,5,IF(Table5[[#This Row],[Recency]]&lt;=$L$11,4,IF(Table5[[#This Row],[Recency]]&lt;=$L$12,3,IF(Table5[[#This Row],[Recency]]&lt;=$L$13,2,1))))</f>
        <v>1</v>
      </c>
      <c r="G1290" s="9">
        <f>IF(Table5[[#This Row],[Frequency]]&lt;=$M$11,1,IF(Table5[[#This Row],[Frequency]]&lt;=$M$12,2,IF(Table5[[#This Row],[Frequency]]&lt;=$M$13,3,IF(Table5[[#This Row],[Frequency]]&lt;$M$17,4,5))))</f>
        <v>2</v>
      </c>
      <c r="H1290" s="9">
        <f>IF(Table5[[#This Row],[Total_Spend]]&lt;=$N$11,1,IF(Table5[[#This Row],[Total_Spend]]&lt;=$N$12,2,IF(Table5[[#This Row],[Total_Spend]]&lt;=$N$13,3,IF(Table5[[#This Row],[Total_Spend]]&lt;$N$17,4,5))))</f>
        <v>2</v>
      </c>
    </row>
    <row r="1291" spans="1:8" x14ac:dyDescent="0.3">
      <c r="A1291" s="9">
        <v>5453</v>
      </c>
      <c r="B1291">
        <v>26</v>
      </c>
      <c r="C1291">
        <v>2352</v>
      </c>
      <c r="D1291">
        <v>24</v>
      </c>
      <c r="E1291" s="9">
        <v>0</v>
      </c>
      <c r="F1291" s="9">
        <f>IF(Table5[[#This Row],[Recency]]&lt;=$L$19,5,IF(Table5[[#This Row],[Recency]]&lt;=$L$11,4,IF(Table5[[#This Row],[Recency]]&lt;=$L$12,3,IF(Table5[[#This Row],[Recency]]&lt;=$L$13,2,1))))</f>
        <v>3</v>
      </c>
      <c r="G1291" s="9">
        <f>IF(Table5[[#This Row],[Frequency]]&lt;=$M$11,1,IF(Table5[[#This Row],[Frequency]]&lt;=$M$12,2,IF(Table5[[#This Row],[Frequency]]&lt;=$M$13,3,IF(Table5[[#This Row],[Frequency]]&lt;$M$17,4,5))))</f>
        <v>4</v>
      </c>
      <c r="H1291" s="9">
        <f>IF(Table5[[#This Row],[Total_Spend]]&lt;=$N$11,1,IF(Table5[[#This Row],[Total_Spend]]&lt;=$N$12,2,IF(Table5[[#This Row],[Total_Spend]]&lt;=$N$13,3,IF(Table5[[#This Row],[Total_Spend]]&lt;$N$17,4,5))))</f>
        <v>5</v>
      </c>
    </row>
    <row r="1292" spans="1:8" x14ac:dyDescent="0.3">
      <c r="A1292" s="9">
        <v>5454</v>
      </c>
      <c r="B1292">
        <v>80</v>
      </c>
      <c r="C1292">
        <v>50</v>
      </c>
      <c r="D1292">
        <v>6</v>
      </c>
      <c r="E1292" s="9">
        <v>0</v>
      </c>
      <c r="F1292" s="9">
        <f>IF(Table5[[#This Row],[Recency]]&lt;=$L$19,5,IF(Table5[[#This Row],[Recency]]&lt;=$L$11,4,IF(Table5[[#This Row],[Recency]]&lt;=$L$12,3,IF(Table5[[#This Row],[Recency]]&lt;=$L$13,2,1))))</f>
        <v>1</v>
      </c>
      <c r="G1292" s="9">
        <f>IF(Table5[[#This Row],[Frequency]]&lt;=$M$11,1,IF(Table5[[#This Row],[Frequency]]&lt;=$M$12,2,IF(Table5[[#This Row],[Frequency]]&lt;=$M$13,3,IF(Table5[[#This Row],[Frequency]]&lt;$M$17,4,5))))</f>
        <v>1</v>
      </c>
      <c r="H1292" s="9">
        <f>IF(Table5[[#This Row],[Total_Spend]]&lt;=$N$11,1,IF(Table5[[#This Row],[Total_Spend]]&lt;=$N$12,2,IF(Table5[[#This Row],[Total_Spend]]&lt;=$N$13,3,IF(Table5[[#This Row],[Total_Spend]]&lt;$N$17,4,5))))</f>
        <v>1</v>
      </c>
    </row>
    <row r="1293" spans="1:8" x14ac:dyDescent="0.3">
      <c r="A1293" s="9">
        <v>5455</v>
      </c>
      <c r="B1293">
        <v>89</v>
      </c>
      <c r="C1293">
        <v>122</v>
      </c>
      <c r="D1293">
        <v>10</v>
      </c>
      <c r="E1293" s="9">
        <v>0</v>
      </c>
      <c r="F1293" s="9">
        <f>IF(Table5[[#This Row],[Recency]]&lt;=$L$19,5,IF(Table5[[#This Row],[Recency]]&lt;=$L$11,4,IF(Table5[[#This Row],[Recency]]&lt;=$L$12,3,IF(Table5[[#This Row],[Recency]]&lt;=$L$13,2,1))))</f>
        <v>1</v>
      </c>
      <c r="G1293" s="9">
        <f>IF(Table5[[#This Row],[Frequency]]&lt;=$M$11,1,IF(Table5[[#This Row],[Frequency]]&lt;=$M$12,2,IF(Table5[[#This Row],[Frequency]]&lt;=$M$13,3,IF(Table5[[#This Row],[Frequency]]&lt;$M$17,4,5))))</f>
        <v>2</v>
      </c>
      <c r="H1293" s="9">
        <f>IF(Table5[[#This Row],[Total_Spend]]&lt;=$N$11,1,IF(Table5[[#This Row],[Total_Spend]]&lt;=$N$12,2,IF(Table5[[#This Row],[Total_Spend]]&lt;=$N$13,3,IF(Table5[[#This Row],[Total_Spend]]&lt;$N$17,4,5))))</f>
        <v>2</v>
      </c>
    </row>
    <row r="1294" spans="1:8" x14ac:dyDescent="0.3">
      <c r="A1294" s="9">
        <v>5462</v>
      </c>
      <c r="B1294">
        <v>63</v>
      </c>
      <c r="C1294">
        <v>1174</v>
      </c>
      <c r="D1294">
        <v>32</v>
      </c>
      <c r="E1294" s="9">
        <v>0</v>
      </c>
      <c r="F1294" s="9">
        <f>IF(Table5[[#This Row],[Recency]]&lt;=$L$19,5,IF(Table5[[#This Row],[Recency]]&lt;=$L$11,4,IF(Table5[[#This Row],[Recency]]&lt;=$L$12,3,IF(Table5[[#This Row],[Recency]]&lt;=$L$13,2,1))))</f>
        <v>2</v>
      </c>
      <c r="G1294" s="9">
        <f>IF(Table5[[#This Row],[Frequency]]&lt;=$M$11,1,IF(Table5[[#This Row],[Frequency]]&lt;=$M$12,2,IF(Table5[[#This Row],[Frequency]]&lt;=$M$13,3,IF(Table5[[#This Row],[Frequency]]&lt;$M$17,4,5))))</f>
        <v>5</v>
      </c>
      <c r="H1294" s="9">
        <f>IF(Table5[[#This Row],[Total_Spend]]&lt;=$N$11,1,IF(Table5[[#This Row],[Total_Spend]]&lt;=$N$12,2,IF(Table5[[#This Row],[Total_Spend]]&lt;=$N$13,3,IF(Table5[[#This Row],[Total_Spend]]&lt;$N$17,4,5))))</f>
        <v>4</v>
      </c>
    </row>
    <row r="1295" spans="1:8" x14ac:dyDescent="0.3">
      <c r="A1295" s="9">
        <v>5474</v>
      </c>
      <c r="B1295">
        <v>79</v>
      </c>
      <c r="C1295">
        <v>223</v>
      </c>
      <c r="D1295">
        <v>12</v>
      </c>
      <c r="E1295" s="9">
        <v>0</v>
      </c>
      <c r="F1295" s="9">
        <f>IF(Table5[[#This Row],[Recency]]&lt;=$L$19,5,IF(Table5[[#This Row],[Recency]]&lt;=$L$11,4,IF(Table5[[#This Row],[Recency]]&lt;=$L$12,3,IF(Table5[[#This Row],[Recency]]&lt;=$L$13,2,1))))</f>
        <v>1</v>
      </c>
      <c r="G1295" s="9">
        <f>IF(Table5[[#This Row],[Frequency]]&lt;=$M$11,1,IF(Table5[[#This Row],[Frequency]]&lt;=$M$12,2,IF(Table5[[#This Row],[Frequency]]&lt;=$M$13,3,IF(Table5[[#This Row],[Frequency]]&lt;$M$17,4,5))))</f>
        <v>2</v>
      </c>
      <c r="H1295" s="9">
        <f>IF(Table5[[#This Row],[Total_Spend]]&lt;=$N$11,1,IF(Table5[[#This Row],[Total_Spend]]&lt;=$N$12,2,IF(Table5[[#This Row],[Total_Spend]]&lt;=$N$13,3,IF(Table5[[#This Row],[Total_Spend]]&lt;$N$17,4,5))))</f>
        <v>2</v>
      </c>
    </row>
    <row r="1296" spans="1:8" x14ac:dyDescent="0.3">
      <c r="A1296" s="9">
        <v>5491</v>
      </c>
      <c r="B1296">
        <v>70</v>
      </c>
      <c r="C1296">
        <v>319</v>
      </c>
      <c r="D1296">
        <v>16</v>
      </c>
      <c r="E1296" s="9">
        <v>0</v>
      </c>
      <c r="F1296" s="9">
        <f>IF(Table5[[#This Row],[Recency]]&lt;=$L$19,5,IF(Table5[[#This Row],[Recency]]&lt;=$L$11,4,IF(Table5[[#This Row],[Recency]]&lt;=$L$12,3,IF(Table5[[#This Row],[Recency]]&lt;=$L$13,2,1))))</f>
        <v>2</v>
      </c>
      <c r="G1296" s="9">
        <f>IF(Table5[[#This Row],[Frequency]]&lt;=$M$11,1,IF(Table5[[#This Row],[Frequency]]&lt;=$M$12,2,IF(Table5[[#This Row],[Frequency]]&lt;=$M$13,3,IF(Table5[[#This Row],[Frequency]]&lt;$M$17,4,5))))</f>
        <v>3</v>
      </c>
      <c r="H1296" s="9">
        <f>IF(Table5[[#This Row],[Total_Spend]]&lt;=$N$11,1,IF(Table5[[#This Row],[Total_Spend]]&lt;=$N$12,2,IF(Table5[[#This Row],[Total_Spend]]&lt;=$N$13,3,IF(Table5[[#This Row],[Total_Spend]]&lt;$N$17,4,5))))</f>
        <v>2</v>
      </c>
    </row>
    <row r="1297" spans="1:8" x14ac:dyDescent="0.3">
      <c r="A1297" s="9">
        <v>5493</v>
      </c>
      <c r="B1297">
        <v>21</v>
      </c>
      <c r="C1297">
        <v>23</v>
      </c>
      <c r="D1297">
        <v>4</v>
      </c>
      <c r="E1297" s="9">
        <v>0</v>
      </c>
      <c r="F1297" s="9">
        <f>IF(Table5[[#This Row],[Recency]]&lt;=$L$19,5,IF(Table5[[#This Row],[Recency]]&lt;=$L$11,4,IF(Table5[[#This Row],[Recency]]&lt;=$L$12,3,IF(Table5[[#This Row],[Recency]]&lt;=$L$13,2,1))))</f>
        <v>4</v>
      </c>
      <c r="G1297" s="9">
        <f>IF(Table5[[#This Row],[Frequency]]&lt;=$M$11,1,IF(Table5[[#This Row],[Frequency]]&lt;=$M$12,2,IF(Table5[[#This Row],[Frequency]]&lt;=$M$13,3,IF(Table5[[#This Row],[Frequency]]&lt;$M$17,4,5))))</f>
        <v>1</v>
      </c>
      <c r="H1297" s="9">
        <f>IF(Table5[[#This Row],[Total_Spend]]&lt;=$N$11,1,IF(Table5[[#This Row],[Total_Spend]]&lt;=$N$12,2,IF(Table5[[#This Row],[Total_Spend]]&lt;=$N$13,3,IF(Table5[[#This Row],[Total_Spend]]&lt;$N$17,4,5))))</f>
        <v>1</v>
      </c>
    </row>
    <row r="1298" spans="1:8" x14ac:dyDescent="0.3">
      <c r="A1298" s="9">
        <v>55</v>
      </c>
      <c r="B1298">
        <v>83</v>
      </c>
      <c r="C1298">
        <v>597</v>
      </c>
      <c r="D1298">
        <v>22</v>
      </c>
      <c r="E1298" s="9">
        <v>0</v>
      </c>
      <c r="F1298" s="9">
        <f>IF(Table5[[#This Row],[Recency]]&lt;=$L$19,5,IF(Table5[[#This Row],[Recency]]&lt;=$L$11,4,IF(Table5[[#This Row],[Recency]]&lt;=$L$12,3,IF(Table5[[#This Row],[Recency]]&lt;=$L$13,2,1))))</f>
        <v>1</v>
      </c>
      <c r="G1298" s="9">
        <f>IF(Table5[[#This Row],[Frequency]]&lt;=$M$11,1,IF(Table5[[#This Row],[Frequency]]&lt;=$M$12,2,IF(Table5[[#This Row],[Frequency]]&lt;=$M$13,3,IF(Table5[[#This Row],[Frequency]]&lt;$M$17,4,5))))</f>
        <v>4</v>
      </c>
      <c r="H1298" s="9">
        <f>IF(Table5[[#This Row],[Total_Spend]]&lt;=$N$11,1,IF(Table5[[#This Row],[Total_Spend]]&lt;=$N$12,2,IF(Table5[[#This Row],[Total_Spend]]&lt;=$N$13,3,IF(Table5[[#This Row],[Total_Spend]]&lt;$N$17,4,5))))</f>
        <v>3</v>
      </c>
    </row>
    <row r="1299" spans="1:8" x14ac:dyDescent="0.3">
      <c r="A1299" s="9">
        <v>550</v>
      </c>
      <c r="B1299">
        <v>87</v>
      </c>
      <c r="C1299">
        <v>708</v>
      </c>
      <c r="D1299">
        <v>21</v>
      </c>
      <c r="E1299" s="9">
        <v>0</v>
      </c>
      <c r="F1299" s="9">
        <f>IF(Table5[[#This Row],[Recency]]&lt;=$L$19,5,IF(Table5[[#This Row],[Recency]]&lt;=$L$11,4,IF(Table5[[#This Row],[Recency]]&lt;=$L$12,3,IF(Table5[[#This Row],[Recency]]&lt;=$L$13,2,1))))</f>
        <v>1</v>
      </c>
      <c r="G1299" s="9">
        <f>IF(Table5[[#This Row],[Frequency]]&lt;=$M$11,1,IF(Table5[[#This Row],[Frequency]]&lt;=$M$12,2,IF(Table5[[#This Row],[Frequency]]&lt;=$M$13,3,IF(Table5[[#This Row],[Frequency]]&lt;$M$17,4,5))))</f>
        <v>3</v>
      </c>
      <c r="H1299" s="9">
        <f>IF(Table5[[#This Row],[Total_Spend]]&lt;=$N$11,1,IF(Table5[[#This Row],[Total_Spend]]&lt;=$N$12,2,IF(Table5[[#This Row],[Total_Spend]]&lt;=$N$13,3,IF(Table5[[#This Row],[Total_Spend]]&lt;$N$17,4,5))))</f>
        <v>3</v>
      </c>
    </row>
    <row r="1300" spans="1:8" x14ac:dyDescent="0.3">
      <c r="A1300" s="9">
        <v>5510</v>
      </c>
      <c r="B1300">
        <v>2</v>
      </c>
      <c r="C1300">
        <v>441</v>
      </c>
      <c r="D1300">
        <v>16</v>
      </c>
      <c r="E1300" s="9">
        <v>0</v>
      </c>
      <c r="F1300" s="9">
        <f>IF(Table5[[#This Row],[Recency]]&lt;=$L$19,5,IF(Table5[[#This Row],[Recency]]&lt;=$L$11,4,IF(Table5[[#This Row],[Recency]]&lt;=$L$12,3,IF(Table5[[#This Row],[Recency]]&lt;=$L$13,2,1))))</f>
        <v>5</v>
      </c>
      <c r="G1300" s="9">
        <f>IF(Table5[[#This Row],[Frequency]]&lt;=$M$11,1,IF(Table5[[#This Row],[Frequency]]&lt;=$M$12,2,IF(Table5[[#This Row],[Frequency]]&lt;=$M$13,3,IF(Table5[[#This Row],[Frequency]]&lt;$M$17,4,5))))</f>
        <v>3</v>
      </c>
      <c r="H1300" s="9">
        <f>IF(Table5[[#This Row],[Total_Spend]]&lt;=$N$11,1,IF(Table5[[#This Row],[Total_Spend]]&lt;=$N$12,2,IF(Table5[[#This Row],[Total_Spend]]&lt;=$N$13,3,IF(Table5[[#This Row],[Total_Spend]]&lt;$N$17,4,5))))</f>
        <v>3</v>
      </c>
    </row>
    <row r="1301" spans="1:8" x14ac:dyDescent="0.3">
      <c r="A1301" s="9">
        <v>5512</v>
      </c>
      <c r="B1301">
        <v>19</v>
      </c>
      <c r="C1301">
        <v>518</v>
      </c>
      <c r="D1301">
        <v>17</v>
      </c>
      <c r="E1301" s="9">
        <v>0</v>
      </c>
      <c r="F1301" s="9">
        <f>IF(Table5[[#This Row],[Recency]]&lt;=$L$19,5,IF(Table5[[#This Row],[Recency]]&lt;=$L$11,4,IF(Table5[[#This Row],[Recency]]&lt;=$L$12,3,IF(Table5[[#This Row],[Recency]]&lt;=$L$13,2,1))))</f>
        <v>4</v>
      </c>
      <c r="G1301" s="9">
        <f>IF(Table5[[#This Row],[Frequency]]&lt;=$M$11,1,IF(Table5[[#This Row],[Frequency]]&lt;=$M$12,2,IF(Table5[[#This Row],[Frequency]]&lt;=$M$13,3,IF(Table5[[#This Row],[Frequency]]&lt;$M$17,4,5))))</f>
        <v>3</v>
      </c>
      <c r="H1301" s="9">
        <f>IF(Table5[[#This Row],[Total_Spend]]&lt;=$N$11,1,IF(Table5[[#This Row],[Total_Spend]]&lt;=$N$12,2,IF(Table5[[#This Row],[Total_Spend]]&lt;=$N$13,3,IF(Table5[[#This Row],[Total_Spend]]&lt;$N$17,4,5))))</f>
        <v>3</v>
      </c>
    </row>
    <row r="1302" spans="1:8" x14ac:dyDescent="0.3">
      <c r="A1302" s="9">
        <v>5513</v>
      </c>
      <c r="B1302">
        <v>49</v>
      </c>
      <c r="C1302">
        <v>40</v>
      </c>
      <c r="D1302">
        <v>6</v>
      </c>
      <c r="E1302" s="9">
        <v>0</v>
      </c>
      <c r="F1302" s="9">
        <f>IF(Table5[[#This Row],[Recency]]&lt;=$L$19,5,IF(Table5[[#This Row],[Recency]]&lt;=$L$11,4,IF(Table5[[#This Row],[Recency]]&lt;=$L$12,3,IF(Table5[[#This Row],[Recency]]&lt;=$L$13,2,1))))</f>
        <v>3</v>
      </c>
      <c r="G1302" s="9">
        <f>IF(Table5[[#This Row],[Frequency]]&lt;=$M$11,1,IF(Table5[[#This Row],[Frequency]]&lt;=$M$12,2,IF(Table5[[#This Row],[Frequency]]&lt;=$M$13,3,IF(Table5[[#This Row],[Frequency]]&lt;$M$17,4,5))))</f>
        <v>1</v>
      </c>
      <c r="H1302" s="9">
        <f>IF(Table5[[#This Row],[Total_Spend]]&lt;=$N$11,1,IF(Table5[[#This Row],[Total_Spend]]&lt;=$N$12,2,IF(Table5[[#This Row],[Total_Spend]]&lt;=$N$13,3,IF(Table5[[#This Row],[Total_Spend]]&lt;$N$17,4,5))))</f>
        <v>1</v>
      </c>
    </row>
    <row r="1303" spans="1:8" x14ac:dyDescent="0.3">
      <c r="A1303" s="9">
        <v>5517</v>
      </c>
      <c r="B1303">
        <v>51</v>
      </c>
      <c r="C1303">
        <v>37</v>
      </c>
      <c r="D1303">
        <v>5</v>
      </c>
      <c r="E1303" s="9">
        <v>0</v>
      </c>
      <c r="F1303" s="9">
        <f>IF(Table5[[#This Row],[Recency]]&lt;=$L$19,5,IF(Table5[[#This Row],[Recency]]&lt;=$L$11,4,IF(Table5[[#This Row],[Recency]]&lt;=$L$12,3,IF(Table5[[#This Row],[Recency]]&lt;=$L$13,2,1))))</f>
        <v>2</v>
      </c>
      <c r="G1303" s="9">
        <f>IF(Table5[[#This Row],[Frequency]]&lt;=$M$11,1,IF(Table5[[#This Row],[Frequency]]&lt;=$M$12,2,IF(Table5[[#This Row],[Frequency]]&lt;=$M$13,3,IF(Table5[[#This Row],[Frequency]]&lt;$M$17,4,5))))</f>
        <v>1</v>
      </c>
      <c r="H1303" s="9">
        <f>IF(Table5[[#This Row],[Total_Spend]]&lt;=$N$11,1,IF(Table5[[#This Row],[Total_Spend]]&lt;=$N$12,2,IF(Table5[[#This Row],[Total_Spend]]&lt;=$N$13,3,IF(Table5[[#This Row],[Total_Spend]]&lt;$N$17,4,5))))</f>
        <v>1</v>
      </c>
    </row>
    <row r="1304" spans="1:8" x14ac:dyDescent="0.3">
      <c r="A1304" s="9">
        <v>5519</v>
      </c>
      <c r="B1304">
        <v>8</v>
      </c>
      <c r="C1304">
        <v>797</v>
      </c>
      <c r="D1304">
        <v>20</v>
      </c>
      <c r="E1304" s="9">
        <v>1</v>
      </c>
      <c r="F1304" s="9">
        <f>IF(Table5[[#This Row],[Recency]]&lt;=$L$19,5,IF(Table5[[#This Row],[Recency]]&lt;=$L$11,4,IF(Table5[[#This Row],[Recency]]&lt;=$L$12,3,IF(Table5[[#This Row],[Recency]]&lt;=$L$13,2,1))))</f>
        <v>5</v>
      </c>
      <c r="G1304" s="9">
        <f>IF(Table5[[#This Row],[Frequency]]&lt;=$M$11,1,IF(Table5[[#This Row],[Frequency]]&lt;=$M$12,2,IF(Table5[[#This Row],[Frequency]]&lt;=$M$13,3,IF(Table5[[#This Row],[Frequency]]&lt;$M$17,4,5))))</f>
        <v>3</v>
      </c>
      <c r="H1304" s="9">
        <f>IF(Table5[[#This Row],[Total_Spend]]&lt;=$N$11,1,IF(Table5[[#This Row],[Total_Spend]]&lt;=$N$12,2,IF(Table5[[#This Row],[Total_Spend]]&lt;=$N$13,3,IF(Table5[[#This Row],[Total_Spend]]&lt;$N$17,4,5))))</f>
        <v>3</v>
      </c>
    </row>
    <row r="1305" spans="1:8" x14ac:dyDescent="0.3">
      <c r="A1305" s="9">
        <v>5524</v>
      </c>
      <c r="B1305">
        <v>58</v>
      </c>
      <c r="C1305">
        <v>1617</v>
      </c>
      <c r="D1305">
        <v>25</v>
      </c>
      <c r="E1305" s="9">
        <v>1</v>
      </c>
      <c r="F1305" s="9">
        <f>IF(Table5[[#This Row],[Recency]]&lt;=$L$19,5,IF(Table5[[#This Row],[Recency]]&lt;=$L$11,4,IF(Table5[[#This Row],[Recency]]&lt;=$L$12,3,IF(Table5[[#This Row],[Recency]]&lt;=$L$13,2,1))))</f>
        <v>2</v>
      </c>
      <c r="G1305" s="9">
        <f>IF(Table5[[#This Row],[Frequency]]&lt;=$M$11,1,IF(Table5[[#This Row],[Frequency]]&lt;=$M$12,2,IF(Table5[[#This Row],[Frequency]]&lt;=$M$13,3,IF(Table5[[#This Row],[Frequency]]&lt;$M$17,4,5))))</f>
        <v>5</v>
      </c>
      <c r="H1305" s="9">
        <f>IF(Table5[[#This Row],[Total_Spend]]&lt;=$N$11,1,IF(Table5[[#This Row],[Total_Spend]]&lt;=$N$12,2,IF(Table5[[#This Row],[Total_Spend]]&lt;=$N$13,3,IF(Table5[[#This Row],[Total_Spend]]&lt;$N$17,4,5))))</f>
        <v>5</v>
      </c>
    </row>
    <row r="1306" spans="1:8" x14ac:dyDescent="0.3">
      <c r="A1306" s="9">
        <v>5527</v>
      </c>
      <c r="B1306">
        <v>25</v>
      </c>
      <c r="C1306">
        <v>58</v>
      </c>
      <c r="D1306">
        <v>7</v>
      </c>
      <c r="E1306" s="9">
        <v>0</v>
      </c>
      <c r="F1306" s="9">
        <f>IF(Table5[[#This Row],[Recency]]&lt;=$L$19,5,IF(Table5[[#This Row],[Recency]]&lt;=$L$11,4,IF(Table5[[#This Row],[Recency]]&lt;=$L$12,3,IF(Table5[[#This Row],[Recency]]&lt;=$L$13,2,1))))</f>
        <v>3</v>
      </c>
      <c r="G1306" s="9">
        <f>IF(Table5[[#This Row],[Frequency]]&lt;=$M$11,1,IF(Table5[[#This Row],[Frequency]]&lt;=$M$12,2,IF(Table5[[#This Row],[Frequency]]&lt;=$M$13,3,IF(Table5[[#This Row],[Frequency]]&lt;$M$17,4,5))))</f>
        <v>1</v>
      </c>
      <c r="H1306" s="9">
        <f>IF(Table5[[#This Row],[Total_Spend]]&lt;=$N$11,1,IF(Table5[[#This Row],[Total_Spend]]&lt;=$N$12,2,IF(Table5[[#This Row],[Total_Spend]]&lt;=$N$13,3,IF(Table5[[#This Row],[Total_Spend]]&lt;$N$17,4,5))))</f>
        <v>1</v>
      </c>
    </row>
    <row r="1307" spans="1:8" x14ac:dyDescent="0.3">
      <c r="A1307" s="9">
        <v>5529</v>
      </c>
      <c r="B1307">
        <v>56</v>
      </c>
      <c r="C1307">
        <v>444</v>
      </c>
      <c r="D1307">
        <v>22</v>
      </c>
      <c r="E1307" s="9">
        <v>0</v>
      </c>
      <c r="F1307" s="9">
        <f>IF(Table5[[#This Row],[Recency]]&lt;=$L$19,5,IF(Table5[[#This Row],[Recency]]&lt;=$L$11,4,IF(Table5[[#This Row],[Recency]]&lt;=$L$12,3,IF(Table5[[#This Row],[Recency]]&lt;=$L$13,2,1))))</f>
        <v>2</v>
      </c>
      <c r="G1307" s="9">
        <f>IF(Table5[[#This Row],[Frequency]]&lt;=$M$11,1,IF(Table5[[#This Row],[Frequency]]&lt;=$M$12,2,IF(Table5[[#This Row],[Frequency]]&lt;=$M$13,3,IF(Table5[[#This Row],[Frequency]]&lt;$M$17,4,5))))</f>
        <v>4</v>
      </c>
      <c r="H1307" s="9">
        <f>IF(Table5[[#This Row],[Total_Spend]]&lt;=$N$11,1,IF(Table5[[#This Row],[Total_Spend]]&lt;=$N$12,2,IF(Table5[[#This Row],[Total_Spend]]&lt;=$N$13,3,IF(Table5[[#This Row],[Total_Spend]]&lt;$N$17,4,5))))</f>
        <v>3</v>
      </c>
    </row>
    <row r="1308" spans="1:8" x14ac:dyDescent="0.3">
      <c r="A1308" s="9">
        <v>5534</v>
      </c>
      <c r="B1308">
        <v>30</v>
      </c>
      <c r="C1308">
        <v>224</v>
      </c>
      <c r="D1308">
        <v>10</v>
      </c>
      <c r="E1308" s="9">
        <v>0</v>
      </c>
      <c r="F1308" s="9">
        <f>IF(Table5[[#This Row],[Recency]]&lt;=$L$19,5,IF(Table5[[#This Row],[Recency]]&lt;=$L$11,4,IF(Table5[[#This Row],[Recency]]&lt;=$L$12,3,IF(Table5[[#This Row],[Recency]]&lt;=$L$13,2,1))))</f>
        <v>3</v>
      </c>
      <c r="G1308" s="9">
        <f>IF(Table5[[#This Row],[Frequency]]&lt;=$M$11,1,IF(Table5[[#This Row],[Frequency]]&lt;=$M$12,2,IF(Table5[[#This Row],[Frequency]]&lt;=$M$13,3,IF(Table5[[#This Row],[Frequency]]&lt;$M$17,4,5))))</f>
        <v>2</v>
      </c>
      <c r="H1308" s="9">
        <f>IF(Table5[[#This Row],[Total_Spend]]&lt;=$N$11,1,IF(Table5[[#This Row],[Total_Spend]]&lt;=$N$12,2,IF(Table5[[#This Row],[Total_Spend]]&lt;=$N$13,3,IF(Table5[[#This Row],[Total_Spend]]&lt;$N$17,4,5))))</f>
        <v>2</v>
      </c>
    </row>
    <row r="1309" spans="1:8" x14ac:dyDescent="0.3">
      <c r="A1309" s="9">
        <v>5536</v>
      </c>
      <c r="B1309">
        <v>61</v>
      </c>
      <c r="C1309">
        <v>1957</v>
      </c>
      <c r="D1309">
        <v>20</v>
      </c>
      <c r="E1309" s="9">
        <v>1</v>
      </c>
      <c r="F1309" s="9">
        <f>IF(Table5[[#This Row],[Recency]]&lt;=$L$19,5,IF(Table5[[#This Row],[Recency]]&lt;=$L$11,4,IF(Table5[[#This Row],[Recency]]&lt;=$L$12,3,IF(Table5[[#This Row],[Recency]]&lt;=$L$13,2,1))))</f>
        <v>2</v>
      </c>
      <c r="G1309" s="9">
        <f>IF(Table5[[#This Row],[Frequency]]&lt;=$M$11,1,IF(Table5[[#This Row],[Frequency]]&lt;=$M$12,2,IF(Table5[[#This Row],[Frequency]]&lt;=$M$13,3,IF(Table5[[#This Row],[Frequency]]&lt;$M$17,4,5))))</f>
        <v>3</v>
      </c>
      <c r="H1309" s="9">
        <f>IF(Table5[[#This Row],[Total_Spend]]&lt;=$N$11,1,IF(Table5[[#This Row],[Total_Spend]]&lt;=$N$12,2,IF(Table5[[#This Row],[Total_Spend]]&lt;=$N$13,3,IF(Table5[[#This Row],[Total_Spend]]&lt;$N$17,4,5))))</f>
        <v>5</v>
      </c>
    </row>
    <row r="1310" spans="1:8" x14ac:dyDescent="0.3">
      <c r="A1310" s="9">
        <v>5538</v>
      </c>
      <c r="B1310">
        <v>78</v>
      </c>
      <c r="C1310">
        <v>1862</v>
      </c>
      <c r="D1310">
        <v>17</v>
      </c>
      <c r="E1310" s="9">
        <v>1</v>
      </c>
      <c r="F1310" s="9">
        <f>IF(Table5[[#This Row],[Recency]]&lt;=$L$19,5,IF(Table5[[#This Row],[Recency]]&lt;=$L$11,4,IF(Table5[[#This Row],[Recency]]&lt;=$L$12,3,IF(Table5[[#This Row],[Recency]]&lt;=$L$13,2,1))))</f>
        <v>1</v>
      </c>
      <c r="G1310" s="9">
        <f>IF(Table5[[#This Row],[Frequency]]&lt;=$M$11,1,IF(Table5[[#This Row],[Frequency]]&lt;=$M$12,2,IF(Table5[[#This Row],[Frequency]]&lt;=$M$13,3,IF(Table5[[#This Row],[Frequency]]&lt;$M$17,4,5))))</f>
        <v>3</v>
      </c>
      <c r="H1310" s="9">
        <f>IF(Table5[[#This Row],[Total_Spend]]&lt;=$N$11,1,IF(Table5[[#This Row],[Total_Spend]]&lt;=$N$12,2,IF(Table5[[#This Row],[Total_Spend]]&lt;=$N$13,3,IF(Table5[[#This Row],[Total_Spend]]&lt;$N$17,4,5))))</f>
        <v>5</v>
      </c>
    </row>
    <row r="1311" spans="1:8" x14ac:dyDescent="0.3">
      <c r="A1311" s="9">
        <v>5543</v>
      </c>
      <c r="B1311">
        <v>49</v>
      </c>
      <c r="C1311">
        <v>802</v>
      </c>
      <c r="D1311">
        <v>25</v>
      </c>
      <c r="E1311" s="9">
        <v>0</v>
      </c>
      <c r="F1311" s="9">
        <f>IF(Table5[[#This Row],[Recency]]&lt;=$L$19,5,IF(Table5[[#This Row],[Recency]]&lt;=$L$11,4,IF(Table5[[#This Row],[Recency]]&lt;=$L$12,3,IF(Table5[[#This Row],[Recency]]&lt;=$L$13,2,1))))</f>
        <v>3</v>
      </c>
      <c r="G1311" s="9">
        <f>IF(Table5[[#This Row],[Frequency]]&lt;=$M$11,1,IF(Table5[[#This Row],[Frequency]]&lt;=$M$12,2,IF(Table5[[#This Row],[Frequency]]&lt;=$M$13,3,IF(Table5[[#This Row],[Frequency]]&lt;$M$17,4,5))))</f>
        <v>5</v>
      </c>
      <c r="H1311" s="9">
        <f>IF(Table5[[#This Row],[Total_Spend]]&lt;=$N$11,1,IF(Table5[[#This Row],[Total_Spend]]&lt;=$N$12,2,IF(Table5[[#This Row],[Total_Spend]]&lt;=$N$13,3,IF(Table5[[#This Row],[Total_Spend]]&lt;$N$17,4,5))))</f>
        <v>3</v>
      </c>
    </row>
    <row r="1312" spans="1:8" x14ac:dyDescent="0.3">
      <c r="A1312" s="9">
        <v>5544</v>
      </c>
      <c r="B1312">
        <v>32</v>
      </c>
      <c r="C1312">
        <v>1490</v>
      </c>
      <c r="D1312">
        <v>22</v>
      </c>
      <c r="E1312" s="9">
        <v>0</v>
      </c>
      <c r="F1312" s="9">
        <f>IF(Table5[[#This Row],[Recency]]&lt;=$L$19,5,IF(Table5[[#This Row],[Recency]]&lt;=$L$11,4,IF(Table5[[#This Row],[Recency]]&lt;=$L$12,3,IF(Table5[[#This Row],[Recency]]&lt;=$L$13,2,1))))</f>
        <v>3</v>
      </c>
      <c r="G1312" s="9">
        <f>IF(Table5[[#This Row],[Frequency]]&lt;=$M$11,1,IF(Table5[[#This Row],[Frequency]]&lt;=$M$12,2,IF(Table5[[#This Row],[Frequency]]&lt;=$M$13,3,IF(Table5[[#This Row],[Frequency]]&lt;$M$17,4,5))))</f>
        <v>4</v>
      </c>
      <c r="H1312" s="9">
        <f>IF(Table5[[#This Row],[Total_Spend]]&lt;=$N$11,1,IF(Table5[[#This Row],[Total_Spend]]&lt;=$N$12,2,IF(Table5[[#This Row],[Total_Spend]]&lt;=$N$13,3,IF(Table5[[#This Row],[Total_Spend]]&lt;$N$17,4,5))))</f>
        <v>4</v>
      </c>
    </row>
    <row r="1313" spans="1:8" x14ac:dyDescent="0.3">
      <c r="A1313" s="9">
        <v>5545</v>
      </c>
      <c r="B1313">
        <v>72</v>
      </c>
      <c r="C1313">
        <v>988</v>
      </c>
      <c r="D1313">
        <v>14</v>
      </c>
      <c r="E1313" s="9">
        <v>0</v>
      </c>
      <c r="F1313" s="9">
        <f>IF(Table5[[#This Row],[Recency]]&lt;=$L$19,5,IF(Table5[[#This Row],[Recency]]&lt;=$L$11,4,IF(Table5[[#This Row],[Recency]]&lt;=$L$12,3,IF(Table5[[#This Row],[Recency]]&lt;=$L$13,2,1))))</f>
        <v>2</v>
      </c>
      <c r="G1313" s="9">
        <f>IF(Table5[[#This Row],[Frequency]]&lt;=$M$11,1,IF(Table5[[#This Row],[Frequency]]&lt;=$M$12,2,IF(Table5[[#This Row],[Frequency]]&lt;=$M$13,3,IF(Table5[[#This Row],[Frequency]]&lt;$M$17,4,5))))</f>
        <v>2</v>
      </c>
      <c r="H1313" s="9">
        <f>IF(Table5[[#This Row],[Total_Spend]]&lt;=$N$11,1,IF(Table5[[#This Row],[Total_Spend]]&lt;=$N$12,2,IF(Table5[[#This Row],[Total_Spend]]&lt;=$N$13,3,IF(Table5[[#This Row],[Total_Spend]]&lt;$N$17,4,5))))</f>
        <v>3</v>
      </c>
    </row>
    <row r="1314" spans="1:8" x14ac:dyDescent="0.3">
      <c r="A1314" s="9">
        <v>5547</v>
      </c>
      <c r="B1314">
        <v>9</v>
      </c>
      <c r="C1314">
        <v>1919</v>
      </c>
      <c r="D1314">
        <v>20</v>
      </c>
      <c r="E1314" s="9">
        <v>1</v>
      </c>
      <c r="F1314" s="9">
        <f>IF(Table5[[#This Row],[Recency]]&lt;=$L$19,5,IF(Table5[[#This Row],[Recency]]&lt;=$L$11,4,IF(Table5[[#This Row],[Recency]]&lt;=$L$12,3,IF(Table5[[#This Row],[Recency]]&lt;=$L$13,2,1))))</f>
        <v>5</v>
      </c>
      <c r="G1314" s="9">
        <f>IF(Table5[[#This Row],[Frequency]]&lt;=$M$11,1,IF(Table5[[#This Row],[Frequency]]&lt;=$M$12,2,IF(Table5[[#This Row],[Frequency]]&lt;=$M$13,3,IF(Table5[[#This Row],[Frequency]]&lt;$M$17,4,5))))</f>
        <v>3</v>
      </c>
      <c r="H1314" s="9">
        <f>IF(Table5[[#This Row],[Total_Spend]]&lt;=$N$11,1,IF(Table5[[#This Row],[Total_Spend]]&lt;=$N$12,2,IF(Table5[[#This Row],[Total_Spend]]&lt;=$N$13,3,IF(Table5[[#This Row],[Total_Spend]]&lt;$N$17,4,5))))</f>
        <v>5</v>
      </c>
    </row>
    <row r="1315" spans="1:8" x14ac:dyDescent="0.3">
      <c r="A1315" s="9">
        <v>5552</v>
      </c>
      <c r="B1315">
        <v>50</v>
      </c>
      <c r="C1315">
        <v>293</v>
      </c>
      <c r="D1315">
        <v>17</v>
      </c>
      <c r="E1315" s="9">
        <v>0</v>
      </c>
      <c r="F1315" s="9">
        <f>IF(Table5[[#This Row],[Recency]]&lt;=$L$19,5,IF(Table5[[#This Row],[Recency]]&lt;=$L$11,4,IF(Table5[[#This Row],[Recency]]&lt;=$L$12,3,IF(Table5[[#This Row],[Recency]]&lt;=$L$13,2,1))))</f>
        <v>2</v>
      </c>
      <c r="G1315" s="9">
        <f>IF(Table5[[#This Row],[Frequency]]&lt;=$M$11,1,IF(Table5[[#This Row],[Frequency]]&lt;=$M$12,2,IF(Table5[[#This Row],[Frequency]]&lt;=$M$13,3,IF(Table5[[#This Row],[Frequency]]&lt;$M$17,4,5))))</f>
        <v>3</v>
      </c>
      <c r="H1315" s="9">
        <f>IF(Table5[[#This Row],[Total_Spend]]&lt;=$N$11,1,IF(Table5[[#This Row],[Total_Spend]]&lt;=$N$12,2,IF(Table5[[#This Row],[Total_Spend]]&lt;=$N$13,3,IF(Table5[[#This Row],[Total_Spend]]&lt;$N$17,4,5))))</f>
        <v>2</v>
      </c>
    </row>
    <row r="1316" spans="1:8" x14ac:dyDescent="0.3">
      <c r="A1316" s="9">
        <v>5555</v>
      </c>
      <c r="B1316">
        <v>81</v>
      </c>
      <c r="C1316">
        <v>6</v>
      </c>
      <c r="D1316">
        <v>4</v>
      </c>
      <c r="E1316" s="9">
        <v>0</v>
      </c>
      <c r="F1316" s="9">
        <f>IF(Table5[[#This Row],[Recency]]&lt;=$L$19,5,IF(Table5[[#This Row],[Recency]]&lt;=$L$11,4,IF(Table5[[#This Row],[Recency]]&lt;=$L$12,3,IF(Table5[[#This Row],[Recency]]&lt;=$L$13,2,1))))</f>
        <v>1</v>
      </c>
      <c r="G1316" s="9">
        <f>IF(Table5[[#This Row],[Frequency]]&lt;=$M$11,1,IF(Table5[[#This Row],[Frequency]]&lt;=$M$12,2,IF(Table5[[#This Row],[Frequency]]&lt;=$M$13,3,IF(Table5[[#This Row],[Frequency]]&lt;$M$17,4,5))))</f>
        <v>1</v>
      </c>
      <c r="H1316" s="9">
        <f>IF(Table5[[#This Row],[Total_Spend]]&lt;=$N$11,1,IF(Table5[[#This Row],[Total_Spend]]&lt;=$N$12,2,IF(Table5[[#This Row],[Total_Spend]]&lt;=$N$13,3,IF(Table5[[#This Row],[Total_Spend]]&lt;$N$17,4,5))))</f>
        <v>1</v>
      </c>
    </row>
    <row r="1317" spans="1:8" x14ac:dyDescent="0.3">
      <c r="A1317" s="9">
        <v>5558</v>
      </c>
      <c r="B1317">
        <v>90</v>
      </c>
      <c r="C1317">
        <v>1685</v>
      </c>
      <c r="D1317">
        <v>15</v>
      </c>
      <c r="E1317" s="9">
        <v>0</v>
      </c>
      <c r="F1317" s="9">
        <f>IF(Table5[[#This Row],[Recency]]&lt;=$L$19,5,IF(Table5[[#This Row],[Recency]]&lt;=$L$11,4,IF(Table5[[#This Row],[Recency]]&lt;=$L$12,3,IF(Table5[[#This Row],[Recency]]&lt;=$L$13,2,1))))</f>
        <v>1</v>
      </c>
      <c r="G1317" s="9">
        <f>IF(Table5[[#This Row],[Frequency]]&lt;=$M$11,1,IF(Table5[[#This Row],[Frequency]]&lt;=$M$12,2,IF(Table5[[#This Row],[Frequency]]&lt;=$M$13,3,IF(Table5[[#This Row],[Frequency]]&lt;$M$17,4,5))))</f>
        <v>2</v>
      </c>
      <c r="H1317" s="9">
        <f>IF(Table5[[#This Row],[Total_Spend]]&lt;=$N$11,1,IF(Table5[[#This Row],[Total_Spend]]&lt;=$N$12,2,IF(Table5[[#This Row],[Total_Spend]]&lt;=$N$13,3,IF(Table5[[#This Row],[Total_Spend]]&lt;$N$17,4,5))))</f>
        <v>5</v>
      </c>
    </row>
    <row r="1318" spans="1:8" x14ac:dyDescent="0.3">
      <c r="A1318" s="9">
        <v>5562</v>
      </c>
      <c r="B1318">
        <v>92</v>
      </c>
      <c r="C1318">
        <v>735</v>
      </c>
      <c r="D1318">
        <v>21</v>
      </c>
      <c r="E1318" s="9">
        <v>0</v>
      </c>
      <c r="F1318" s="9">
        <f>IF(Table5[[#This Row],[Recency]]&lt;=$L$19,5,IF(Table5[[#This Row],[Recency]]&lt;=$L$11,4,IF(Table5[[#This Row],[Recency]]&lt;=$L$12,3,IF(Table5[[#This Row],[Recency]]&lt;=$L$13,2,1))))</f>
        <v>1</v>
      </c>
      <c r="G1318" s="9">
        <f>IF(Table5[[#This Row],[Frequency]]&lt;=$M$11,1,IF(Table5[[#This Row],[Frequency]]&lt;=$M$12,2,IF(Table5[[#This Row],[Frequency]]&lt;=$M$13,3,IF(Table5[[#This Row],[Frequency]]&lt;$M$17,4,5))))</f>
        <v>3</v>
      </c>
      <c r="H1318" s="9">
        <f>IF(Table5[[#This Row],[Total_Spend]]&lt;=$N$11,1,IF(Table5[[#This Row],[Total_Spend]]&lt;=$N$12,2,IF(Table5[[#This Row],[Total_Spend]]&lt;=$N$13,3,IF(Table5[[#This Row],[Total_Spend]]&lt;$N$17,4,5))))</f>
        <v>3</v>
      </c>
    </row>
    <row r="1319" spans="1:8" x14ac:dyDescent="0.3">
      <c r="A1319" s="9">
        <v>5564</v>
      </c>
      <c r="B1319">
        <v>26</v>
      </c>
      <c r="C1319">
        <v>1338</v>
      </c>
      <c r="D1319">
        <v>20</v>
      </c>
      <c r="E1319" s="9">
        <v>0</v>
      </c>
      <c r="F1319" s="9">
        <f>IF(Table5[[#This Row],[Recency]]&lt;=$L$19,5,IF(Table5[[#This Row],[Recency]]&lt;=$L$11,4,IF(Table5[[#This Row],[Recency]]&lt;=$L$12,3,IF(Table5[[#This Row],[Recency]]&lt;=$L$13,2,1))))</f>
        <v>3</v>
      </c>
      <c r="G1319" s="9">
        <f>IF(Table5[[#This Row],[Frequency]]&lt;=$M$11,1,IF(Table5[[#This Row],[Frequency]]&lt;=$M$12,2,IF(Table5[[#This Row],[Frequency]]&lt;=$M$13,3,IF(Table5[[#This Row],[Frequency]]&lt;$M$17,4,5))))</f>
        <v>3</v>
      </c>
      <c r="H1319" s="9">
        <f>IF(Table5[[#This Row],[Total_Spend]]&lt;=$N$11,1,IF(Table5[[#This Row],[Total_Spend]]&lt;=$N$12,2,IF(Table5[[#This Row],[Total_Spend]]&lt;=$N$13,3,IF(Table5[[#This Row],[Total_Spend]]&lt;$N$17,4,5))))</f>
        <v>4</v>
      </c>
    </row>
    <row r="1320" spans="1:8" x14ac:dyDescent="0.3">
      <c r="A1320" s="9">
        <v>5577</v>
      </c>
      <c r="B1320">
        <v>77</v>
      </c>
      <c r="C1320">
        <v>23</v>
      </c>
      <c r="D1320">
        <v>4</v>
      </c>
      <c r="E1320" s="9">
        <v>0</v>
      </c>
      <c r="F1320" s="9">
        <f>IF(Table5[[#This Row],[Recency]]&lt;=$L$19,5,IF(Table5[[#This Row],[Recency]]&lt;=$L$11,4,IF(Table5[[#This Row],[Recency]]&lt;=$L$12,3,IF(Table5[[#This Row],[Recency]]&lt;=$L$13,2,1))))</f>
        <v>1</v>
      </c>
      <c r="G1320" s="9">
        <f>IF(Table5[[#This Row],[Frequency]]&lt;=$M$11,1,IF(Table5[[#This Row],[Frequency]]&lt;=$M$12,2,IF(Table5[[#This Row],[Frequency]]&lt;=$M$13,3,IF(Table5[[#This Row],[Frequency]]&lt;$M$17,4,5))))</f>
        <v>1</v>
      </c>
      <c r="H1320" s="9">
        <f>IF(Table5[[#This Row],[Total_Spend]]&lt;=$N$11,1,IF(Table5[[#This Row],[Total_Spend]]&lt;=$N$12,2,IF(Table5[[#This Row],[Total_Spend]]&lt;=$N$13,3,IF(Table5[[#This Row],[Total_Spend]]&lt;$N$17,4,5))))</f>
        <v>1</v>
      </c>
    </row>
    <row r="1321" spans="1:8" x14ac:dyDescent="0.3">
      <c r="A1321" s="9">
        <v>5585</v>
      </c>
      <c r="B1321">
        <v>1</v>
      </c>
      <c r="C1321">
        <v>48</v>
      </c>
      <c r="D1321">
        <v>7</v>
      </c>
      <c r="E1321" s="9">
        <v>1</v>
      </c>
      <c r="F1321" s="9">
        <f>IF(Table5[[#This Row],[Recency]]&lt;=$L$19,5,IF(Table5[[#This Row],[Recency]]&lt;=$L$11,4,IF(Table5[[#This Row],[Recency]]&lt;=$L$12,3,IF(Table5[[#This Row],[Recency]]&lt;=$L$13,2,1))))</f>
        <v>5</v>
      </c>
      <c r="G1321" s="9">
        <f>IF(Table5[[#This Row],[Frequency]]&lt;=$M$11,1,IF(Table5[[#This Row],[Frequency]]&lt;=$M$12,2,IF(Table5[[#This Row],[Frequency]]&lt;=$M$13,3,IF(Table5[[#This Row],[Frequency]]&lt;$M$17,4,5))))</f>
        <v>1</v>
      </c>
      <c r="H1321" s="9">
        <f>IF(Table5[[#This Row],[Total_Spend]]&lt;=$N$11,1,IF(Table5[[#This Row],[Total_Spend]]&lt;=$N$12,2,IF(Table5[[#This Row],[Total_Spend]]&lt;=$N$13,3,IF(Table5[[#This Row],[Total_Spend]]&lt;$N$17,4,5))))</f>
        <v>1</v>
      </c>
    </row>
    <row r="1322" spans="1:8" x14ac:dyDescent="0.3">
      <c r="A1322" s="9">
        <v>5589</v>
      </c>
      <c r="B1322">
        <v>95</v>
      </c>
      <c r="C1322">
        <v>793</v>
      </c>
      <c r="D1322">
        <v>24</v>
      </c>
      <c r="E1322" s="9">
        <v>0</v>
      </c>
      <c r="F1322" s="9">
        <f>IF(Table5[[#This Row],[Recency]]&lt;=$L$19,5,IF(Table5[[#This Row],[Recency]]&lt;=$L$11,4,IF(Table5[[#This Row],[Recency]]&lt;=$L$12,3,IF(Table5[[#This Row],[Recency]]&lt;=$L$13,2,1))))</f>
        <v>1</v>
      </c>
      <c r="G1322" s="9">
        <f>IF(Table5[[#This Row],[Frequency]]&lt;=$M$11,1,IF(Table5[[#This Row],[Frequency]]&lt;=$M$12,2,IF(Table5[[#This Row],[Frequency]]&lt;=$M$13,3,IF(Table5[[#This Row],[Frequency]]&lt;$M$17,4,5))))</f>
        <v>4</v>
      </c>
      <c r="H1322" s="9">
        <f>IF(Table5[[#This Row],[Total_Spend]]&lt;=$N$11,1,IF(Table5[[#This Row],[Total_Spend]]&lt;=$N$12,2,IF(Table5[[#This Row],[Total_Spend]]&lt;=$N$13,3,IF(Table5[[#This Row],[Total_Spend]]&lt;$N$17,4,5))))</f>
        <v>3</v>
      </c>
    </row>
    <row r="1323" spans="1:8" x14ac:dyDescent="0.3">
      <c r="A1323" s="9">
        <v>5596</v>
      </c>
      <c r="B1323">
        <v>44</v>
      </c>
      <c r="C1323">
        <v>728</v>
      </c>
      <c r="D1323">
        <v>21</v>
      </c>
      <c r="E1323" s="9">
        <v>0</v>
      </c>
      <c r="F1323" s="9">
        <f>IF(Table5[[#This Row],[Recency]]&lt;=$L$19,5,IF(Table5[[#This Row],[Recency]]&lt;=$L$11,4,IF(Table5[[#This Row],[Recency]]&lt;=$L$12,3,IF(Table5[[#This Row],[Recency]]&lt;=$L$13,2,1))))</f>
        <v>3</v>
      </c>
      <c r="G1323" s="9">
        <f>IF(Table5[[#This Row],[Frequency]]&lt;=$M$11,1,IF(Table5[[#This Row],[Frequency]]&lt;=$M$12,2,IF(Table5[[#This Row],[Frequency]]&lt;=$M$13,3,IF(Table5[[#This Row],[Frequency]]&lt;$M$17,4,5))))</f>
        <v>3</v>
      </c>
      <c r="H1323" s="9">
        <f>IF(Table5[[#This Row],[Total_Spend]]&lt;=$N$11,1,IF(Table5[[#This Row],[Total_Spend]]&lt;=$N$12,2,IF(Table5[[#This Row],[Total_Spend]]&lt;=$N$13,3,IF(Table5[[#This Row],[Total_Spend]]&lt;$N$17,4,5))))</f>
        <v>3</v>
      </c>
    </row>
    <row r="1324" spans="1:8" x14ac:dyDescent="0.3">
      <c r="A1324" s="9">
        <v>5602</v>
      </c>
      <c r="B1324">
        <v>98</v>
      </c>
      <c r="C1324">
        <v>1282</v>
      </c>
      <c r="D1324">
        <v>28</v>
      </c>
      <c r="E1324" s="9">
        <v>0</v>
      </c>
      <c r="F1324" s="9">
        <f>IF(Table5[[#This Row],[Recency]]&lt;=$L$19,5,IF(Table5[[#This Row],[Recency]]&lt;=$L$11,4,IF(Table5[[#This Row],[Recency]]&lt;=$L$12,3,IF(Table5[[#This Row],[Recency]]&lt;=$L$13,2,1))))</f>
        <v>1</v>
      </c>
      <c r="G1324" s="9">
        <f>IF(Table5[[#This Row],[Frequency]]&lt;=$M$11,1,IF(Table5[[#This Row],[Frequency]]&lt;=$M$12,2,IF(Table5[[#This Row],[Frequency]]&lt;=$M$13,3,IF(Table5[[#This Row],[Frequency]]&lt;$M$17,4,5))))</f>
        <v>5</v>
      </c>
      <c r="H1324" s="9">
        <f>IF(Table5[[#This Row],[Total_Spend]]&lt;=$N$11,1,IF(Table5[[#This Row],[Total_Spend]]&lt;=$N$12,2,IF(Table5[[#This Row],[Total_Spend]]&lt;=$N$13,3,IF(Table5[[#This Row],[Total_Spend]]&lt;$N$17,4,5))))</f>
        <v>4</v>
      </c>
    </row>
    <row r="1325" spans="1:8" x14ac:dyDescent="0.3">
      <c r="A1325" s="9">
        <v>5610</v>
      </c>
      <c r="B1325">
        <v>58</v>
      </c>
      <c r="C1325">
        <v>36</v>
      </c>
      <c r="D1325">
        <v>6</v>
      </c>
      <c r="E1325" s="9">
        <v>0</v>
      </c>
      <c r="F1325" s="9">
        <f>IF(Table5[[#This Row],[Recency]]&lt;=$L$19,5,IF(Table5[[#This Row],[Recency]]&lt;=$L$11,4,IF(Table5[[#This Row],[Recency]]&lt;=$L$12,3,IF(Table5[[#This Row],[Recency]]&lt;=$L$13,2,1))))</f>
        <v>2</v>
      </c>
      <c r="G1325" s="9">
        <f>IF(Table5[[#This Row],[Frequency]]&lt;=$M$11,1,IF(Table5[[#This Row],[Frequency]]&lt;=$M$12,2,IF(Table5[[#This Row],[Frequency]]&lt;=$M$13,3,IF(Table5[[#This Row],[Frequency]]&lt;$M$17,4,5))))</f>
        <v>1</v>
      </c>
      <c r="H1325" s="9">
        <f>IF(Table5[[#This Row],[Total_Spend]]&lt;=$N$11,1,IF(Table5[[#This Row],[Total_Spend]]&lt;=$N$12,2,IF(Table5[[#This Row],[Total_Spend]]&lt;=$N$13,3,IF(Table5[[#This Row],[Total_Spend]]&lt;$N$17,4,5))))</f>
        <v>1</v>
      </c>
    </row>
    <row r="1326" spans="1:8" x14ac:dyDescent="0.3">
      <c r="A1326" s="9">
        <v>5621</v>
      </c>
      <c r="B1326">
        <v>8</v>
      </c>
      <c r="C1326">
        <v>316</v>
      </c>
      <c r="D1326">
        <v>17</v>
      </c>
      <c r="E1326" s="9">
        <v>1</v>
      </c>
      <c r="F1326" s="9">
        <f>IF(Table5[[#This Row],[Recency]]&lt;=$L$19,5,IF(Table5[[#This Row],[Recency]]&lt;=$L$11,4,IF(Table5[[#This Row],[Recency]]&lt;=$L$12,3,IF(Table5[[#This Row],[Recency]]&lt;=$L$13,2,1))))</f>
        <v>5</v>
      </c>
      <c r="G1326" s="9">
        <f>IF(Table5[[#This Row],[Frequency]]&lt;=$M$11,1,IF(Table5[[#This Row],[Frequency]]&lt;=$M$12,2,IF(Table5[[#This Row],[Frequency]]&lt;=$M$13,3,IF(Table5[[#This Row],[Frequency]]&lt;$M$17,4,5))))</f>
        <v>3</v>
      </c>
      <c r="H1326" s="9">
        <f>IF(Table5[[#This Row],[Total_Spend]]&lt;=$N$11,1,IF(Table5[[#This Row],[Total_Spend]]&lt;=$N$12,2,IF(Table5[[#This Row],[Total_Spend]]&lt;=$N$13,3,IF(Table5[[#This Row],[Total_Spend]]&lt;$N$17,4,5))))</f>
        <v>2</v>
      </c>
    </row>
    <row r="1327" spans="1:8" x14ac:dyDescent="0.3">
      <c r="A1327" s="9">
        <v>5623</v>
      </c>
      <c r="B1327">
        <v>95</v>
      </c>
      <c r="C1327">
        <v>51</v>
      </c>
      <c r="D1327">
        <v>5</v>
      </c>
      <c r="E1327" s="9">
        <v>0</v>
      </c>
      <c r="F1327" s="9">
        <f>IF(Table5[[#This Row],[Recency]]&lt;=$L$19,5,IF(Table5[[#This Row],[Recency]]&lt;=$L$11,4,IF(Table5[[#This Row],[Recency]]&lt;=$L$12,3,IF(Table5[[#This Row],[Recency]]&lt;=$L$13,2,1))))</f>
        <v>1</v>
      </c>
      <c r="G1327" s="9">
        <f>IF(Table5[[#This Row],[Frequency]]&lt;=$M$11,1,IF(Table5[[#This Row],[Frequency]]&lt;=$M$12,2,IF(Table5[[#This Row],[Frequency]]&lt;=$M$13,3,IF(Table5[[#This Row],[Frequency]]&lt;$M$17,4,5))))</f>
        <v>1</v>
      </c>
      <c r="H1327" s="9">
        <f>IF(Table5[[#This Row],[Total_Spend]]&lt;=$N$11,1,IF(Table5[[#This Row],[Total_Spend]]&lt;=$N$12,2,IF(Table5[[#This Row],[Total_Spend]]&lt;=$N$13,3,IF(Table5[[#This Row],[Total_Spend]]&lt;$N$17,4,5))))</f>
        <v>1</v>
      </c>
    </row>
    <row r="1328" spans="1:8" x14ac:dyDescent="0.3">
      <c r="A1328" s="9">
        <v>5626</v>
      </c>
      <c r="B1328">
        <v>13</v>
      </c>
      <c r="C1328">
        <v>463</v>
      </c>
      <c r="D1328">
        <v>16</v>
      </c>
      <c r="E1328" s="9">
        <v>0</v>
      </c>
      <c r="F1328" s="9">
        <f>IF(Table5[[#This Row],[Recency]]&lt;=$L$19,5,IF(Table5[[#This Row],[Recency]]&lt;=$L$11,4,IF(Table5[[#This Row],[Recency]]&lt;=$L$12,3,IF(Table5[[#This Row],[Recency]]&lt;=$L$13,2,1))))</f>
        <v>4</v>
      </c>
      <c r="G1328" s="9">
        <f>IF(Table5[[#This Row],[Frequency]]&lt;=$M$11,1,IF(Table5[[#This Row],[Frequency]]&lt;=$M$12,2,IF(Table5[[#This Row],[Frequency]]&lt;=$M$13,3,IF(Table5[[#This Row],[Frequency]]&lt;$M$17,4,5))))</f>
        <v>3</v>
      </c>
      <c r="H1328" s="9">
        <f>IF(Table5[[#This Row],[Total_Spend]]&lt;=$N$11,1,IF(Table5[[#This Row],[Total_Spend]]&lt;=$N$12,2,IF(Table5[[#This Row],[Total_Spend]]&lt;=$N$13,3,IF(Table5[[#This Row],[Total_Spend]]&lt;$N$17,4,5))))</f>
        <v>3</v>
      </c>
    </row>
    <row r="1329" spans="1:8" x14ac:dyDescent="0.3">
      <c r="A1329" s="9">
        <v>5628</v>
      </c>
      <c r="B1329">
        <v>25</v>
      </c>
      <c r="C1329">
        <v>1665</v>
      </c>
      <c r="D1329">
        <v>24</v>
      </c>
      <c r="E1329" s="9">
        <v>0</v>
      </c>
      <c r="F1329" s="9">
        <f>IF(Table5[[#This Row],[Recency]]&lt;=$L$19,5,IF(Table5[[#This Row],[Recency]]&lt;=$L$11,4,IF(Table5[[#This Row],[Recency]]&lt;=$L$12,3,IF(Table5[[#This Row],[Recency]]&lt;=$L$13,2,1))))</f>
        <v>3</v>
      </c>
      <c r="G1329" s="9">
        <f>IF(Table5[[#This Row],[Frequency]]&lt;=$M$11,1,IF(Table5[[#This Row],[Frequency]]&lt;=$M$12,2,IF(Table5[[#This Row],[Frequency]]&lt;=$M$13,3,IF(Table5[[#This Row],[Frequency]]&lt;$M$17,4,5))))</f>
        <v>4</v>
      </c>
      <c r="H1329" s="9">
        <f>IF(Table5[[#This Row],[Total_Spend]]&lt;=$N$11,1,IF(Table5[[#This Row],[Total_Spend]]&lt;=$N$12,2,IF(Table5[[#This Row],[Total_Spend]]&lt;=$N$13,3,IF(Table5[[#This Row],[Total_Spend]]&lt;$N$17,4,5))))</f>
        <v>5</v>
      </c>
    </row>
    <row r="1330" spans="1:8" x14ac:dyDescent="0.3">
      <c r="A1330" s="9">
        <v>5631</v>
      </c>
      <c r="B1330">
        <v>92</v>
      </c>
      <c r="C1330">
        <v>692</v>
      </c>
      <c r="D1330">
        <v>18</v>
      </c>
      <c r="E1330" s="9">
        <v>0</v>
      </c>
      <c r="F1330" s="9">
        <f>IF(Table5[[#This Row],[Recency]]&lt;=$L$19,5,IF(Table5[[#This Row],[Recency]]&lt;=$L$11,4,IF(Table5[[#This Row],[Recency]]&lt;=$L$12,3,IF(Table5[[#This Row],[Recency]]&lt;=$L$13,2,1))))</f>
        <v>1</v>
      </c>
      <c r="G1330" s="9">
        <f>IF(Table5[[#This Row],[Frequency]]&lt;=$M$11,1,IF(Table5[[#This Row],[Frequency]]&lt;=$M$12,2,IF(Table5[[#This Row],[Frequency]]&lt;=$M$13,3,IF(Table5[[#This Row],[Frequency]]&lt;$M$17,4,5))))</f>
        <v>3</v>
      </c>
      <c r="H1330" s="9">
        <f>IF(Table5[[#This Row],[Total_Spend]]&lt;=$N$11,1,IF(Table5[[#This Row],[Total_Spend]]&lt;=$N$12,2,IF(Table5[[#This Row],[Total_Spend]]&lt;=$N$13,3,IF(Table5[[#This Row],[Total_Spend]]&lt;$N$17,4,5))))</f>
        <v>3</v>
      </c>
    </row>
    <row r="1331" spans="1:8" x14ac:dyDescent="0.3">
      <c r="A1331" s="9">
        <v>5633</v>
      </c>
      <c r="B1331">
        <v>47</v>
      </c>
      <c r="C1331">
        <v>231</v>
      </c>
      <c r="D1331">
        <v>17</v>
      </c>
      <c r="E1331" s="9">
        <v>0</v>
      </c>
      <c r="F1331" s="9">
        <f>IF(Table5[[#This Row],[Recency]]&lt;=$L$19,5,IF(Table5[[#This Row],[Recency]]&lt;=$L$11,4,IF(Table5[[#This Row],[Recency]]&lt;=$L$12,3,IF(Table5[[#This Row],[Recency]]&lt;=$L$13,2,1))))</f>
        <v>3</v>
      </c>
      <c r="G1331" s="9">
        <f>IF(Table5[[#This Row],[Frequency]]&lt;=$M$11,1,IF(Table5[[#This Row],[Frequency]]&lt;=$M$12,2,IF(Table5[[#This Row],[Frequency]]&lt;=$M$13,3,IF(Table5[[#This Row],[Frequency]]&lt;$M$17,4,5))))</f>
        <v>3</v>
      </c>
      <c r="H1331" s="9">
        <f>IF(Table5[[#This Row],[Total_Spend]]&lt;=$N$11,1,IF(Table5[[#This Row],[Total_Spend]]&lt;=$N$12,2,IF(Table5[[#This Row],[Total_Spend]]&lt;=$N$13,3,IF(Table5[[#This Row],[Total_Spend]]&lt;$N$17,4,5))))</f>
        <v>2</v>
      </c>
    </row>
    <row r="1332" spans="1:8" x14ac:dyDescent="0.3">
      <c r="A1332" s="9">
        <v>5636</v>
      </c>
      <c r="B1332">
        <v>50</v>
      </c>
      <c r="C1332">
        <v>167</v>
      </c>
      <c r="D1332">
        <v>8</v>
      </c>
      <c r="E1332" s="9">
        <v>1</v>
      </c>
      <c r="F1332" s="9">
        <f>IF(Table5[[#This Row],[Recency]]&lt;=$L$19,5,IF(Table5[[#This Row],[Recency]]&lt;=$L$11,4,IF(Table5[[#This Row],[Recency]]&lt;=$L$12,3,IF(Table5[[#This Row],[Recency]]&lt;=$L$13,2,1))))</f>
        <v>2</v>
      </c>
      <c r="G1332" s="9">
        <f>IF(Table5[[#This Row],[Frequency]]&lt;=$M$11,1,IF(Table5[[#This Row],[Frequency]]&lt;=$M$12,2,IF(Table5[[#This Row],[Frequency]]&lt;=$M$13,3,IF(Table5[[#This Row],[Frequency]]&lt;$M$17,4,5))))</f>
        <v>1</v>
      </c>
      <c r="H1332" s="9">
        <f>IF(Table5[[#This Row],[Total_Spend]]&lt;=$N$11,1,IF(Table5[[#This Row],[Total_Spend]]&lt;=$N$12,2,IF(Table5[[#This Row],[Total_Spend]]&lt;=$N$13,3,IF(Table5[[#This Row],[Total_Spend]]&lt;$N$17,4,5))))</f>
        <v>2</v>
      </c>
    </row>
    <row r="1333" spans="1:8" x14ac:dyDescent="0.3">
      <c r="A1333" s="9">
        <v>564</v>
      </c>
      <c r="B1333">
        <v>81</v>
      </c>
      <c r="C1333">
        <v>906</v>
      </c>
      <c r="D1333">
        <v>30</v>
      </c>
      <c r="E1333" s="9">
        <v>1</v>
      </c>
      <c r="F1333" s="9">
        <f>IF(Table5[[#This Row],[Recency]]&lt;=$L$19,5,IF(Table5[[#This Row],[Recency]]&lt;=$L$11,4,IF(Table5[[#This Row],[Recency]]&lt;=$L$12,3,IF(Table5[[#This Row],[Recency]]&lt;=$L$13,2,1))))</f>
        <v>1</v>
      </c>
      <c r="G1333" s="9">
        <f>IF(Table5[[#This Row],[Frequency]]&lt;=$M$11,1,IF(Table5[[#This Row],[Frequency]]&lt;=$M$12,2,IF(Table5[[#This Row],[Frequency]]&lt;=$M$13,3,IF(Table5[[#This Row],[Frequency]]&lt;$M$17,4,5))))</f>
        <v>5</v>
      </c>
      <c r="H1333" s="9">
        <f>IF(Table5[[#This Row],[Total_Spend]]&lt;=$N$11,1,IF(Table5[[#This Row],[Total_Spend]]&lt;=$N$12,2,IF(Table5[[#This Row],[Total_Spend]]&lt;=$N$13,3,IF(Table5[[#This Row],[Total_Spend]]&lt;$N$17,4,5))))</f>
        <v>3</v>
      </c>
    </row>
    <row r="1334" spans="1:8" x14ac:dyDescent="0.3">
      <c r="A1334" s="9">
        <v>5642</v>
      </c>
      <c r="B1334">
        <v>1</v>
      </c>
      <c r="C1334">
        <v>222</v>
      </c>
      <c r="D1334">
        <v>12</v>
      </c>
      <c r="E1334" s="9">
        <v>0</v>
      </c>
      <c r="F1334" s="9">
        <f>IF(Table5[[#This Row],[Recency]]&lt;=$L$19,5,IF(Table5[[#This Row],[Recency]]&lt;=$L$11,4,IF(Table5[[#This Row],[Recency]]&lt;=$L$12,3,IF(Table5[[#This Row],[Recency]]&lt;=$L$13,2,1))))</f>
        <v>5</v>
      </c>
      <c r="G1334" s="9">
        <f>IF(Table5[[#This Row],[Frequency]]&lt;=$M$11,1,IF(Table5[[#This Row],[Frequency]]&lt;=$M$12,2,IF(Table5[[#This Row],[Frequency]]&lt;=$M$13,3,IF(Table5[[#This Row],[Frequency]]&lt;$M$17,4,5))))</f>
        <v>2</v>
      </c>
      <c r="H1334" s="9">
        <f>IF(Table5[[#This Row],[Total_Spend]]&lt;=$N$11,1,IF(Table5[[#This Row],[Total_Spend]]&lt;=$N$12,2,IF(Table5[[#This Row],[Total_Spend]]&lt;=$N$13,3,IF(Table5[[#This Row],[Total_Spend]]&lt;$N$17,4,5))))</f>
        <v>2</v>
      </c>
    </row>
    <row r="1335" spans="1:8" x14ac:dyDescent="0.3">
      <c r="A1335" s="9">
        <v>5644</v>
      </c>
      <c r="B1335">
        <v>96</v>
      </c>
      <c r="C1335">
        <v>363</v>
      </c>
      <c r="D1335">
        <v>15</v>
      </c>
      <c r="E1335" s="9">
        <v>0</v>
      </c>
      <c r="F1335" s="9">
        <f>IF(Table5[[#This Row],[Recency]]&lt;=$L$19,5,IF(Table5[[#This Row],[Recency]]&lt;=$L$11,4,IF(Table5[[#This Row],[Recency]]&lt;=$L$12,3,IF(Table5[[#This Row],[Recency]]&lt;=$L$13,2,1))))</f>
        <v>1</v>
      </c>
      <c r="G1335" s="9">
        <f>IF(Table5[[#This Row],[Frequency]]&lt;=$M$11,1,IF(Table5[[#This Row],[Frequency]]&lt;=$M$12,2,IF(Table5[[#This Row],[Frequency]]&lt;=$M$13,3,IF(Table5[[#This Row],[Frequency]]&lt;$M$17,4,5))))</f>
        <v>2</v>
      </c>
      <c r="H1335" s="9">
        <f>IF(Table5[[#This Row],[Total_Spend]]&lt;=$N$11,1,IF(Table5[[#This Row],[Total_Spend]]&lt;=$N$12,2,IF(Table5[[#This Row],[Total_Spend]]&lt;=$N$13,3,IF(Table5[[#This Row],[Total_Spend]]&lt;$N$17,4,5))))</f>
        <v>2</v>
      </c>
    </row>
    <row r="1336" spans="1:8" x14ac:dyDescent="0.3">
      <c r="A1336" s="9">
        <v>5654</v>
      </c>
      <c r="B1336">
        <v>34</v>
      </c>
      <c r="C1336">
        <v>61</v>
      </c>
      <c r="D1336">
        <v>7</v>
      </c>
      <c r="E1336" s="9">
        <v>0</v>
      </c>
      <c r="F1336" s="9">
        <f>IF(Table5[[#This Row],[Recency]]&lt;=$L$19,5,IF(Table5[[#This Row],[Recency]]&lt;=$L$11,4,IF(Table5[[#This Row],[Recency]]&lt;=$L$12,3,IF(Table5[[#This Row],[Recency]]&lt;=$L$13,2,1))))</f>
        <v>3</v>
      </c>
      <c r="G1336" s="9">
        <f>IF(Table5[[#This Row],[Frequency]]&lt;=$M$11,1,IF(Table5[[#This Row],[Frequency]]&lt;=$M$12,2,IF(Table5[[#This Row],[Frequency]]&lt;=$M$13,3,IF(Table5[[#This Row],[Frequency]]&lt;$M$17,4,5))))</f>
        <v>1</v>
      </c>
      <c r="H1336" s="9">
        <f>IF(Table5[[#This Row],[Total_Spend]]&lt;=$N$11,1,IF(Table5[[#This Row],[Total_Spend]]&lt;=$N$12,2,IF(Table5[[#This Row],[Total_Spend]]&lt;=$N$13,3,IF(Table5[[#This Row],[Total_Spend]]&lt;$N$17,4,5))))</f>
        <v>1</v>
      </c>
    </row>
    <row r="1337" spans="1:8" x14ac:dyDescent="0.3">
      <c r="A1337" s="9">
        <v>5667</v>
      </c>
      <c r="B1337">
        <v>90</v>
      </c>
      <c r="C1337">
        <v>1701</v>
      </c>
      <c r="D1337">
        <v>26</v>
      </c>
      <c r="E1337" s="9">
        <v>1</v>
      </c>
      <c r="F1337" s="9">
        <f>IF(Table5[[#This Row],[Recency]]&lt;=$L$19,5,IF(Table5[[#This Row],[Recency]]&lt;=$L$11,4,IF(Table5[[#This Row],[Recency]]&lt;=$L$12,3,IF(Table5[[#This Row],[Recency]]&lt;=$L$13,2,1))))</f>
        <v>1</v>
      </c>
      <c r="G1337" s="9">
        <f>IF(Table5[[#This Row],[Frequency]]&lt;=$M$11,1,IF(Table5[[#This Row],[Frequency]]&lt;=$M$12,2,IF(Table5[[#This Row],[Frequency]]&lt;=$M$13,3,IF(Table5[[#This Row],[Frequency]]&lt;$M$17,4,5))))</f>
        <v>5</v>
      </c>
      <c r="H1337" s="9">
        <f>IF(Table5[[#This Row],[Total_Spend]]&lt;=$N$11,1,IF(Table5[[#This Row],[Total_Spend]]&lt;=$N$12,2,IF(Table5[[#This Row],[Total_Spend]]&lt;=$N$13,3,IF(Table5[[#This Row],[Total_Spend]]&lt;$N$17,4,5))))</f>
        <v>5</v>
      </c>
    </row>
    <row r="1338" spans="1:8" x14ac:dyDescent="0.3">
      <c r="A1338" s="9">
        <v>5675</v>
      </c>
      <c r="B1338">
        <v>98</v>
      </c>
      <c r="C1338">
        <v>493</v>
      </c>
      <c r="D1338">
        <v>22</v>
      </c>
      <c r="E1338" s="9">
        <v>0</v>
      </c>
      <c r="F1338" s="9">
        <f>IF(Table5[[#This Row],[Recency]]&lt;=$L$19,5,IF(Table5[[#This Row],[Recency]]&lt;=$L$11,4,IF(Table5[[#This Row],[Recency]]&lt;=$L$12,3,IF(Table5[[#This Row],[Recency]]&lt;=$L$13,2,1))))</f>
        <v>1</v>
      </c>
      <c r="G1338" s="9">
        <f>IF(Table5[[#This Row],[Frequency]]&lt;=$M$11,1,IF(Table5[[#This Row],[Frequency]]&lt;=$M$12,2,IF(Table5[[#This Row],[Frequency]]&lt;=$M$13,3,IF(Table5[[#This Row],[Frequency]]&lt;$M$17,4,5))))</f>
        <v>4</v>
      </c>
      <c r="H1338" s="9">
        <f>IF(Table5[[#This Row],[Total_Spend]]&lt;=$N$11,1,IF(Table5[[#This Row],[Total_Spend]]&lt;=$N$12,2,IF(Table5[[#This Row],[Total_Spend]]&lt;=$N$13,3,IF(Table5[[#This Row],[Total_Spend]]&lt;$N$17,4,5))))</f>
        <v>3</v>
      </c>
    </row>
    <row r="1339" spans="1:8" x14ac:dyDescent="0.3">
      <c r="A1339" s="9">
        <v>5680</v>
      </c>
      <c r="B1339">
        <v>66</v>
      </c>
      <c r="C1339">
        <v>30</v>
      </c>
      <c r="D1339">
        <v>5</v>
      </c>
      <c r="E1339" s="9">
        <v>0</v>
      </c>
      <c r="F1339" s="9">
        <f>IF(Table5[[#This Row],[Recency]]&lt;=$L$19,5,IF(Table5[[#This Row],[Recency]]&lt;=$L$11,4,IF(Table5[[#This Row],[Recency]]&lt;=$L$12,3,IF(Table5[[#This Row],[Recency]]&lt;=$L$13,2,1))))</f>
        <v>2</v>
      </c>
      <c r="G1339" s="9">
        <f>IF(Table5[[#This Row],[Frequency]]&lt;=$M$11,1,IF(Table5[[#This Row],[Frequency]]&lt;=$M$12,2,IF(Table5[[#This Row],[Frequency]]&lt;=$M$13,3,IF(Table5[[#This Row],[Frequency]]&lt;$M$17,4,5))))</f>
        <v>1</v>
      </c>
      <c r="H1339" s="9">
        <f>IF(Table5[[#This Row],[Total_Spend]]&lt;=$N$11,1,IF(Table5[[#This Row],[Total_Spend]]&lt;=$N$12,2,IF(Table5[[#This Row],[Total_Spend]]&lt;=$N$13,3,IF(Table5[[#This Row],[Total_Spend]]&lt;$N$17,4,5))))</f>
        <v>1</v>
      </c>
    </row>
    <row r="1340" spans="1:8" x14ac:dyDescent="0.3">
      <c r="A1340" s="9">
        <v>5682</v>
      </c>
      <c r="B1340">
        <v>8</v>
      </c>
      <c r="C1340">
        <v>1099</v>
      </c>
      <c r="D1340">
        <v>30</v>
      </c>
      <c r="E1340" s="9">
        <v>0</v>
      </c>
      <c r="F1340" s="9">
        <f>IF(Table5[[#This Row],[Recency]]&lt;=$L$19,5,IF(Table5[[#This Row],[Recency]]&lt;=$L$11,4,IF(Table5[[#This Row],[Recency]]&lt;=$L$12,3,IF(Table5[[#This Row],[Recency]]&lt;=$L$13,2,1))))</f>
        <v>5</v>
      </c>
      <c r="G1340" s="9">
        <f>IF(Table5[[#This Row],[Frequency]]&lt;=$M$11,1,IF(Table5[[#This Row],[Frequency]]&lt;=$M$12,2,IF(Table5[[#This Row],[Frequency]]&lt;=$M$13,3,IF(Table5[[#This Row],[Frequency]]&lt;$M$17,4,5))))</f>
        <v>5</v>
      </c>
      <c r="H1340" s="9">
        <f>IF(Table5[[#This Row],[Total_Spend]]&lt;=$N$11,1,IF(Table5[[#This Row],[Total_Spend]]&lt;=$N$12,2,IF(Table5[[#This Row],[Total_Spend]]&lt;=$N$13,3,IF(Table5[[#This Row],[Total_Spend]]&lt;$N$17,4,5))))</f>
        <v>4</v>
      </c>
    </row>
    <row r="1341" spans="1:8" x14ac:dyDescent="0.3">
      <c r="A1341" s="9">
        <v>5684</v>
      </c>
      <c r="B1341">
        <v>25</v>
      </c>
      <c r="C1341">
        <v>68</v>
      </c>
      <c r="D1341">
        <v>7</v>
      </c>
      <c r="E1341" s="9">
        <v>0</v>
      </c>
      <c r="F1341" s="9">
        <f>IF(Table5[[#This Row],[Recency]]&lt;=$L$19,5,IF(Table5[[#This Row],[Recency]]&lt;=$L$11,4,IF(Table5[[#This Row],[Recency]]&lt;=$L$12,3,IF(Table5[[#This Row],[Recency]]&lt;=$L$13,2,1))))</f>
        <v>3</v>
      </c>
      <c r="G1341" s="9">
        <f>IF(Table5[[#This Row],[Frequency]]&lt;=$M$11,1,IF(Table5[[#This Row],[Frequency]]&lt;=$M$12,2,IF(Table5[[#This Row],[Frequency]]&lt;=$M$13,3,IF(Table5[[#This Row],[Frequency]]&lt;$M$17,4,5))))</f>
        <v>1</v>
      </c>
      <c r="H1341" s="9">
        <f>IF(Table5[[#This Row],[Total_Spend]]&lt;=$N$11,1,IF(Table5[[#This Row],[Total_Spend]]&lt;=$N$12,2,IF(Table5[[#This Row],[Total_Spend]]&lt;=$N$13,3,IF(Table5[[#This Row],[Total_Spend]]&lt;$N$17,4,5))))</f>
        <v>1</v>
      </c>
    </row>
    <row r="1342" spans="1:8" x14ac:dyDescent="0.3">
      <c r="A1342" s="9">
        <v>5687</v>
      </c>
      <c r="B1342">
        <v>98</v>
      </c>
      <c r="C1342">
        <v>1633</v>
      </c>
      <c r="D1342">
        <v>27</v>
      </c>
      <c r="E1342" s="9">
        <v>0</v>
      </c>
      <c r="F1342" s="9">
        <f>IF(Table5[[#This Row],[Recency]]&lt;=$L$19,5,IF(Table5[[#This Row],[Recency]]&lt;=$L$11,4,IF(Table5[[#This Row],[Recency]]&lt;=$L$12,3,IF(Table5[[#This Row],[Recency]]&lt;=$L$13,2,1))))</f>
        <v>1</v>
      </c>
      <c r="G1342" s="9">
        <f>IF(Table5[[#This Row],[Frequency]]&lt;=$M$11,1,IF(Table5[[#This Row],[Frequency]]&lt;=$M$12,2,IF(Table5[[#This Row],[Frequency]]&lt;=$M$13,3,IF(Table5[[#This Row],[Frequency]]&lt;$M$17,4,5))))</f>
        <v>5</v>
      </c>
      <c r="H1342" s="9">
        <f>IF(Table5[[#This Row],[Total_Spend]]&lt;=$N$11,1,IF(Table5[[#This Row],[Total_Spend]]&lt;=$N$12,2,IF(Table5[[#This Row],[Total_Spend]]&lt;=$N$13,3,IF(Table5[[#This Row],[Total_Spend]]&lt;$N$17,4,5))))</f>
        <v>5</v>
      </c>
    </row>
    <row r="1343" spans="1:8" x14ac:dyDescent="0.3">
      <c r="A1343" s="9">
        <v>569</v>
      </c>
      <c r="B1343">
        <v>32</v>
      </c>
      <c r="C1343">
        <v>1991</v>
      </c>
      <c r="D1343">
        <v>19</v>
      </c>
      <c r="E1343" s="9">
        <v>1</v>
      </c>
      <c r="F1343" s="9">
        <f>IF(Table5[[#This Row],[Recency]]&lt;=$L$19,5,IF(Table5[[#This Row],[Recency]]&lt;=$L$11,4,IF(Table5[[#This Row],[Recency]]&lt;=$L$12,3,IF(Table5[[#This Row],[Recency]]&lt;=$L$13,2,1))))</f>
        <v>3</v>
      </c>
      <c r="G1343" s="9">
        <f>IF(Table5[[#This Row],[Frequency]]&lt;=$M$11,1,IF(Table5[[#This Row],[Frequency]]&lt;=$M$12,2,IF(Table5[[#This Row],[Frequency]]&lt;=$M$13,3,IF(Table5[[#This Row],[Frequency]]&lt;$M$17,4,5))))</f>
        <v>3</v>
      </c>
      <c r="H1343" s="9">
        <f>IF(Table5[[#This Row],[Total_Spend]]&lt;=$N$11,1,IF(Table5[[#This Row],[Total_Spend]]&lt;=$N$12,2,IF(Table5[[#This Row],[Total_Spend]]&lt;=$N$13,3,IF(Table5[[#This Row],[Total_Spend]]&lt;$N$17,4,5))))</f>
        <v>5</v>
      </c>
    </row>
    <row r="1344" spans="1:8" x14ac:dyDescent="0.3">
      <c r="A1344" s="9">
        <v>5692</v>
      </c>
      <c r="B1344">
        <v>82</v>
      </c>
      <c r="C1344">
        <v>32</v>
      </c>
      <c r="D1344">
        <v>5</v>
      </c>
      <c r="E1344" s="9">
        <v>0</v>
      </c>
      <c r="F1344" s="9">
        <f>IF(Table5[[#This Row],[Recency]]&lt;=$L$19,5,IF(Table5[[#This Row],[Recency]]&lt;=$L$11,4,IF(Table5[[#This Row],[Recency]]&lt;=$L$12,3,IF(Table5[[#This Row],[Recency]]&lt;=$L$13,2,1))))</f>
        <v>1</v>
      </c>
      <c r="G1344" s="9">
        <f>IF(Table5[[#This Row],[Frequency]]&lt;=$M$11,1,IF(Table5[[#This Row],[Frequency]]&lt;=$M$12,2,IF(Table5[[#This Row],[Frequency]]&lt;=$M$13,3,IF(Table5[[#This Row],[Frequency]]&lt;$M$17,4,5))))</f>
        <v>1</v>
      </c>
      <c r="H1344" s="9">
        <f>IF(Table5[[#This Row],[Total_Spend]]&lt;=$N$11,1,IF(Table5[[#This Row],[Total_Spend]]&lt;=$N$12,2,IF(Table5[[#This Row],[Total_Spend]]&lt;=$N$13,3,IF(Table5[[#This Row],[Total_Spend]]&lt;$N$17,4,5))))</f>
        <v>1</v>
      </c>
    </row>
    <row r="1345" spans="1:8" x14ac:dyDescent="0.3">
      <c r="A1345" s="9">
        <v>5710</v>
      </c>
      <c r="B1345">
        <v>31</v>
      </c>
      <c r="C1345">
        <v>120</v>
      </c>
      <c r="D1345">
        <v>9</v>
      </c>
      <c r="E1345" s="9">
        <v>0</v>
      </c>
      <c r="F1345" s="9">
        <f>IF(Table5[[#This Row],[Recency]]&lt;=$L$19,5,IF(Table5[[#This Row],[Recency]]&lt;=$L$11,4,IF(Table5[[#This Row],[Recency]]&lt;=$L$12,3,IF(Table5[[#This Row],[Recency]]&lt;=$L$13,2,1))))</f>
        <v>3</v>
      </c>
      <c r="G1345" s="9">
        <f>IF(Table5[[#This Row],[Frequency]]&lt;=$M$11,1,IF(Table5[[#This Row],[Frequency]]&lt;=$M$12,2,IF(Table5[[#This Row],[Frequency]]&lt;=$M$13,3,IF(Table5[[#This Row],[Frequency]]&lt;$M$17,4,5))))</f>
        <v>2</v>
      </c>
      <c r="H1345" s="9">
        <f>IF(Table5[[#This Row],[Total_Spend]]&lt;=$N$11,1,IF(Table5[[#This Row],[Total_Spend]]&lt;=$N$12,2,IF(Table5[[#This Row],[Total_Spend]]&lt;=$N$13,3,IF(Table5[[#This Row],[Total_Spend]]&lt;$N$17,4,5))))</f>
        <v>2</v>
      </c>
    </row>
    <row r="1346" spans="1:8" x14ac:dyDescent="0.3">
      <c r="A1346" s="9">
        <v>5718</v>
      </c>
      <c r="B1346">
        <v>17</v>
      </c>
      <c r="C1346">
        <v>1415</v>
      </c>
      <c r="D1346">
        <v>23</v>
      </c>
      <c r="E1346" s="9">
        <v>1</v>
      </c>
      <c r="F1346" s="9">
        <f>IF(Table5[[#This Row],[Recency]]&lt;=$L$19,5,IF(Table5[[#This Row],[Recency]]&lt;=$L$11,4,IF(Table5[[#This Row],[Recency]]&lt;=$L$12,3,IF(Table5[[#This Row],[Recency]]&lt;=$L$13,2,1))))</f>
        <v>4</v>
      </c>
      <c r="G1346" s="9">
        <f>IF(Table5[[#This Row],[Frequency]]&lt;=$M$11,1,IF(Table5[[#This Row],[Frequency]]&lt;=$M$12,2,IF(Table5[[#This Row],[Frequency]]&lt;=$M$13,3,IF(Table5[[#This Row],[Frequency]]&lt;$M$17,4,5))))</f>
        <v>4</v>
      </c>
      <c r="H1346" s="9">
        <f>IF(Table5[[#This Row],[Total_Spend]]&lt;=$N$11,1,IF(Table5[[#This Row],[Total_Spend]]&lt;=$N$12,2,IF(Table5[[#This Row],[Total_Spend]]&lt;=$N$13,3,IF(Table5[[#This Row],[Total_Spend]]&lt;$N$17,4,5))))</f>
        <v>4</v>
      </c>
    </row>
    <row r="1347" spans="1:8" x14ac:dyDescent="0.3">
      <c r="A1347" s="9">
        <v>5721</v>
      </c>
      <c r="B1347">
        <v>60</v>
      </c>
      <c r="C1347">
        <v>1566</v>
      </c>
      <c r="D1347">
        <v>24</v>
      </c>
      <c r="E1347" s="9">
        <v>0</v>
      </c>
      <c r="F1347" s="9">
        <f>IF(Table5[[#This Row],[Recency]]&lt;=$L$19,5,IF(Table5[[#This Row],[Recency]]&lt;=$L$11,4,IF(Table5[[#This Row],[Recency]]&lt;=$L$12,3,IF(Table5[[#This Row],[Recency]]&lt;=$L$13,2,1))))</f>
        <v>2</v>
      </c>
      <c r="G1347" s="9">
        <f>IF(Table5[[#This Row],[Frequency]]&lt;=$M$11,1,IF(Table5[[#This Row],[Frequency]]&lt;=$M$12,2,IF(Table5[[#This Row],[Frequency]]&lt;=$M$13,3,IF(Table5[[#This Row],[Frequency]]&lt;$M$17,4,5))))</f>
        <v>4</v>
      </c>
      <c r="H1347" s="9">
        <f>IF(Table5[[#This Row],[Total_Spend]]&lt;=$N$11,1,IF(Table5[[#This Row],[Total_Spend]]&lt;=$N$12,2,IF(Table5[[#This Row],[Total_Spend]]&lt;=$N$13,3,IF(Table5[[#This Row],[Total_Spend]]&lt;$N$17,4,5))))</f>
        <v>5</v>
      </c>
    </row>
    <row r="1348" spans="1:8" x14ac:dyDescent="0.3">
      <c r="A1348" s="9">
        <v>5723</v>
      </c>
      <c r="B1348">
        <v>63</v>
      </c>
      <c r="C1348">
        <v>116</v>
      </c>
      <c r="D1348">
        <v>8</v>
      </c>
      <c r="E1348" s="9">
        <v>0</v>
      </c>
      <c r="F1348" s="9">
        <f>IF(Table5[[#This Row],[Recency]]&lt;=$L$19,5,IF(Table5[[#This Row],[Recency]]&lt;=$L$11,4,IF(Table5[[#This Row],[Recency]]&lt;=$L$12,3,IF(Table5[[#This Row],[Recency]]&lt;=$L$13,2,1))))</f>
        <v>2</v>
      </c>
      <c r="G1348" s="9">
        <f>IF(Table5[[#This Row],[Frequency]]&lt;=$M$11,1,IF(Table5[[#This Row],[Frequency]]&lt;=$M$12,2,IF(Table5[[#This Row],[Frequency]]&lt;=$M$13,3,IF(Table5[[#This Row],[Frequency]]&lt;$M$17,4,5))))</f>
        <v>1</v>
      </c>
      <c r="H1348" s="9">
        <f>IF(Table5[[#This Row],[Total_Spend]]&lt;=$N$11,1,IF(Table5[[#This Row],[Total_Spend]]&lt;=$N$12,2,IF(Table5[[#This Row],[Total_Spend]]&lt;=$N$13,3,IF(Table5[[#This Row],[Total_Spend]]&lt;$N$17,4,5))))</f>
        <v>2</v>
      </c>
    </row>
    <row r="1349" spans="1:8" x14ac:dyDescent="0.3">
      <c r="A1349" s="9">
        <v>5726</v>
      </c>
      <c r="B1349">
        <v>15</v>
      </c>
      <c r="C1349">
        <v>60</v>
      </c>
      <c r="D1349">
        <v>10</v>
      </c>
      <c r="E1349" s="9">
        <v>0</v>
      </c>
      <c r="F1349" s="9">
        <f>IF(Table5[[#This Row],[Recency]]&lt;=$L$19,5,IF(Table5[[#This Row],[Recency]]&lt;=$L$11,4,IF(Table5[[#This Row],[Recency]]&lt;=$L$12,3,IF(Table5[[#This Row],[Recency]]&lt;=$L$13,2,1))))</f>
        <v>4</v>
      </c>
      <c r="G1349" s="9">
        <f>IF(Table5[[#This Row],[Frequency]]&lt;=$M$11,1,IF(Table5[[#This Row],[Frequency]]&lt;=$M$12,2,IF(Table5[[#This Row],[Frequency]]&lt;=$M$13,3,IF(Table5[[#This Row],[Frequency]]&lt;$M$17,4,5))))</f>
        <v>2</v>
      </c>
      <c r="H1349" s="9">
        <f>IF(Table5[[#This Row],[Total_Spend]]&lt;=$N$11,1,IF(Table5[[#This Row],[Total_Spend]]&lt;=$N$12,2,IF(Table5[[#This Row],[Total_Spend]]&lt;=$N$13,3,IF(Table5[[#This Row],[Total_Spend]]&lt;$N$17,4,5))))</f>
        <v>1</v>
      </c>
    </row>
    <row r="1350" spans="1:8" x14ac:dyDescent="0.3">
      <c r="A1350" s="9">
        <v>5731</v>
      </c>
      <c r="B1350">
        <v>64</v>
      </c>
      <c r="C1350">
        <v>37</v>
      </c>
      <c r="D1350">
        <v>5</v>
      </c>
      <c r="E1350" s="9">
        <v>0</v>
      </c>
      <c r="F1350" s="9">
        <f>IF(Table5[[#This Row],[Recency]]&lt;=$L$19,5,IF(Table5[[#This Row],[Recency]]&lt;=$L$11,4,IF(Table5[[#This Row],[Recency]]&lt;=$L$12,3,IF(Table5[[#This Row],[Recency]]&lt;=$L$13,2,1))))</f>
        <v>2</v>
      </c>
      <c r="G1350" s="9">
        <f>IF(Table5[[#This Row],[Frequency]]&lt;=$M$11,1,IF(Table5[[#This Row],[Frequency]]&lt;=$M$12,2,IF(Table5[[#This Row],[Frequency]]&lt;=$M$13,3,IF(Table5[[#This Row],[Frequency]]&lt;$M$17,4,5))))</f>
        <v>1</v>
      </c>
      <c r="H1350" s="9">
        <f>IF(Table5[[#This Row],[Total_Spend]]&lt;=$N$11,1,IF(Table5[[#This Row],[Total_Spend]]&lt;=$N$12,2,IF(Table5[[#This Row],[Total_Spend]]&lt;=$N$13,3,IF(Table5[[#This Row],[Total_Spend]]&lt;$N$17,4,5))))</f>
        <v>1</v>
      </c>
    </row>
    <row r="1351" spans="1:8" x14ac:dyDescent="0.3">
      <c r="A1351" s="9">
        <v>5734</v>
      </c>
      <c r="B1351">
        <v>83</v>
      </c>
      <c r="C1351">
        <v>91</v>
      </c>
      <c r="D1351">
        <v>7</v>
      </c>
      <c r="E1351" s="9">
        <v>0</v>
      </c>
      <c r="F1351" s="9">
        <f>IF(Table5[[#This Row],[Recency]]&lt;=$L$19,5,IF(Table5[[#This Row],[Recency]]&lt;=$L$11,4,IF(Table5[[#This Row],[Recency]]&lt;=$L$12,3,IF(Table5[[#This Row],[Recency]]&lt;=$L$13,2,1))))</f>
        <v>1</v>
      </c>
      <c r="G1351" s="9">
        <f>IF(Table5[[#This Row],[Frequency]]&lt;=$M$11,1,IF(Table5[[#This Row],[Frequency]]&lt;=$M$12,2,IF(Table5[[#This Row],[Frequency]]&lt;=$M$13,3,IF(Table5[[#This Row],[Frequency]]&lt;$M$17,4,5))))</f>
        <v>1</v>
      </c>
      <c r="H1351" s="9">
        <f>IF(Table5[[#This Row],[Total_Spend]]&lt;=$N$11,1,IF(Table5[[#This Row],[Total_Spend]]&lt;=$N$12,2,IF(Table5[[#This Row],[Total_Spend]]&lt;=$N$13,3,IF(Table5[[#This Row],[Total_Spend]]&lt;$N$17,4,5))))</f>
        <v>2</v>
      </c>
    </row>
    <row r="1352" spans="1:8" x14ac:dyDescent="0.3">
      <c r="A1352" s="9">
        <v>5735</v>
      </c>
      <c r="B1352">
        <v>29</v>
      </c>
      <c r="C1352">
        <v>2525</v>
      </c>
      <c r="D1352">
        <v>18</v>
      </c>
      <c r="E1352" s="9">
        <v>0</v>
      </c>
      <c r="F1352" s="9">
        <f>IF(Table5[[#This Row],[Recency]]&lt;=$L$19,5,IF(Table5[[#This Row],[Recency]]&lt;=$L$11,4,IF(Table5[[#This Row],[Recency]]&lt;=$L$12,3,IF(Table5[[#This Row],[Recency]]&lt;=$L$13,2,1))))</f>
        <v>3</v>
      </c>
      <c r="G1352" s="9">
        <f>IF(Table5[[#This Row],[Frequency]]&lt;=$M$11,1,IF(Table5[[#This Row],[Frequency]]&lt;=$M$12,2,IF(Table5[[#This Row],[Frequency]]&lt;=$M$13,3,IF(Table5[[#This Row],[Frequency]]&lt;$M$17,4,5))))</f>
        <v>3</v>
      </c>
      <c r="H1352" s="9">
        <f>IF(Table5[[#This Row],[Total_Spend]]&lt;=$N$11,1,IF(Table5[[#This Row],[Total_Spend]]&lt;=$N$12,2,IF(Table5[[#This Row],[Total_Spend]]&lt;=$N$13,3,IF(Table5[[#This Row],[Total_Spend]]&lt;$N$17,4,5))))</f>
        <v>5</v>
      </c>
    </row>
    <row r="1353" spans="1:8" x14ac:dyDescent="0.3">
      <c r="A1353" s="9">
        <v>574</v>
      </c>
      <c r="B1353">
        <v>96</v>
      </c>
      <c r="C1353">
        <v>125</v>
      </c>
      <c r="D1353">
        <v>7</v>
      </c>
      <c r="E1353" s="9">
        <v>0</v>
      </c>
      <c r="F1353" s="9">
        <f>IF(Table5[[#This Row],[Recency]]&lt;=$L$19,5,IF(Table5[[#This Row],[Recency]]&lt;=$L$11,4,IF(Table5[[#This Row],[Recency]]&lt;=$L$12,3,IF(Table5[[#This Row],[Recency]]&lt;=$L$13,2,1))))</f>
        <v>1</v>
      </c>
      <c r="G1353" s="9">
        <f>IF(Table5[[#This Row],[Frequency]]&lt;=$M$11,1,IF(Table5[[#This Row],[Frequency]]&lt;=$M$12,2,IF(Table5[[#This Row],[Frequency]]&lt;=$M$13,3,IF(Table5[[#This Row],[Frequency]]&lt;$M$17,4,5))))</f>
        <v>1</v>
      </c>
      <c r="H1353" s="9">
        <f>IF(Table5[[#This Row],[Total_Spend]]&lt;=$N$11,1,IF(Table5[[#This Row],[Total_Spend]]&lt;=$N$12,2,IF(Table5[[#This Row],[Total_Spend]]&lt;=$N$13,3,IF(Table5[[#This Row],[Total_Spend]]&lt;$N$17,4,5))))</f>
        <v>2</v>
      </c>
    </row>
    <row r="1354" spans="1:8" x14ac:dyDescent="0.3">
      <c r="A1354" s="9">
        <v>5740</v>
      </c>
      <c r="B1354">
        <v>1</v>
      </c>
      <c r="C1354">
        <v>56</v>
      </c>
      <c r="D1354">
        <v>7</v>
      </c>
      <c r="E1354" s="9">
        <v>1</v>
      </c>
      <c r="F1354" s="9">
        <f>IF(Table5[[#This Row],[Recency]]&lt;=$L$19,5,IF(Table5[[#This Row],[Recency]]&lt;=$L$11,4,IF(Table5[[#This Row],[Recency]]&lt;=$L$12,3,IF(Table5[[#This Row],[Recency]]&lt;=$L$13,2,1))))</f>
        <v>5</v>
      </c>
      <c r="G1354" s="9">
        <f>IF(Table5[[#This Row],[Frequency]]&lt;=$M$11,1,IF(Table5[[#This Row],[Frequency]]&lt;=$M$12,2,IF(Table5[[#This Row],[Frequency]]&lt;=$M$13,3,IF(Table5[[#This Row],[Frequency]]&lt;$M$17,4,5))))</f>
        <v>1</v>
      </c>
      <c r="H1354" s="9">
        <f>IF(Table5[[#This Row],[Total_Spend]]&lt;=$N$11,1,IF(Table5[[#This Row],[Total_Spend]]&lt;=$N$12,2,IF(Table5[[#This Row],[Total_Spend]]&lt;=$N$13,3,IF(Table5[[#This Row],[Total_Spend]]&lt;$N$17,4,5))))</f>
        <v>1</v>
      </c>
    </row>
    <row r="1355" spans="1:8" x14ac:dyDescent="0.3">
      <c r="A1355" s="9">
        <v>5748</v>
      </c>
      <c r="B1355">
        <v>96</v>
      </c>
      <c r="C1355">
        <v>475</v>
      </c>
      <c r="D1355">
        <v>16</v>
      </c>
      <c r="E1355" s="9">
        <v>1</v>
      </c>
      <c r="F1355" s="9">
        <f>IF(Table5[[#This Row],[Recency]]&lt;=$L$19,5,IF(Table5[[#This Row],[Recency]]&lt;=$L$11,4,IF(Table5[[#This Row],[Recency]]&lt;=$L$12,3,IF(Table5[[#This Row],[Recency]]&lt;=$L$13,2,1))))</f>
        <v>1</v>
      </c>
      <c r="G1355" s="9">
        <f>IF(Table5[[#This Row],[Frequency]]&lt;=$M$11,1,IF(Table5[[#This Row],[Frequency]]&lt;=$M$12,2,IF(Table5[[#This Row],[Frequency]]&lt;=$M$13,3,IF(Table5[[#This Row],[Frequency]]&lt;$M$17,4,5))))</f>
        <v>3</v>
      </c>
      <c r="H1355" s="9">
        <f>IF(Table5[[#This Row],[Total_Spend]]&lt;=$N$11,1,IF(Table5[[#This Row],[Total_Spend]]&lt;=$N$12,2,IF(Table5[[#This Row],[Total_Spend]]&lt;=$N$13,3,IF(Table5[[#This Row],[Total_Spend]]&lt;$N$17,4,5))))</f>
        <v>3</v>
      </c>
    </row>
    <row r="1356" spans="1:8" x14ac:dyDescent="0.3">
      <c r="A1356" s="9">
        <v>5751</v>
      </c>
      <c r="B1356">
        <v>54</v>
      </c>
      <c r="C1356">
        <v>38</v>
      </c>
      <c r="D1356">
        <v>5</v>
      </c>
      <c r="E1356" s="9">
        <v>0</v>
      </c>
      <c r="F1356" s="9">
        <f>IF(Table5[[#This Row],[Recency]]&lt;=$L$19,5,IF(Table5[[#This Row],[Recency]]&lt;=$L$11,4,IF(Table5[[#This Row],[Recency]]&lt;=$L$12,3,IF(Table5[[#This Row],[Recency]]&lt;=$L$13,2,1))))</f>
        <v>2</v>
      </c>
      <c r="G1356" s="9">
        <f>IF(Table5[[#This Row],[Frequency]]&lt;=$M$11,1,IF(Table5[[#This Row],[Frequency]]&lt;=$M$12,2,IF(Table5[[#This Row],[Frequency]]&lt;=$M$13,3,IF(Table5[[#This Row],[Frequency]]&lt;$M$17,4,5))))</f>
        <v>1</v>
      </c>
      <c r="H1356" s="9">
        <f>IF(Table5[[#This Row],[Total_Spend]]&lt;=$N$11,1,IF(Table5[[#This Row],[Total_Spend]]&lt;=$N$12,2,IF(Table5[[#This Row],[Total_Spend]]&lt;=$N$13,3,IF(Table5[[#This Row],[Total_Spend]]&lt;$N$17,4,5))))</f>
        <v>1</v>
      </c>
    </row>
    <row r="1357" spans="1:8" x14ac:dyDescent="0.3">
      <c r="A1357" s="9">
        <v>5756</v>
      </c>
      <c r="B1357">
        <v>64</v>
      </c>
      <c r="C1357">
        <v>55</v>
      </c>
      <c r="D1357">
        <v>7</v>
      </c>
      <c r="E1357" s="9">
        <v>0</v>
      </c>
      <c r="F1357" s="9">
        <f>IF(Table5[[#This Row],[Recency]]&lt;=$L$19,5,IF(Table5[[#This Row],[Recency]]&lt;=$L$11,4,IF(Table5[[#This Row],[Recency]]&lt;=$L$12,3,IF(Table5[[#This Row],[Recency]]&lt;=$L$13,2,1))))</f>
        <v>2</v>
      </c>
      <c r="G1357" s="9">
        <f>IF(Table5[[#This Row],[Frequency]]&lt;=$M$11,1,IF(Table5[[#This Row],[Frequency]]&lt;=$M$12,2,IF(Table5[[#This Row],[Frequency]]&lt;=$M$13,3,IF(Table5[[#This Row],[Frequency]]&lt;$M$17,4,5))))</f>
        <v>1</v>
      </c>
      <c r="H1357" s="9">
        <f>IF(Table5[[#This Row],[Total_Spend]]&lt;=$N$11,1,IF(Table5[[#This Row],[Total_Spend]]&lt;=$N$12,2,IF(Table5[[#This Row],[Total_Spend]]&lt;=$N$13,3,IF(Table5[[#This Row],[Total_Spend]]&lt;$N$17,4,5))))</f>
        <v>1</v>
      </c>
    </row>
    <row r="1358" spans="1:8" x14ac:dyDescent="0.3">
      <c r="A1358" s="9">
        <v>5758</v>
      </c>
      <c r="B1358">
        <v>23</v>
      </c>
      <c r="C1358">
        <v>1189</v>
      </c>
      <c r="D1358">
        <v>28</v>
      </c>
      <c r="E1358" s="9">
        <v>1</v>
      </c>
      <c r="F1358" s="9">
        <f>IF(Table5[[#This Row],[Recency]]&lt;=$L$19,5,IF(Table5[[#This Row],[Recency]]&lt;=$L$11,4,IF(Table5[[#This Row],[Recency]]&lt;=$L$12,3,IF(Table5[[#This Row],[Recency]]&lt;=$L$13,2,1))))</f>
        <v>4</v>
      </c>
      <c r="G1358" s="9">
        <f>IF(Table5[[#This Row],[Frequency]]&lt;=$M$11,1,IF(Table5[[#This Row],[Frequency]]&lt;=$M$12,2,IF(Table5[[#This Row],[Frequency]]&lt;=$M$13,3,IF(Table5[[#This Row],[Frequency]]&lt;$M$17,4,5))))</f>
        <v>5</v>
      </c>
      <c r="H1358" s="9">
        <f>IF(Table5[[#This Row],[Total_Spend]]&lt;=$N$11,1,IF(Table5[[#This Row],[Total_Spend]]&lt;=$N$12,2,IF(Table5[[#This Row],[Total_Spend]]&lt;=$N$13,3,IF(Table5[[#This Row],[Total_Spend]]&lt;$N$17,4,5))))</f>
        <v>4</v>
      </c>
    </row>
    <row r="1359" spans="1:8" x14ac:dyDescent="0.3">
      <c r="A1359" s="9">
        <v>5763</v>
      </c>
      <c r="B1359">
        <v>63</v>
      </c>
      <c r="C1359">
        <v>380</v>
      </c>
      <c r="D1359">
        <v>18</v>
      </c>
      <c r="E1359" s="9">
        <v>0</v>
      </c>
      <c r="F1359" s="9">
        <f>IF(Table5[[#This Row],[Recency]]&lt;=$L$19,5,IF(Table5[[#This Row],[Recency]]&lt;=$L$11,4,IF(Table5[[#This Row],[Recency]]&lt;=$L$12,3,IF(Table5[[#This Row],[Recency]]&lt;=$L$13,2,1))))</f>
        <v>2</v>
      </c>
      <c r="G1359" s="9">
        <f>IF(Table5[[#This Row],[Frequency]]&lt;=$M$11,1,IF(Table5[[#This Row],[Frequency]]&lt;=$M$12,2,IF(Table5[[#This Row],[Frequency]]&lt;=$M$13,3,IF(Table5[[#This Row],[Frequency]]&lt;$M$17,4,5))))</f>
        <v>3</v>
      </c>
      <c r="H1359" s="9">
        <f>IF(Table5[[#This Row],[Total_Spend]]&lt;=$N$11,1,IF(Table5[[#This Row],[Total_Spend]]&lt;=$N$12,2,IF(Table5[[#This Row],[Total_Spend]]&lt;=$N$13,3,IF(Table5[[#This Row],[Total_Spend]]&lt;$N$17,4,5))))</f>
        <v>2</v>
      </c>
    </row>
    <row r="1360" spans="1:8" x14ac:dyDescent="0.3">
      <c r="A1360" s="9">
        <v>577</v>
      </c>
      <c r="B1360">
        <v>10</v>
      </c>
      <c r="C1360">
        <v>22</v>
      </c>
      <c r="D1360">
        <v>6</v>
      </c>
      <c r="E1360" s="9">
        <v>0</v>
      </c>
      <c r="F1360" s="9">
        <f>IF(Table5[[#This Row],[Recency]]&lt;=$L$19,5,IF(Table5[[#This Row],[Recency]]&lt;=$L$11,4,IF(Table5[[#This Row],[Recency]]&lt;=$L$12,3,IF(Table5[[#This Row],[Recency]]&lt;=$L$13,2,1))))</f>
        <v>4</v>
      </c>
      <c r="G1360" s="9">
        <f>IF(Table5[[#This Row],[Frequency]]&lt;=$M$11,1,IF(Table5[[#This Row],[Frequency]]&lt;=$M$12,2,IF(Table5[[#This Row],[Frequency]]&lt;=$M$13,3,IF(Table5[[#This Row],[Frequency]]&lt;$M$17,4,5))))</f>
        <v>1</v>
      </c>
      <c r="H1360" s="9">
        <f>IF(Table5[[#This Row],[Total_Spend]]&lt;=$N$11,1,IF(Table5[[#This Row],[Total_Spend]]&lt;=$N$12,2,IF(Table5[[#This Row],[Total_Spend]]&lt;=$N$13,3,IF(Table5[[#This Row],[Total_Spend]]&lt;$N$17,4,5))))</f>
        <v>1</v>
      </c>
    </row>
    <row r="1361" spans="1:8" x14ac:dyDescent="0.3">
      <c r="A1361" s="9">
        <v>5782</v>
      </c>
      <c r="B1361">
        <v>15</v>
      </c>
      <c r="C1361">
        <v>763</v>
      </c>
      <c r="D1361">
        <v>22</v>
      </c>
      <c r="E1361" s="9">
        <v>0</v>
      </c>
      <c r="F1361" s="9">
        <f>IF(Table5[[#This Row],[Recency]]&lt;=$L$19,5,IF(Table5[[#This Row],[Recency]]&lt;=$L$11,4,IF(Table5[[#This Row],[Recency]]&lt;=$L$12,3,IF(Table5[[#This Row],[Recency]]&lt;=$L$13,2,1))))</f>
        <v>4</v>
      </c>
      <c r="G1361" s="9">
        <f>IF(Table5[[#This Row],[Frequency]]&lt;=$M$11,1,IF(Table5[[#This Row],[Frequency]]&lt;=$M$12,2,IF(Table5[[#This Row],[Frequency]]&lt;=$M$13,3,IF(Table5[[#This Row],[Frequency]]&lt;$M$17,4,5))))</f>
        <v>4</v>
      </c>
      <c r="H1361" s="9">
        <f>IF(Table5[[#This Row],[Total_Spend]]&lt;=$N$11,1,IF(Table5[[#This Row],[Total_Spend]]&lt;=$N$12,2,IF(Table5[[#This Row],[Total_Spend]]&lt;=$N$13,3,IF(Table5[[#This Row],[Total_Spend]]&lt;$N$17,4,5))))</f>
        <v>3</v>
      </c>
    </row>
    <row r="1362" spans="1:8" x14ac:dyDescent="0.3">
      <c r="A1362" s="9">
        <v>5788</v>
      </c>
      <c r="B1362">
        <v>46</v>
      </c>
      <c r="C1362">
        <v>209</v>
      </c>
      <c r="D1362">
        <v>12</v>
      </c>
      <c r="E1362" s="9">
        <v>0</v>
      </c>
      <c r="F1362" s="9">
        <f>IF(Table5[[#This Row],[Recency]]&lt;=$L$19,5,IF(Table5[[#This Row],[Recency]]&lt;=$L$11,4,IF(Table5[[#This Row],[Recency]]&lt;=$L$12,3,IF(Table5[[#This Row],[Recency]]&lt;=$L$13,2,1))))</f>
        <v>3</v>
      </c>
      <c r="G1362" s="9">
        <f>IF(Table5[[#This Row],[Frequency]]&lt;=$M$11,1,IF(Table5[[#This Row],[Frequency]]&lt;=$M$12,2,IF(Table5[[#This Row],[Frequency]]&lt;=$M$13,3,IF(Table5[[#This Row],[Frequency]]&lt;$M$17,4,5))))</f>
        <v>2</v>
      </c>
      <c r="H1362" s="9">
        <f>IF(Table5[[#This Row],[Total_Spend]]&lt;=$N$11,1,IF(Table5[[#This Row],[Total_Spend]]&lt;=$N$12,2,IF(Table5[[#This Row],[Total_Spend]]&lt;=$N$13,3,IF(Table5[[#This Row],[Total_Spend]]&lt;$N$17,4,5))))</f>
        <v>2</v>
      </c>
    </row>
    <row r="1363" spans="1:8" x14ac:dyDescent="0.3">
      <c r="A1363" s="9">
        <v>5790</v>
      </c>
      <c r="B1363">
        <v>62</v>
      </c>
      <c r="C1363">
        <v>72</v>
      </c>
      <c r="D1363">
        <v>7</v>
      </c>
      <c r="E1363" s="9">
        <v>0</v>
      </c>
      <c r="F1363" s="9">
        <f>IF(Table5[[#This Row],[Recency]]&lt;=$L$19,5,IF(Table5[[#This Row],[Recency]]&lt;=$L$11,4,IF(Table5[[#This Row],[Recency]]&lt;=$L$12,3,IF(Table5[[#This Row],[Recency]]&lt;=$L$13,2,1))))</f>
        <v>2</v>
      </c>
      <c r="G1363" s="9">
        <f>IF(Table5[[#This Row],[Frequency]]&lt;=$M$11,1,IF(Table5[[#This Row],[Frequency]]&lt;=$M$12,2,IF(Table5[[#This Row],[Frequency]]&lt;=$M$13,3,IF(Table5[[#This Row],[Frequency]]&lt;$M$17,4,5))))</f>
        <v>1</v>
      </c>
      <c r="H1363" s="9">
        <f>IF(Table5[[#This Row],[Total_Spend]]&lt;=$N$11,1,IF(Table5[[#This Row],[Total_Spend]]&lt;=$N$12,2,IF(Table5[[#This Row],[Total_Spend]]&lt;=$N$13,3,IF(Table5[[#This Row],[Total_Spend]]&lt;$N$17,4,5))))</f>
        <v>2</v>
      </c>
    </row>
    <row r="1364" spans="1:8" x14ac:dyDescent="0.3">
      <c r="A1364" s="9">
        <v>5794</v>
      </c>
      <c r="B1364">
        <v>1</v>
      </c>
      <c r="C1364">
        <v>446</v>
      </c>
      <c r="D1364">
        <v>18</v>
      </c>
      <c r="E1364" s="9">
        <v>1</v>
      </c>
      <c r="F1364" s="9">
        <f>IF(Table5[[#This Row],[Recency]]&lt;=$L$19,5,IF(Table5[[#This Row],[Recency]]&lt;=$L$11,4,IF(Table5[[#This Row],[Recency]]&lt;=$L$12,3,IF(Table5[[#This Row],[Recency]]&lt;=$L$13,2,1))))</f>
        <v>5</v>
      </c>
      <c r="G1364" s="9">
        <f>IF(Table5[[#This Row],[Frequency]]&lt;=$M$11,1,IF(Table5[[#This Row],[Frequency]]&lt;=$M$12,2,IF(Table5[[#This Row],[Frequency]]&lt;=$M$13,3,IF(Table5[[#This Row],[Frequency]]&lt;$M$17,4,5))))</f>
        <v>3</v>
      </c>
      <c r="H1364" s="9">
        <f>IF(Table5[[#This Row],[Total_Spend]]&lt;=$N$11,1,IF(Table5[[#This Row],[Total_Spend]]&lt;=$N$12,2,IF(Table5[[#This Row],[Total_Spend]]&lt;=$N$13,3,IF(Table5[[#This Row],[Total_Spend]]&lt;$N$17,4,5))))</f>
        <v>3</v>
      </c>
    </row>
    <row r="1365" spans="1:8" x14ac:dyDescent="0.3">
      <c r="A1365" s="9">
        <v>5796</v>
      </c>
      <c r="B1365">
        <v>70</v>
      </c>
      <c r="C1365">
        <v>1125</v>
      </c>
      <c r="D1365">
        <v>23</v>
      </c>
      <c r="E1365" s="9">
        <v>0</v>
      </c>
      <c r="F1365" s="9">
        <f>IF(Table5[[#This Row],[Recency]]&lt;=$L$19,5,IF(Table5[[#This Row],[Recency]]&lt;=$L$11,4,IF(Table5[[#This Row],[Recency]]&lt;=$L$12,3,IF(Table5[[#This Row],[Recency]]&lt;=$L$13,2,1))))</f>
        <v>2</v>
      </c>
      <c r="G1365" s="9">
        <f>IF(Table5[[#This Row],[Frequency]]&lt;=$M$11,1,IF(Table5[[#This Row],[Frequency]]&lt;=$M$12,2,IF(Table5[[#This Row],[Frequency]]&lt;=$M$13,3,IF(Table5[[#This Row],[Frequency]]&lt;$M$17,4,5))))</f>
        <v>4</v>
      </c>
      <c r="H1365" s="9">
        <f>IF(Table5[[#This Row],[Total_Spend]]&lt;=$N$11,1,IF(Table5[[#This Row],[Total_Spend]]&lt;=$N$12,2,IF(Table5[[#This Row],[Total_Spend]]&lt;=$N$13,3,IF(Table5[[#This Row],[Total_Spend]]&lt;$N$17,4,5))))</f>
        <v>4</v>
      </c>
    </row>
    <row r="1366" spans="1:8" x14ac:dyDescent="0.3">
      <c r="A1366" s="9">
        <v>5798</v>
      </c>
      <c r="B1366">
        <v>87</v>
      </c>
      <c r="C1366">
        <v>985</v>
      </c>
      <c r="D1366">
        <v>15</v>
      </c>
      <c r="E1366" s="9">
        <v>0</v>
      </c>
      <c r="F1366" s="9">
        <f>IF(Table5[[#This Row],[Recency]]&lt;=$L$19,5,IF(Table5[[#This Row],[Recency]]&lt;=$L$11,4,IF(Table5[[#This Row],[Recency]]&lt;=$L$12,3,IF(Table5[[#This Row],[Recency]]&lt;=$L$13,2,1))))</f>
        <v>1</v>
      </c>
      <c r="G1366" s="9">
        <f>IF(Table5[[#This Row],[Frequency]]&lt;=$M$11,1,IF(Table5[[#This Row],[Frequency]]&lt;=$M$12,2,IF(Table5[[#This Row],[Frequency]]&lt;=$M$13,3,IF(Table5[[#This Row],[Frequency]]&lt;$M$17,4,5))))</f>
        <v>2</v>
      </c>
      <c r="H1366" s="9">
        <f>IF(Table5[[#This Row],[Total_Spend]]&lt;=$N$11,1,IF(Table5[[#This Row],[Total_Spend]]&lt;=$N$12,2,IF(Table5[[#This Row],[Total_Spend]]&lt;=$N$13,3,IF(Table5[[#This Row],[Total_Spend]]&lt;$N$17,4,5))))</f>
        <v>3</v>
      </c>
    </row>
    <row r="1367" spans="1:8" x14ac:dyDescent="0.3">
      <c r="A1367" s="9">
        <v>5802</v>
      </c>
      <c r="B1367">
        <v>40</v>
      </c>
      <c r="C1367">
        <v>75</v>
      </c>
      <c r="D1367">
        <v>7</v>
      </c>
      <c r="E1367" s="9">
        <v>0</v>
      </c>
      <c r="F1367" s="9">
        <f>IF(Table5[[#This Row],[Recency]]&lt;=$L$19,5,IF(Table5[[#This Row],[Recency]]&lt;=$L$11,4,IF(Table5[[#This Row],[Recency]]&lt;=$L$12,3,IF(Table5[[#This Row],[Recency]]&lt;=$L$13,2,1))))</f>
        <v>3</v>
      </c>
      <c r="G1367" s="9">
        <f>IF(Table5[[#This Row],[Frequency]]&lt;=$M$11,1,IF(Table5[[#This Row],[Frequency]]&lt;=$M$12,2,IF(Table5[[#This Row],[Frequency]]&lt;=$M$13,3,IF(Table5[[#This Row],[Frequency]]&lt;$M$17,4,5))))</f>
        <v>1</v>
      </c>
      <c r="H1367" s="9">
        <f>IF(Table5[[#This Row],[Total_Spend]]&lt;=$N$11,1,IF(Table5[[#This Row],[Total_Spend]]&lt;=$N$12,2,IF(Table5[[#This Row],[Total_Spend]]&lt;=$N$13,3,IF(Table5[[#This Row],[Total_Spend]]&lt;$N$17,4,5))))</f>
        <v>2</v>
      </c>
    </row>
    <row r="1368" spans="1:8" x14ac:dyDescent="0.3">
      <c r="A1368" s="9">
        <v>5823</v>
      </c>
      <c r="B1368">
        <v>63</v>
      </c>
      <c r="C1368">
        <v>39</v>
      </c>
      <c r="D1368">
        <v>7</v>
      </c>
      <c r="E1368" s="9">
        <v>0</v>
      </c>
      <c r="F1368" s="9">
        <f>IF(Table5[[#This Row],[Recency]]&lt;=$L$19,5,IF(Table5[[#This Row],[Recency]]&lt;=$L$11,4,IF(Table5[[#This Row],[Recency]]&lt;=$L$12,3,IF(Table5[[#This Row],[Recency]]&lt;=$L$13,2,1))))</f>
        <v>2</v>
      </c>
      <c r="G1368" s="9">
        <f>IF(Table5[[#This Row],[Frequency]]&lt;=$M$11,1,IF(Table5[[#This Row],[Frequency]]&lt;=$M$12,2,IF(Table5[[#This Row],[Frequency]]&lt;=$M$13,3,IF(Table5[[#This Row],[Frequency]]&lt;$M$17,4,5))))</f>
        <v>1</v>
      </c>
      <c r="H1368" s="9">
        <f>IF(Table5[[#This Row],[Total_Spend]]&lt;=$N$11,1,IF(Table5[[#This Row],[Total_Spend]]&lt;=$N$12,2,IF(Table5[[#This Row],[Total_Spend]]&lt;=$N$13,3,IF(Table5[[#This Row],[Total_Spend]]&lt;$N$17,4,5))))</f>
        <v>1</v>
      </c>
    </row>
    <row r="1369" spans="1:8" x14ac:dyDescent="0.3">
      <c r="A1369" s="9">
        <v>5824</v>
      </c>
      <c r="B1369">
        <v>1</v>
      </c>
      <c r="C1369">
        <v>8</v>
      </c>
      <c r="D1369">
        <v>4</v>
      </c>
      <c r="E1369" s="9">
        <v>0</v>
      </c>
      <c r="F1369" s="9">
        <f>IF(Table5[[#This Row],[Recency]]&lt;=$L$19,5,IF(Table5[[#This Row],[Recency]]&lt;=$L$11,4,IF(Table5[[#This Row],[Recency]]&lt;=$L$12,3,IF(Table5[[#This Row],[Recency]]&lt;=$L$13,2,1))))</f>
        <v>5</v>
      </c>
      <c r="G1369" s="9">
        <f>IF(Table5[[#This Row],[Frequency]]&lt;=$M$11,1,IF(Table5[[#This Row],[Frequency]]&lt;=$M$12,2,IF(Table5[[#This Row],[Frequency]]&lt;=$M$13,3,IF(Table5[[#This Row],[Frequency]]&lt;$M$17,4,5))))</f>
        <v>1</v>
      </c>
      <c r="H1369" s="9">
        <f>IF(Table5[[#This Row],[Total_Spend]]&lt;=$N$11,1,IF(Table5[[#This Row],[Total_Spend]]&lt;=$N$12,2,IF(Table5[[#This Row],[Total_Spend]]&lt;=$N$13,3,IF(Table5[[#This Row],[Total_Spend]]&lt;$N$17,4,5))))</f>
        <v>1</v>
      </c>
    </row>
    <row r="1370" spans="1:8" x14ac:dyDescent="0.3">
      <c r="A1370" s="9">
        <v>5827</v>
      </c>
      <c r="B1370">
        <v>53</v>
      </c>
      <c r="C1370">
        <v>62</v>
      </c>
      <c r="D1370">
        <v>11</v>
      </c>
      <c r="E1370" s="9">
        <v>0</v>
      </c>
      <c r="F1370" s="9">
        <f>IF(Table5[[#This Row],[Recency]]&lt;=$L$19,5,IF(Table5[[#This Row],[Recency]]&lt;=$L$11,4,IF(Table5[[#This Row],[Recency]]&lt;=$L$12,3,IF(Table5[[#This Row],[Recency]]&lt;=$L$13,2,1))))</f>
        <v>2</v>
      </c>
      <c r="G1370" s="9">
        <f>IF(Table5[[#This Row],[Frequency]]&lt;=$M$11,1,IF(Table5[[#This Row],[Frequency]]&lt;=$M$12,2,IF(Table5[[#This Row],[Frequency]]&lt;=$M$13,3,IF(Table5[[#This Row],[Frequency]]&lt;$M$17,4,5))))</f>
        <v>2</v>
      </c>
      <c r="H1370" s="9">
        <f>IF(Table5[[#This Row],[Total_Spend]]&lt;=$N$11,1,IF(Table5[[#This Row],[Total_Spend]]&lt;=$N$12,2,IF(Table5[[#This Row],[Total_Spend]]&lt;=$N$13,3,IF(Table5[[#This Row],[Total_Spend]]&lt;$N$17,4,5))))</f>
        <v>1</v>
      </c>
    </row>
    <row r="1371" spans="1:8" x14ac:dyDescent="0.3">
      <c r="A1371" s="9">
        <v>5830</v>
      </c>
      <c r="B1371">
        <v>96</v>
      </c>
      <c r="C1371">
        <v>2114</v>
      </c>
      <c r="D1371">
        <v>22</v>
      </c>
      <c r="E1371" s="9">
        <v>1</v>
      </c>
      <c r="F1371" s="9">
        <f>IF(Table5[[#This Row],[Recency]]&lt;=$L$19,5,IF(Table5[[#This Row],[Recency]]&lt;=$L$11,4,IF(Table5[[#This Row],[Recency]]&lt;=$L$12,3,IF(Table5[[#This Row],[Recency]]&lt;=$L$13,2,1))))</f>
        <v>1</v>
      </c>
      <c r="G1371" s="9">
        <f>IF(Table5[[#This Row],[Frequency]]&lt;=$M$11,1,IF(Table5[[#This Row],[Frequency]]&lt;=$M$12,2,IF(Table5[[#This Row],[Frequency]]&lt;=$M$13,3,IF(Table5[[#This Row],[Frequency]]&lt;$M$17,4,5))))</f>
        <v>4</v>
      </c>
      <c r="H1371" s="9">
        <f>IF(Table5[[#This Row],[Total_Spend]]&lt;=$N$11,1,IF(Table5[[#This Row],[Total_Spend]]&lt;=$N$12,2,IF(Table5[[#This Row],[Total_Spend]]&lt;=$N$13,3,IF(Table5[[#This Row],[Total_Spend]]&lt;$N$17,4,5))))</f>
        <v>5</v>
      </c>
    </row>
    <row r="1372" spans="1:8" x14ac:dyDescent="0.3">
      <c r="A1372" s="9">
        <v>5831</v>
      </c>
      <c r="B1372">
        <v>93</v>
      </c>
      <c r="C1372">
        <v>1815</v>
      </c>
      <c r="D1372">
        <v>18</v>
      </c>
      <c r="E1372" s="9">
        <v>1</v>
      </c>
      <c r="F1372" s="9">
        <f>IF(Table5[[#This Row],[Recency]]&lt;=$L$19,5,IF(Table5[[#This Row],[Recency]]&lt;=$L$11,4,IF(Table5[[#This Row],[Recency]]&lt;=$L$12,3,IF(Table5[[#This Row],[Recency]]&lt;=$L$13,2,1))))</f>
        <v>1</v>
      </c>
      <c r="G1372" s="9">
        <f>IF(Table5[[#This Row],[Frequency]]&lt;=$M$11,1,IF(Table5[[#This Row],[Frequency]]&lt;=$M$12,2,IF(Table5[[#This Row],[Frequency]]&lt;=$M$13,3,IF(Table5[[#This Row],[Frequency]]&lt;$M$17,4,5))))</f>
        <v>3</v>
      </c>
      <c r="H1372" s="9">
        <f>IF(Table5[[#This Row],[Total_Spend]]&lt;=$N$11,1,IF(Table5[[#This Row],[Total_Spend]]&lt;=$N$12,2,IF(Table5[[#This Row],[Total_Spend]]&lt;=$N$13,3,IF(Table5[[#This Row],[Total_Spend]]&lt;$N$17,4,5))))</f>
        <v>5</v>
      </c>
    </row>
    <row r="1373" spans="1:8" x14ac:dyDescent="0.3">
      <c r="A1373" s="9">
        <v>5832</v>
      </c>
      <c r="B1373">
        <v>32</v>
      </c>
      <c r="C1373">
        <v>1263</v>
      </c>
      <c r="D1373">
        <v>21</v>
      </c>
      <c r="E1373" s="9">
        <v>0</v>
      </c>
      <c r="F1373" s="9">
        <f>IF(Table5[[#This Row],[Recency]]&lt;=$L$19,5,IF(Table5[[#This Row],[Recency]]&lt;=$L$11,4,IF(Table5[[#This Row],[Recency]]&lt;=$L$12,3,IF(Table5[[#This Row],[Recency]]&lt;=$L$13,2,1))))</f>
        <v>3</v>
      </c>
      <c r="G1373" s="9">
        <f>IF(Table5[[#This Row],[Frequency]]&lt;=$M$11,1,IF(Table5[[#This Row],[Frequency]]&lt;=$M$12,2,IF(Table5[[#This Row],[Frequency]]&lt;=$M$13,3,IF(Table5[[#This Row],[Frequency]]&lt;$M$17,4,5))))</f>
        <v>3</v>
      </c>
      <c r="H1373" s="9">
        <f>IF(Table5[[#This Row],[Total_Spend]]&lt;=$N$11,1,IF(Table5[[#This Row],[Total_Spend]]&lt;=$N$12,2,IF(Table5[[#This Row],[Total_Spend]]&lt;=$N$13,3,IF(Table5[[#This Row],[Total_Spend]]&lt;$N$17,4,5))))</f>
        <v>4</v>
      </c>
    </row>
    <row r="1374" spans="1:8" x14ac:dyDescent="0.3">
      <c r="A1374" s="9">
        <v>5835</v>
      </c>
      <c r="B1374">
        <v>39</v>
      </c>
      <c r="C1374">
        <v>65</v>
      </c>
      <c r="D1374">
        <v>9</v>
      </c>
      <c r="E1374" s="9">
        <v>0</v>
      </c>
      <c r="F1374" s="9">
        <f>IF(Table5[[#This Row],[Recency]]&lt;=$L$19,5,IF(Table5[[#This Row],[Recency]]&lt;=$L$11,4,IF(Table5[[#This Row],[Recency]]&lt;=$L$12,3,IF(Table5[[#This Row],[Recency]]&lt;=$L$13,2,1))))</f>
        <v>3</v>
      </c>
      <c r="G1374" s="9">
        <f>IF(Table5[[#This Row],[Frequency]]&lt;=$M$11,1,IF(Table5[[#This Row],[Frequency]]&lt;=$M$12,2,IF(Table5[[#This Row],[Frequency]]&lt;=$M$13,3,IF(Table5[[#This Row],[Frequency]]&lt;$M$17,4,5))))</f>
        <v>2</v>
      </c>
      <c r="H1374" s="9">
        <f>IF(Table5[[#This Row],[Total_Spend]]&lt;=$N$11,1,IF(Table5[[#This Row],[Total_Spend]]&lt;=$N$12,2,IF(Table5[[#This Row],[Total_Spend]]&lt;=$N$13,3,IF(Table5[[#This Row],[Total_Spend]]&lt;$N$17,4,5))))</f>
        <v>1</v>
      </c>
    </row>
    <row r="1375" spans="1:8" x14ac:dyDescent="0.3">
      <c r="A1375" s="9">
        <v>5837</v>
      </c>
      <c r="B1375">
        <v>67</v>
      </c>
      <c r="C1375">
        <v>494</v>
      </c>
      <c r="D1375">
        <v>22</v>
      </c>
      <c r="E1375" s="9">
        <v>0</v>
      </c>
      <c r="F1375" s="9">
        <f>IF(Table5[[#This Row],[Recency]]&lt;=$L$19,5,IF(Table5[[#This Row],[Recency]]&lt;=$L$11,4,IF(Table5[[#This Row],[Recency]]&lt;=$L$12,3,IF(Table5[[#This Row],[Recency]]&lt;=$L$13,2,1))))</f>
        <v>2</v>
      </c>
      <c r="G1375" s="9">
        <f>IF(Table5[[#This Row],[Frequency]]&lt;=$M$11,1,IF(Table5[[#This Row],[Frequency]]&lt;=$M$12,2,IF(Table5[[#This Row],[Frequency]]&lt;=$M$13,3,IF(Table5[[#This Row],[Frequency]]&lt;$M$17,4,5))))</f>
        <v>4</v>
      </c>
      <c r="H1375" s="9">
        <f>IF(Table5[[#This Row],[Total_Spend]]&lt;=$N$11,1,IF(Table5[[#This Row],[Total_Spend]]&lt;=$N$12,2,IF(Table5[[#This Row],[Total_Spend]]&lt;=$N$13,3,IF(Table5[[#This Row],[Total_Spend]]&lt;$N$17,4,5))))</f>
        <v>3</v>
      </c>
    </row>
    <row r="1376" spans="1:8" x14ac:dyDescent="0.3">
      <c r="A1376" s="9">
        <v>5841</v>
      </c>
      <c r="B1376">
        <v>61</v>
      </c>
      <c r="C1376">
        <v>832</v>
      </c>
      <c r="D1376">
        <v>26</v>
      </c>
      <c r="E1376" s="9">
        <v>0</v>
      </c>
      <c r="F1376" s="9">
        <f>IF(Table5[[#This Row],[Recency]]&lt;=$L$19,5,IF(Table5[[#This Row],[Recency]]&lt;=$L$11,4,IF(Table5[[#This Row],[Recency]]&lt;=$L$12,3,IF(Table5[[#This Row],[Recency]]&lt;=$L$13,2,1))))</f>
        <v>2</v>
      </c>
      <c r="G1376" s="9">
        <f>IF(Table5[[#This Row],[Frequency]]&lt;=$M$11,1,IF(Table5[[#This Row],[Frequency]]&lt;=$M$12,2,IF(Table5[[#This Row],[Frequency]]&lt;=$M$13,3,IF(Table5[[#This Row],[Frequency]]&lt;$M$17,4,5))))</f>
        <v>5</v>
      </c>
      <c r="H1376" s="9">
        <f>IF(Table5[[#This Row],[Total_Spend]]&lt;=$N$11,1,IF(Table5[[#This Row],[Total_Spend]]&lt;=$N$12,2,IF(Table5[[#This Row],[Total_Spend]]&lt;=$N$13,3,IF(Table5[[#This Row],[Total_Spend]]&lt;$N$17,4,5))))</f>
        <v>3</v>
      </c>
    </row>
    <row r="1377" spans="1:8" x14ac:dyDescent="0.3">
      <c r="A1377" s="9">
        <v>5846</v>
      </c>
      <c r="B1377">
        <v>68</v>
      </c>
      <c r="C1377">
        <v>13</v>
      </c>
      <c r="D1377">
        <v>4</v>
      </c>
      <c r="E1377" s="9">
        <v>0</v>
      </c>
      <c r="F1377" s="9">
        <f>IF(Table5[[#This Row],[Recency]]&lt;=$L$19,5,IF(Table5[[#This Row],[Recency]]&lt;=$L$11,4,IF(Table5[[#This Row],[Recency]]&lt;=$L$12,3,IF(Table5[[#This Row],[Recency]]&lt;=$L$13,2,1))))</f>
        <v>2</v>
      </c>
      <c r="G1377" s="9">
        <f>IF(Table5[[#This Row],[Frequency]]&lt;=$M$11,1,IF(Table5[[#This Row],[Frequency]]&lt;=$M$12,2,IF(Table5[[#This Row],[Frequency]]&lt;=$M$13,3,IF(Table5[[#This Row],[Frequency]]&lt;$M$17,4,5))))</f>
        <v>1</v>
      </c>
      <c r="H1377" s="9">
        <f>IF(Table5[[#This Row],[Total_Spend]]&lt;=$N$11,1,IF(Table5[[#This Row],[Total_Spend]]&lt;=$N$12,2,IF(Table5[[#This Row],[Total_Spend]]&lt;=$N$13,3,IF(Table5[[#This Row],[Total_Spend]]&lt;$N$17,4,5))))</f>
        <v>1</v>
      </c>
    </row>
    <row r="1378" spans="1:8" x14ac:dyDescent="0.3">
      <c r="A1378" s="9">
        <v>5847</v>
      </c>
      <c r="B1378">
        <v>95</v>
      </c>
      <c r="C1378">
        <v>882</v>
      </c>
      <c r="D1378">
        <v>23</v>
      </c>
      <c r="E1378" s="9">
        <v>0</v>
      </c>
      <c r="F1378" s="9">
        <f>IF(Table5[[#This Row],[Recency]]&lt;=$L$19,5,IF(Table5[[#This Row],[Recency]]&lt;=$L$11,4,IF(Table5[[#This Row],[Recency]]&lt;=$L$12,3,IF(Table5[[#This Row],[Recency]]&lt;=$L$13,2,1))))</f>
        <v>1</v>
      </c>
      <c r="G1378" s="9">
        <f>IF(Table5[[#This Row],[Frequency]]&lt;=$M$11,1,IF(Table5[[#This Row],[Frequency]]&lt;=$M$12,2,IF(Table5[[#This Row],[Frequency]]&lt;=$M$13,3,IF(Table5[[#This Row],[Frequency]]&lt;$M$17,4,5))))</f>
        <v>4</v>
      </c>
      <c r="H1378" s="9">
        <f>IF(Table5[[#This Row],[Total_Spend]]&lt;=$N$11,1,IF(Table5[[#This Row],[Total_Spend]]&lt;=$N$12,2,IF(Table5[[#This Row],[Total_Spend]]&lt;=$N$13,3,IF(Table5[[#This Row],[Total_Spend]]&lt;$N$17,4,5))))</f>
        <v>3</v>
      </c>
    </row>
    <row r="1379" spans="1:8" x14ac:dyDescent="0.3">
      <c r="A1379" s="9">
        <v>5848</v>
      </c>
      <c r="B1379">
        <v>43</v>
      </c>
      <c r="C1379">
        <v>2009</v>
      </c>
      <c r="D1379">
        <v>19</v>
      </c>
      <c r="E1379" s="9">
        <v>1</v>
      </c>
      <c r="F1379" s="9">
        <f>IF(Table5[[#This Row],[Recency]]&lt;=$L$19,5,IF(Table5[[#This Row],[Recency]]&lt;=$L$11,4,IF(Table5[[#This Row],[Recency]]&lt;=$L$12,3,IF(Table5[[#This Row],[Recency]]&lt;=$L$13,2,1))))</f>
        <v>3</v>
      </c>
      <c r="G1379" s="9">
        <f>IF(Table5[[#This Row],[Frequency]]&lt;=$M$11,1,IF(Table5[[#This Row],[Frequency]]&lt;=$M$12,2,IF(Table5[[#This Row],[Frequency]]&lt;=$M$13,3,IF(Table5[[#This Row],[Frequency]]&lt;$M$17,4,5))))</f>
        <v>3</v>
      </c>
      <c r="H1379" s="9">
        <f>IF(Table5[[#This Row],[Total_Spend]]&lt;=$N$11,1,IF(Table5[[#This Row],[Total_Spend]]&lt;=$N$12,2,IF(Table5[[#This Row],[Total_Spend]]&lt;=$N$13,3,IF(Table5[[#This Row],[Total_Spend]]&lt;$N$17,4,5))))</f>
        <v>5</v>
      </c>
    </row>
    <row r="1380" spans="1:8" x14ac:dyDescent="0.3">
      <c r="A1380" s="9">
        <v>5863</v>
      </c>
      <c r="B1380">
        <v>95</v>
      </c>
      <c r="C1380">
        <v>655</v>
      </c>
      <c r="D1380">
        <v>21</v>
      </c>
      <c r="E1380" s="9">
        <v>0</v>
      </c>
      <c r="F1380" s="9">
        <f>IF(Table5[[#This Row],[Recency]]&lt;=$L$19,5,IF(Table5[[#This Row],[Recency]]&lt;=$L$11,4,IF(Table5[[#This Row],[Recency]]&lt;=$L$12,3,IF(Table5[[#This Row],[Recency]]&lt;=$L$13,2,1))))</f>
        <v>1</v>
      </c>
      <c r="G1380" s="9">
        <f>IF(Table5[[#This Row],[Frequency]]&lt;=$M$11,1,IF(Table5[[#This Row],[Frequency]]&lt;=$M$12,2,IF(Table5[[#This Row],[Frequency]]&lt;=$M$13,3,IF(Table5[[#This Row],[Frequency]]&lt;$M$17,4,5))))</f>
        <v>3</v>
      </c>
      <c r="H1380" s="9">
        <f>IF(Table5[[#This Row],[Total_Spend]]&lt;=$N$11,1,IF(Table5[[#This Row],[Total_Spend]]&lt;=$N$12,2,IF(Table5[[#This Row],[Total_Spend]]&lt;=$N$13,3,IF(Table5[[#This Row],[Total_Spend]]&lt;$N$17,4,5))))</f>
        <v>3</v>
      </c>
    </row>
    <row r="1381" spans="1:8" x14ac:dyDescent="0.3">
      <c r="A1381" s="9">
        <v>5866</v>
      </c>
      <c r="B1381">
        <v>39</v>
      </c>
      <c r="C1381">
        <v>219</v>
      </c>
      <c r="D1381">
        <v>12</v>
      </c>
      <c r="E1381" s="9">
        <v>0</v>
      </c>
      <c r="F1381" s="9">
        <f>IF(Table5[[#This Row],[Recency]]&lt;=$L$19,5,IF(Table5[[#This Row],[Recency]]&lt;=$L$11,4,IF(Table5[[#This Row],[Recency]]&lt;=$L$12,3,IF(Table5[[#This Row],[Recency]]&lt;=$L$13,2,1))))</f>
        <v>3</v>
      </c>
      <c r="G1381" s="9">
        <f>IF(Table5[[#This Row],[Frequency]]&lt;=$M$11,1,IF(Table5[[#This Row],[Frequency]]&lt;=$M$12,2,IF(Table5[[#This Row],[Frequency]]&lt;=$M$13,3,IF(Table5[[#This Row],[Frequency]]&lt;$M$17,4,5))))</f>
        <v>2</v>
      </c>
      <c r="H1381" s="9">
        <f>IF(Table5[[#This Row],[Total_Spend]]&lt;=$N$11,1,IF(Table5[[#This Row],[Total_Spend]]&lt;=$N$12,2,IF(Table5[[#This Row],[Total_Spend]]&lt;=$N$13,3,IF(Table5[[#This Row],[Total_Spend]]&lt;$N$17,4,5))))</f>
        <v>2</v>
      </c>
    </row>
    <row r="1382" spans="1:8" x14ac:dyDescent="0.3">
      <c r="A1382" s="9">
        <v>5868</v>
      </c>
      <c r="B1382">
        <v>49</v>
      </c>
      <c r="C1382">
        <v>46</v>
      </c>
      <c r="D1382">
        <v>6</v>
      </c>
      <c r="E1382" s="9">
        <v>0</v>
      </c>
      <c r="F1382" s="9">
        <f>IF(Table5[[#This Row],[Recency]]&lt;=$L$19,5,IF(Table5[[#This Row],[Recency]]&lt;=$L$11,4,IF(Table5[[#This Row],[Recency]]&lt;=$L$12,3,IF(Table5[[#This Row],[Recency]]&lt;=$L$13,2,1))))</f>
        <v>3</v>
      </c>
      <c r="G1382" s="9">
        <f>IF(Table5[[#This Row],[Frequency]]&lt;=$M$11,1,IF(Table5[[#This Row],[Frequency]]&lt;=$M$12,2,IF(Table5[[#This Row],[Frequency]]&lt;=$M$13,3,IF(Table5[[#This Row],[Frequency]]&lt;$M$17,4,5))))</f>
        <v>1</v>
      </c>
      <c r="H1382" s="9">
        <f>IF(Table5[[#This Row],[Total_Spend]]&lt;=$N$11,1,IF(Table5[[#This Row],[Total_Spend]]&lt;=$N$12,2,IF(Table5[[#This Row],[Total_Spend]]&lt;=$N$13,3,IF(Table5[[#This Row],[Total_Spend]]&lt;$N$17,4,5))))</f>
        <v>1</v>
      </c>
    </row>
    <row r="1383" spans="1:8" x14ac:dyDescent="0.3">
      <c r="A1383" s="9">
        <v>5871</v>
      </c>
      <c r="B1383">
        <v>98</v>
      </c>
      <c r="C1383">
        <v>467</v>
      </c>
      <c r="D1383">
        <v>16</v>
      </c>
      <c r="E1383" s="9">
        <v>0</v>
      </c>
      <c r="F1383" s="9">
        <f>IF(Table5[[#This Row],[Recency]]&lt;=$L$19,5,IF(Table5[[#This Row],[Recency]]&lt;=$L$11,4,IF(Table5[[#This Row],[Recency]]&lt;=$L$12,3,IF(Table5[[#This Row],[Recency]]&lt;=$L$13,2,1))))</f>
        <v>1</v>
      </c>
      <c r="G1383" s="9">
        <f>IF(Table5[[#This Row],[Frequency]]&lt;=$M$11,1,IF(Table5[[#This Row],[Frequency]]&lt;=$M$12,2,IF(Table5[[#This Row],[Frequency]]&lt;=$M$13,3,IF(Table5[[#This Row],[Frequency]]&lt;$M$17,4,5))))</f>
        <v>3</v>
      </c>
      <c r="H1383" s="9">
        <f>IF(Table5[[#This Row],[Total_Spend]]&lt;=$N$11,1,IF(Table5[[#This Row],[Total_Spend]]&lt;=$N$12,2,IF(Table5[[#This Row],[Total_Spend]]&lt;=$N$13,3,IF(Table5[[#This Row],[Total_Spend]]&lt;$N$17,4,5))))</f>
        <v>3</v>
      </c>
    </row>
    <row r="1384" spans="1:8" x14ac:dyDescent="0.3">
      <c r="A1384" s="9">
        <v>5872</v>
      </c>
      <c r="B1384">
        <v>23</v>
      </c>
      <c r="C1384">
        <v>639</v>
      </c>
      <c r="D1384">
        <v>22</v>
      </c>
      <c r="E1384" s="9">
        <v>0</v>
      </c>
      <c r="F1384" s="9">
        <f>IF(Table5[[#This Row],[Recency]]&lt;=$L$19,5,IF(Table5[[#This Row],[Recency]]&lt;=$L$11,4,IF(Table5[[#This Row],[Recency]]&lt;=$L$12,3,IF(Table5[[#This Row],[Recency]]&lt;=$L$13,2,1))))</f>
        <v>4</v>
      </c>
      <c r="G1384" s="9">
        <f>IF(Table5[[#This Row],[Frequency]]&lt;=$M$11,1,IF(Table5[[#This Row],[Frequency]]&lt;=$M$12,2,IF(Table5[[#This Row],[Frequency]]&lt;=$M$13,3,IF(Table5[[#This Row],[Frequency]]&lt;$M$17,4,5))))</f>
        <v>4</v>
      </c>
      <c r="H1384" s="9">
        <f>IF(Table5[[#This Row],[Total_Spend]]&lt;=$N$11,1,IF(Table5[[#This Row],[Total_Spend]]&lt;=$N$12,2,IF(Table5[[#This Row],[Total_Spend]]&lt;=$N$13,3,IF(Table5[[#This Row],[Total_Spend]]&lt;$N$17,4,5))))</f>
        <v>3</v>
      </c>
    </row>
    <row r="1385" spans="1:8" x14ac:dyDescent="0.3">
      <c r="A1385" s="9">
        <v>5883</v>
      </c>
      <c r="B1385">
        <v>78</v>
      </c>
      <c r="C1385">
        <v>664</v>
      </c>
      <c r="D1385">
        <v>21</v>
      </c>
      <c r="E1385" s="9">
        <v>0</v>
      </c>
      <c r="F1385" s="9">
        <f>IF(Table5[[#This Row],[Recency]]&lt;=$L$19,5,IF(Table5[[#This Row],[Recency]]&lt;=$L$11,4,IF(Table5[[#This Row],[Recency]]&lt;=$L$12,3,IF(Table5[[#This Row],[Recency]]&lt;=$L$13,2,1))))</f>
        <v>1</v>
      </c>
      <c r="G1385" s="9">
        <f>IF(Table5[[#This Row],[Frequency]]&lt;=$M$11,1,IF(Table5[[#This Row],[Frequency]]&lt;=$M$12,2,IF(Table5[[#This Row],[Frequency]]&lt;=$M$13,3,IF(Table5[[#This Row],[Frequency]]&lt;$M$17,4,5))))</f>
        <v>3</v>
      </c>
      <c r="H1385" s="9">
        <f>IF(Table5[[#This Row],[Total_Spend]]&lt;=$N$11,1,IF(Table5[[#This Row],[Total_Spend]]&lt;=$N$12,2,IF(Table5[[#This Row],[Total_Spend]]&lt;=$N$13,3,IF(Table5[[#This Row],[Total_Spend]]&lt;$N$17,4,5))))</f>
        <v>3</v>
      </c>
    </row>
    <row r="1386" spans="1:8" x14ac:dyDescent="0.3">
      <c r="A1386" s="9">
        <v>5885</v>
      </c>
      <c r="B1386">
        <v>94</v>
      </c>
      <c r="C1386">
        <v>211</v>
      </c>
      <c r="D1386">
        <v>16</v>
      </c>
      <c r="E1386" s="9">
        <v>0</v>
      </c>
      <c r="F1386" s="9">
        <f>IF(Table5[[#This Row],[Recency]]&lt;=$L$19,5,IF(Table5[[#This Row],[Recency]]&lt;=$L$11,4,IF(Table5[[#This Row],[Recency]]&lt;=$L$12,3,IF(Table5[[#This Row],[Recency]]&lt;=$L$13,2,1))))</f>
        <v>1</v>
      </c>
      <c r="G1386" s="9">
        <f>IF(Table5[[#This Row],[Frequency]]&lt;=$M$11,1,IF(Table5[[#This Row],[Frequency]]&lt;=$M$12,2,IF(Table5[[#This Row],[Frequency]]&lt;=$M$13,3,IF(Table5[[#This Row],[Frequency]]&lt;$M$17,4,5))))</f>
        <v>3</v>
      </c>
      <c r="H1386" s="9">
        <f>IF(Table5[[#This Row],[Total_Spend]]&lt;=$N$11,1,IF(Table5[[#This Row],[Total_Spend]]&lt;=$N$12,2,IF(Table5[[#This Row],[Total_Spend]]&lt;=$N$13,3,IF(Table5[[#This Row],[Total_Spend]]&lt;$N$17,4,5))))</f>
        <v>2</v>
      </c>
    </row>
    <row r="1387" spans="1:8" x14ac:dyDescent="0.3">
      <c r="A1387" s="9">
        <v>5892</v>
      </c>
      <c r="B1387">
        <v>11</v>
      </c>
      <c r="C1387">
        <v>221</v>
      </c>
      <c r="D1387">
        <v>17</v>
      </c>
      <c r="E1387" s="9">
        <v>0</v>
      </c>
      <c r="F1387" s="9">
        <f>IF(Table5[[#This Row],[Recency]]&lt;=$L$19,5,IF(Table5[[#This Row],[Recency]]&lt;=$L$11,4,IF(Table5[[#This Row],[Recency]]&lt;=$L$12,3,IF(Table5[[#This Row],[Recency]]&lt;=$L$13,2,1))))</f>
        <v>4</v>
      </c>
      <c r="G1387" s="9">
        <f>IF(Table5[[#This Row],[Frequency]]&lt;=$M$11,1,IF(Table5[[#This Row],[Frequency]]&lt;=$M$12,2,IF(Table5[[#This Row],[Frequency]]&lt;=$M$13,3,IF(Table5[[#This Row],[Frequency]]&lt;$M$17,4,5))))</f>
        <v>3</v>
      </c>
      <c r="H1387" s="9">
        <f>IF(Table5[[#This Row],[Total_Spend]]&lt;=$N$11,1,IF(Table5[[#This Row],[Total_Spend]]&lt;=$N$12,2,IF(Table5[[#This Row],[Total_Spend]]&lt;=$N$13,3,IF(Table5[[#This Row],[Total_Spend]]&lt;$N$17,4,5))))</f>
        <v>2</v>
      </c>
    </row>
    <row r="1388" spans="1:8" x14ac:dyDescent="0.3">
      <c r="A1388" s="9">
        <v>5896</v>
      </c>
      <c r="B1388">
        <v>94</v>
      </c>
      <c r="C1388">
        <v>397</v>
      </c>
      <c r="D1388">
        <v>15</v>
      </c>
      <c r="E1388" s="9">
        <v>0</v>
      </c>
      <c r="F1388" s="9">
        <f>IF(Table5[[#This Row],[Recency]]&lt;=$L$19,5,IF(Table5[[#This Row],[Recency]]&lt;=$L$11,4,IF(Table5[[#This Row],[Recency]]&lt;=$L$12,3,IF(Table5[[#This Row],[Recency]]&lt;=$L$13,2,1))))</f>
        <v>1</v>
      </c>
      <c r="G1388" s="9">
        <f>IF(Table5[[#This Row],[Frequency]]&lt;=$M$11,1,IF(Table5[[#This Row],[Frequency]]&lt;=$M$12,2,IF(Table5[[#This Row],[Frequency]]&lt;=$M$13,3,IF(Table5[[#This Row],[Frequency]]&lt;$M$17,4,5))))</f>
        <v>2</v>
      </c>
      <c r="H1388" s="9">
        <f>IF(Table5[[#This Row],[Total_Spend]]&lt;=$N$11,1,IF(Table5[[#This Row],[Total_Spend]]&lt;=$N$12,2,IF(Table5[[#This Row],[Total_Spend]]&lt;=$N$13,3,IF(Table5[[#This Row],[Total_Spend]]&lt;$N$17,4,5))))</f>
        <v>3</v>
      </c>
    </row>
    <row r="1389" spans="1:8" x14ac:dyDescent="0.3">
      <c r="A1389" s="9">
        <v>5899</v>
      </c>
      <c r="B1389">
        <v>68</v>
      </c>
      <c r="C1389">
        <v>49</v>
      </c>
      <c r="D1389">
        <v>2</v>
      </c>
      <c r="E1389" s="9">
        <v>0</v>
      </c>
      <c r="F1389" s="9">
        <f>IF(Table5[[#This Row],[Recency]]&lt;=$L$19,5,IF(Table5[[#This Row],[Recency]]&lt;=$L$11,4,IF(Table5[[#This Row],[Recency]]&lt;=$L$12,3,IF(Table5[[#This Row],[Recency]]&lt;=$L$13,2,1))))</f>
        <v>2</v>
      </c>
      <c r="G1389" s="9">
        <f>IF(Table5[[#This Row],[Frequency]]&lt;=$M$11,1,IF(Table5[[#This Row],[Frequency]]&lt;=$M$12,2,IF(Table5[[#This Row],[Frequency]]&lt;=$M$13,3,IF(Table5[[#This Row],[Frequency]]&lt;$M$17,4,5))))</f>
        <v>1</v>
      </c>
      <c r="H1389" s="9">
        <f>IF(Table5[[#This Row],[Total_Spend]]&lt;=$N$11,1,IF(Table5[[#This Row],[Total_Spend]]&lt;=$N$12,2,IF(Table5[[#This Row],[Total_Spend]]&lt;=$N$13,3,IF(Table5[[#This Row],[Total_Spend]]&lt;$N$17,4,5))))</f>
        <v>1</v>
      </c>
    </row>
    <row r="1390" spans="1:8" x14ac:dyDescent="0.3">
      <c r="A1390" s="9">
        <v>590</v>
      </c>
      <c r="B1390">
        <v>35</v>
      </c>
      <c r="C1390">
        <v>1812</v>
      </c>
      <c r="D1390">
        <v>16</v>
      </c>
      <c r="E1390" s="9">
        <v>1</v>
      </c>
      <c r="F1390" s="9">
        <f>IF(Table5[[#This Row],[Recency]]&lt;=$L$19,5,IF(Table5[[#This Row],[Recency]]&lt;=$L$11,4,IF(Table5[[#This Row],[Recency]]&lt;=$L$12,3,IF(Table5[[#This Row],[Recency]]&lt;=$L$13,2,1))))</f>
        <v>3</v>
      </c>
      <c r="G1390" s="9">
        <f>IF(Table5[[#This Row],[Frequency]]&lt;=$M$11,1,IF(Table5[[#This Row],[Frequency]]&lt;=$M$12,2,IF(Table5[[#This Row],[Frequency]]&lt;=$M$13,3,IF(Table5[[#This Row],[Frequency]]&lt;$M$17,4,5))))</f>
        <v>3</v>
      </c>
      <c r="H1390" s="9">
        <f>IF(Table5[[#This Row],[Total_Spend]]&lt;=$N$11,1,IF(Table5[[#This Row],[Total_Spend]]&lt;=$N$12,2,IF(Table5[[#This Row],[Total_Spend]]&lt;=$N$13,3,IF(Table5[[#This Row],[Total_Spend]]&lt;$N$17,4,5))))</f>
        <v>5</v>
      </c>
    </row>
    <row r="1391" spans="1:8" x14ac:dyDescent="0.3">
      <c r="A1391" s="9">
        <v>5907</v>
      </c>
      <c r="B1391">
        <v>24</v>
      </c>
      <c r="C1391">
        <v>18</v>
      </c>
      <c r="D1391">
        <v>4</v>
      </c>
      <c r="E1391" s="9">
        <v>0</v>
      </c>
      <c r="F1391" s="9">
        <f>IF(Table5[[#This Row],[Recency]]&lt;=$L$19,5,IF(Table5[[#This Row],[Recency]]&lt;=$L$11,4,IF(Table5[[#This Row],[Recency]]&lt;=$L$12,3,IF(Table5[[#This Row],[Recency]]&lt;=$L$13,2,1))))</f>
        <v>4</v>
      </c>
      <c r="G1391" s="9">
        <f>IF(Table5[[#This Row],[Frequency]]&lt;=$M$11,1,IF(Table5[[#This Row],[Frequency]]&lt;=$M$12,2,IF(Table5[[#This Row],[Frequency]]&lt;=$M$13,3,IF(Table5[[#This Row],[Frequency]]&lt;$M$17,4,5))))</f>
        <v>1</v>
      </c>
      <c r="H1391" s="9">
        <f>IF(Table5[[#This Row],[Total_Spend]]&lt;=$N$11,1,IF(Table5[[#This Row],[Total_Spend]]&lt;=$N$12,2,IF(Table5[[#This Row],[Total_Spend]]&lt;=$N$13,3,IF(Table5[[#This Row],[Total_Spend]]&lt;$N$17,4,5))))</f>
        <v>1</v>
      </c>
    </row>
    <row r="1392" spans="1:8" x14ac:dyDescent="0.3">
      <c r="A1392" s="9">
        <v>5909</v>
      </c>
      <c r="B1392">
        <v>25</v>
      </c>
      <c r="C1392">
        <v>1171</v>
      </c>
      <c r="D1392">
        <v>20</v>
      </c>
      <c r="E1392" s="9">
        <v>0</v>
      </c>
      <c r="F1392" s="9">
        <f>IF(Table5[[#This Row],[Recency]]&lt;=$L$19,5,IF(Table5[[#This Row],[Recency]]&lt;=$L$11,4,IF(Table5[[#This Row],[Recency]]&lt;=$L$12,3,IF(Table5[[#This Row],[Recency]]&lt;=$L$13,2,1))))</f>
        <v>3</v>
      </c>
      <c r="G1392" s="9">
        <f>IF(Table5[[#This Row],[Frequency]]&lt;=$M$11,1,IF(Table5[[#This Row],[Frequency]]&lt;=$M$12,2,IF(Table5[[#This Row],[Frequency]]&lt;=$M$13,3,IF(Table5[[#This Row],[Frequency]]&lt;$M$17,4,5))))</f>
        <v>3</v>
      </c>
      <c r="H1392" s="9">
        <f>IF(Table5[[#This Row],[Total_Spend]]&lt;=$N$11,1,IF(Table5[[#This Row],[Total_Spend]]&lt;=$N$12,2,IF(Table5[[#This Row],[Total_Spend]]&lt;=$N$13,3,IF(Table5[[#This Row],[Total_Spend]]&lt;$N$17,4,5))))</f>
        <v>4</v>
      </c>
    </row>
    <row r="1393" spans="1:8" x14ac:dyDescent="0.3">
      <c r="A1393" s="9">
        <v>591</v>
      </c>
      <c r="B1393">
        <v>76</v>
      </c>
      <c r="C1393">
        <v>677</v>
      </c>
      <c r="D1393">
        <v>20</v>
      </c>
      <c r="E1393" s="9">
        <v>0</v>
      </c>
      <c r="F1393" s="9">
        <f>IF(Table5[[#This Row],[Recency]]&lt;=$L$19,5,IF(Table5[[#This Row],[Recency]]&lt;=$L$11,4,IF(Table5[[#This Row],[Recency]]&lt;=$L$12,3,IF(Table5[[#This Row],[Recency]]&lt;=$L$13,2,1))))</f>
        <v>1</v>
      </c>
      <c r="G1393" s="9">
        <f>IF(Table5[[#This Row],[Frequency]]&lt;=$M$11,1,IF(Table5[[#This Row],[Frequency]]&lt;=$M$12,2,IF(Table5[[#This Row],[Frequency]]&lt;=$M$13,3,IF(Table5[[#This Row],[Frequency]]&lt;$M$17,4,5))))</f>
        <v>3</v>
      </c>
      <c r="H1393" s="9">
        <f>IF(Table5[[#This Row],[Total_Spend]]&lt;=$N$11,1,IF(Table5[[#This Row],[Total_Spend]]&lt;=$N$12,2,IF(Table5[[#This Row],[Total_Spend]]&lt;=$N$13,3,IF(Table5[[#This Row],[Total_Spend]]&lt;$N$17,4,5))))</f>
        <v>3</v>
      </c>
    </row>
    <row r="1394" spans="1:8" x14ac:dyDescent="0.3">
      <c r="A1394" s="9">
        <v>5922</v>
      </c>
      <c r="B1394">
        <v>48</v>
      </c>
      <c r="C1394">
        <v>218</v>
      </c>
      <c r="D1394">
        <v>12</v>
      </c>
      <c r="E1394" s="9">
        <v>0</v>
      </c>
      <c r="F1394" s="9">
        <f>IF(Table5[[#This Row],[Recency]]&lt;=$L$19,5,IF(Table5[[#This Row],[Recency]]&lt;=$L$11,4,IF(Table5[[#This Row],[Recency]]&lt;=$L$12,3,IF(Table5[[#This Row],[Recency]]&lt;=$L$13,2,1))))</f>
        <v>3</v>
      </c>
      <c r="G1394" s="9">
        <f>IF(Table5[[#This Row],[Frequency]]&lt;=$M$11,1,IF(Table5[[#This Row],[Frequency]]&lt;=$M$12,2,IF(Table5[[#This Row],[Frequency]]&lt;=$M$13,3,IF(Table5[[#This Row],[Frequency]]&lt;$M$17,4,5))))</f>
        <v>2</v>
      </c>
      <c r="H1394" s="9">
        <f>IF(Table5[[#This Row],[Total_Spend]]&lt;=$N$11,1,IF(Table5[[#This Row],[Total_Spend]]&lt;=$N$12,2,IF(Table5[[#This Row],[Total_Spend]]&lt;=$N$13,3,IF(Table5[[#This Row],[Total_Spend]]&lt;$N$17,4,5))))</f>
        <v>2</v>
      </c>
    </row>
    <row r="1395" spans="1:8" x14ac:dyDescent="0.3">
      <c r="A1395" s="9">
        <v>5929</v>
      </c>
      <c r="B1395">
        <v>14</v>
      </c>
      <c r="C1395">
        <v>48</v>
      </c>
      <c r="D1395">
        <v>7</v>
      </c>
      <c r="E1395" s="9">
        <v>0</v>
      </c>
      <c r="F1395" s="9">
        <f>IF(Table5[[#This Row],[Recency]]&lt;=$L$19,5,IF(Table5[[#This Row],[Recency]]&lt;=$L$11,4,IF(Table5[[#This Row],[Recency]]&lt;=$L$12,3,IF(Table5[[#This Row],[Recency]]&lt;=$L$13,2,1))))</f>
        <v>4</v>
      </c>
      <c r="G1395" s="9">
        <f>IF(Table5[[#This Row],[Frequency]]&lt;=$M$11,1,IF(Table5[[#This Row],[Frequency]]&lt;=$M$12,2,IF(Table5[[#This Row],[Frequency]]&lt;=$M$13,3,IF(Table5[[#This Row],[Frequency]]&lt;$M$17,4,5))))</f>
        <v>1</v>
      </c>
      <c r="H1395" s="9">
        <f>IF(Table5[[#This Row],[Total_Spend]]&lt;=$N$11,1,IF(Table5[[#This Row],[Total_Spend]]&lt;=$N$12,2,IF(Table5[[#This Row],[Total_Spend]]&lt;=$N$13,3,IF(Table5[[#This Row],[Total_Spend]]&lt;$N$17,4,5))))</f>
        <v>1</v>
      </c>
    </row>
    <row r="1396" spans="1:8" x14ac:dyDescent="0.3">
      <c r="A1396" s="9">
        <v>5935</v>
      </c>
      <c r="B1396">
        <v>60</v>
      </c>
      <c r="C1396">
        <v>764</v>
      </c>
      <c r="D1396">
        <v>23</v>
      </c>
      <c r="E1396" s="9">
        <v>0</v>
      </c>
      <c r="F1396" s="9">
        <f>IF(Table5[[#This Row],[Recency]]&lt;=$L$19,5,IF(Table5[[#This Row],[Recency]]&lt;=$L$11,4,IF(Table5[[#This Row],[Recency]]&lt;=$L$12,3,IF(Table5[[#This Row],[Recency]]&lt;=$L$13,2,1))))</f>
        <v>2</v>
      </c>
      <c r="G1396" s="9">
        <f>IF(Table5[[#This Row],[Frequency]]&lt;=$M$11,1,IF(Table5[[#This Row],[Frequency]]&lt;=$M$12,2,IF(Table5[[#This Row],[Frequency]]&lt;=$M$13,3,IF(Table5[[#This Row],[Frequency]]&lt;$M$17,4,5))))</f>
        <v>4</v>
      </c>
      <c r="H1396" s="9">
        <f>IF(Table5[[#This Row],[Total_Spend]]&lt;=$N$11,1,IF(Table5[[#This Row],[Total_Spend]]&lt;=$N$12,2,IF(Table5[[#This Row],[Total_Spend]]&lt;=$N$13,3,IF(Table5[[#This Row],[Total_Spend]]&lt;$N$17,4,5))))</f>
        <v>3</v>
      </c>
    </row>
    <row r="1397" spans="1:8" x14ac:dyDescent="0.3">
      <c r="A1397" s="9">
        <v>5939</v>
      </c>
      <c r="B1397">
        <v>84</v>
      </c>
      <c r="C1397">
        <v>122</v>
      </c>
      <c r="D1397">
        <v>11</v>
      </c>
      <c r="E1397" s="9">
        <v>0</v>
      </c>
      <c r="F1397" s="9">
        <f>IF(Table5[[#This Row],[Recency]]&lt;=$L$19,5,IF(Table5[[#This Row],[Recency]]&lt;=$L$11,4,IF(Table5[[#This Row],[Recency]]&lt;=$L$12,3,IF(Table5[[#This Row],[Recency]]&lt;=$L$13,2,1))))</f>
        <v>1</v>
      </c>
      <c r="G1397" s="9">
        <f>IF(Table5[[#This Row],[Frequency]]&lt;=$M$11,1,IF(Table5[[#This Row],[Frequency]]&lt;=$M$12,2,IF(Table5[[#This Row],[Frequency]]&lt;=$M$13,3,IF(Table5[[#This Row],[Frequency]]&lt;$M$17,4,5))))</f>
        <v>2</v>
      </c>
      <c r="H1397" s="9">
        <f>IF(Table5[[#This Row],[Total_Spend]]&lt;=$N$11,1,IF(Table5[[#This Row],[Total_Spend]]&lt;=$N$12,2,IF(Table5[[#This Row],[Total_Spend]]&lt;=$N$13,3,IF(Table5[[#This Row],[Total_Spend]]&lt;$N$17,4,5))))</f>
        <v>2</v>
      </c>
    </row>
    <row r="1398" spans="1:8" x14ac:dyDescent="0.3">
      <c r="A1398" s="9">
        <v>5948</v>
      </c>
      <c r="B1398">
        <v>96</v>
      </c>
      <c r="C1398">
        <v>237</v>
      </c>
      <c r="D1398">
        <v>12</v>
      </c>
      <c r="E1398" s="9">
        <v>0</v>
      </c>
      <c r="F1398" s="9">
        <f>IF(Table5[[#This Row],[Recency]]&lt;=$L$19,5,IF(Table5[[#This Row],[Recency]]&lt;=$L$11,4,IF(Table5[[#This Row],[Recency]]&lt;=$L$12,3,IF(Table5[[#This Row],[Recency]]&lt;=$L$13,2,1))))</f>
        <v>1</v>
      </c>
      <c r="G1398" s="9">
        <f>IF(Table5[[#This Row],[Frequency]]&lt;=$M$11,1,IF(Table5[[#This Row],[Frequency]]&lt;=$M$12,2,IF(Table5[[#This Row],[Frequency]]&lt;=$M$13,3,IF(Table5[[#This Row],[Frequency]]&lt;$M$17,4,5))))</f>
        <v>2</v>
      </c>
      <c r="H1398" s="9">
        <f>IF(Table5[[#This Row],[Total_Spend]]&lt;=$N$11,1,IF(Table5[[#This Row],[Total_Spend]]&lt;=$N$12,2,IF(Table5[[#This Row],[Total_Spend]]&lt;=$N$13,3,IF(Table5[[#This Row],[Total_Spend]]&lt;$N$17,4,5))))</f>
        <v>2</v>
      </c>
    </row>
    <row r="1399" spans="1:8" x14ac:dyDescent="0.3">
      <c r="A1399" s="9">
        <v>5954</v>
      </c>
      <c r="B1399">
        <v>92</v>
      </c>
      <c r="C1399">
        <v>192</v>
      </c>
      <c r="D1399">
        <v>11</v>
      </c>
      <c r="E1399" s="9">
        <v>0</v>
      </c>
      <c r="F1399" s="9">
        <f>IF(Table5[[#This Row],[Recency]]&lt;=$L$19,5,IF(Table5[[#This Row],[Recency]]&lt;=$L$11,4,IF(Table5[[#This Row],[Recency]]&lt;=$L$12,3,IF(Table5[[#This Row],[Recency]]&lt;=$L$13,2,1))))</f>
        <v>1</v>
      </c>
      <c r="G1399" s="9">
        <f>IF(Table5[[#This Row],[Frequency]]&lt;=$M$11,1,IF(Table5[[#This Row],[Frequency]]&lt;=$M$12,2,IF(Table5[[#This Row],[Frequency]]&lt;=$M$13,3,IF(Table5[[#This Row],[Frequency]]&lt;$M$17,4,5))))</f>
        <v>2</v>
      </c>
      <c r="H1399" s="9">
        <f>IF(Table5[[#This Row],[Total_Spend]]&lt;=$N$11,1,IF(Table5[[#This Row],[Total_Spend]]&lt;=$N$12,2,IF(Table5[[#This Row],[Total_Spend]]&lt;=$N$13,3,IF(Table5[[#This Row],[Total_Spend]]&lt;$N$17,4,5))))</f>
        <v>2</v>
      </c>
    </row>
    <row r="1400" spans="1:8" x14ac:dyDescent="0.3">
      <c r="A1400" s="9">
        <v>5955</v>
      </c>
      <c r="B1400">
        <v>27</v>
      </c>
      <c r="C1400">
        <v>1932</v>
      </c>
      <c r="D1400">
        <v>16</v>
      </c>
      <c r="E1400" s="9">
        <v>0</v>
      </c>
      <c r="F1400" s="9">
        <f>IF(Table5[[#This Row],[Recency]]&lt;=$L$19,5,IF(Table5[[#This Row],[Recency]]&lt;=$L$11,4,IF(Table5[[#This Row],[Recency]]&lt;=$L$12,3,IF(Table5[[#This Row],[Recency]]&lt;=$L$13,2,1))))</f>
        <v>3</v>
      </c>
      <c r="G1400" s="9">
        <f>IF(Table5[[#This Row],[Frequency]]&lt;=$M$11,1,IF(Table5[[#This Row],[Frequency]]&lt;=$M$12,2,IF(Table5[[#This Row],[Frequency]]&lt;=$M$13,3,IF(Table5[[#This Row],[Frequency]]&lt;$M$17,4,5))))</f>
        <v>3</v>
      </c>
      <c r="H1400" s="9">
        <f>IF(Table5[[#This Row],[Total_Spend]]&lt;=$N$11,1,IF(Table5[[#This Row],[Total_Spend]]&lt;=$N$12,2,IF(Table5[[#This Row],[Total_Spend]]&lt;=$N$13,3,IF(Table5[[#This Row],[Total_Spend]]&lt;$N$17,4,5))))</f>
        <v>5</v>
      </c>
    </row>
    <row r="1401" spans="1:8" x14ac:dyDescent="0.3">
      <c r="A1401" s="9">
        <v>5956</v>
      </c>
      <c r="B1401">
        <v>74</v>
      </c>
      <c r="C1401">
        <v>284</v>
      </c>
      <c r="D1401">
        <v>16</v>
      </c>
      <c r="E1401" s="9">
        <v>0</v>
      </c>
      <c r="F1401" s="9">
        <f>IF(Table5[[#This Row],[Recency]]&lt;=$L$19,5,IF(Table5[[#This Row],[Recency]]&lt;=$L$11,4,IF(Table5[[#This Row],[Recency]]&lt;=$L$12,3,IF(Table5[[#This Row],[Recency]]&lt;=$L$13,2,1))))</f>
        <v>2</v>
      </c>
      <c r="G1401" s="9">
        <f>IF(Table5[[#This Row],[Frequency]]&lt;=$M$11,1,IF(Table5[[#This Row],[Frequency]]&lt;=$M$12,2,IF(Table5[[#This Row],[Frequency]]&lt;=$M$13,3,IF(Table5[[#This Row],[Frequency]]&lt;$M$17,4,5))))</f>
        <v>3</v>
      </c>
      <c r="H1401" s="9">
        <f>IF(Table5[[#This Row],[Total_Spend]]&lt;=$N$11,1,IF(Table5[[#This Row],[Total_Spend]]&lt;=$N$12,2,IF(Table5[[#This Row],[Total_Spend]]&lt;=$N$13,3,IF(Table5[[#This Row],[Total_Spend]]&lt;$N$17,4,5))))</f>
        <v>2</v>
      </c>
    </row>
    <row r="1402" spans="1:8" x14ac:dyDescent="0.3">
      <c r="A1402" s="9">
        <v>5959</v>
      </c>
      <c r="B1402">
        <v>80</v>
      </c>
      <c r="C1402">
        <v>199</v>
      </c>
      <c r="D1402">
        <v>15</v>
      </c>
      <c r="E1402" s="9">
        <v>0</v>
      </c>
      <c r="F1402" s="9">
        <f>IF(Table5[[#This Row],[Recency]]&lt;=$L$19,5,IF(Table5[[#This Row],[Recency]]&lt;=$L$11,4,IF(Table5[[#This Row],[Recency]]&lt;=$L$12,3,IF(Table5[[#This Row],[Recency]]&lt;=$L$13,2,1))))</f>
        <v>1</v>
      </c>
      <c r="G1402" s="9">
        <f>IF(Table5[[#This Row],[Frequency]]&lt;=$M$11,1,IF(Table5[[#This Row],[Frequency]]&lt;=$M$12,2,IF(Table5[[#This Row],[Frequency]]&lt;=$M$13,3,IF(Table5[[#This Row],[Frequency]]&lt;$M$17,4,5))))</f>
        <v>2</v>
      </c>
      <c r="H1402" s="9">
        <f>IF(Table5[[#This Row],[Total_Spend]]&lt;=$N$11,1,IF(Table5[[#This Row],[Total_Spend]]&lt;=$N$12,2,IF(Table5[[#This Row],[Total_Spend]]&lt;=$N$13,3,IF(Table5[[#This Row],[Total_Spend]]&lt;$N$17,4,5))))</f>
        <v>2</v>
      </c>
    </row>
    <row r="1403" spans="1:8" x14ac:dyDescent="0.3">
      <c r="A1403" s="9">
        <v>5961</v>
      </c>
      <c r="B1403">
        <v>29</v>
      </c>
      <c r="C1403">
        <v>57</v>
      </c>
      <c r="D1403">
        <v>5</v>
      </c>
      <c r="E1403" s="9">
        <v>0</v>
      </c>
      <c r="F1403" s="9">
        <f>IF(Table5[[#This Row],[Recency]]&lt;=$L$19,5,IF(Table5[[#This Row],[Recency]]&lt;=$L$11,4,IF(Table5[[#This Row],[Recency]]&lt;=$L$12,3,IF(Table5[[#This Row],[Recency]]&lt;=$L$13,2,1))))</f>
        <v>3</v>
      </c>
      <c r="G1403" s="9">
        <f>IF(Table5[[#This Row],[Frequency]]&lt;=$M$11,1,IF(Table5[[#This Row],[Frequency]]&lt;=$M$12,2,IF(Table5[[#This Row],[Frequency]]&lt;=$M$13,3,IF(Table5[[#This Row],[Frequency]]&lt;$M$17,4,5))))</f>
        <v>1</v>
      </c>
      <c r="H1403" s="9">
        <f>IF(Table5[[#This Row],[Total_Spend]]&lt;=$N$11,1,IF(Table5[[#This Row],[Total_Spend]]&lt;=$N$12,2,IF(Table5[[#This Row],[Total_Spend]]&lt;=$N$13,3,IF(Table5[[#This Row],[Total_Spend]]&lt;$N$17,4,5))))</f>
        <v>1</v>
      </c>
    </row>
    <row r="1404" spans="1:8" x14ac:dyDescent="0.3">
      <c r="A1404" s="9">
        <v>5966</v>
      </c>
      <c r="B1404">
        <v>64</v>
      </c>
      <c r="C1404">
        <v>215</v>
      </c>
      <c r="D1404">
        <v>15</v>
      </c>
      <c r="E1404" s="9">
        <v>0</v>
      </c>
      <c r="F1404" s="9">
        <f>IF(Table5[[#This Row],[Recency]]&lt;=$L$19,5,IF(Table5[[#This Row],[Recency]]&lt;=$L$11,4,IF(Table5[[#This Row],[Recency]]&lt;=$L$12,3,IF(Table5[[#This Row],[Recency]]&lt;=$L$13,2,1))))</f>
        <v>2</v>
      </c>
      <c r="G1404" s="9">
        <f>IF(Table5[[#This Row],[Frequency]]&lt;=$M$11,1,IF(Table5[[#This Row],[Frequency]]&lt;=$M$12,2,IF(Table5[[#This Row],[Frequency]]&lt;=$M$13,3,IF(Table5[[#This Row],[Frequency]]&lt;$M$17,4,5))))</f>
        <v>2</v>
      </c>
      <c r="H1404" s="9">
        <f>IF(Table5[[#This Row],[Total_Spend]]&lt;=$N$11,1,IF(Table5[[#This Row],[Total_Spend]]&lt;=$N$12,2,IF(Table5[[#This Row],[Total_Spend]]&lt;=$N$13,3,IF(Table5[[#This Row],[Total_Spend]]&lt;$N$17,4,5))))</f>
        <v>2</v>
      </c>
    </row>
    <row r="1405" spans="1:8" x14ac:dyDescent="0.3">
      <c r="A1405" s="9">
        <v>5967</v>
      </c>
      <c r="B1405">
        <v>60</v>
      </c>
      <c r="C1405">
        <v>70</v>
      </c>
      <c r="D1405">
        <v>9</v>
      </c>
      <c r="E1405" s="9">
        <v>0</v>
      </c>
      <c r="F1405" s="9">
        <f>IF(Table5[[#This Row],[Recency]]&lt;=$L$19,5,IF(Table5[[#This Row],[Recency]]&lt;=$L$11,4,IF(Table5[[#This Row],[Recency]]&lt;=$L$12,3,IF(Table5[[#This Row],[Recency]]&lt;=$L$13,2,1))))</f>
        <v>2</v>
      </c>
      <c r="G1405" s="9">
        <f>IF(Table5[[#This Row],[Frequency]]&lt;=$M$11,1,IF(Table5[[#This Row],[Frequency]]&lt;=$M$12,2,IF(Table5[[#This Row],[Frequency]]&lt;=$M$13,3,IF(Table5[[#This Row],[Frequency]]&lt;$M$17,4,5))))</f>
        <v>2</v>
      </c>
      <c r="H1405" s="9">
        <f>IF(Table5[[#This Row],[Total_Spend]]&lt;=$N$11,1,IF(Table5[[#This Row],[Total_Spend]]&lt;=$N$12,2,IF(Table5[[#This Row],[Total_Spend]]&lt;=$N$13,3,IF(Table5[[#This Row],[Total_Spend]]&lt;$N$17,4,5))))</f>
        <v>2</v>
      </c>
    </row>
    <row r="1406" spans="1:8" x14ac:dyDescent="0.3">
      <c r="A1406" s="9">
        <v>5975</v>
      </c>
      <c r="B1406">
        <v>82</v>
      </c>
      <c r="C1406">
        <v>57</v>
      </c>
      <c r="D1406">
        <v>6</v>
      </c>
      <c r="E1406" s="9">
        <v>0</v>
      </c>
      <c r="F1406" s="9">
        <f>IF(Table5[[#This Row],[Recency]]&lt;=$L$19,5,IF(Table5[[#This Row],[Recency]]&lt;=$L$11,4,IF(Table5[[#This Row],[Recency]]&lt;=$L$12,3,IF(Table5[[#This Row],[Recency]]&lt;=$L$13,2,1))))</f>
        <v>1</v>
      </c>
      <c r="G1406" s="9">
        <f>IF(Table5[[#This Row],[Frequency]]&lt;=$M$11,1,IF(Table5[[#This Row],[Frequency]]&lt;=$M$12,2,IF(Table5[[#This Row],[Frequency]]&lt;=$M$13,3,IF(Table5[[#This Row],[Frequency]]&lt;$M$17,4,5))))</f>
        <v>1</v>
      </c>
      <c r="H1406" s="9">
        <f>IF(Table5[[#This Row],[Total_Spend]]&lt;=$N$11,1,IF(Table5[[#This Row],[Total_Spend]]&lt;=$N$12,2,IF(Table5[[#This Row],[Total_Spend]]&lt;=$N$13,3,IF(Table5[[#This Row],[Total_Spend]]&lt;$N$17,4,5))))</f>
        <v>1</v>
      </c>
    </row>
    <row r="1407" spans="1:8" x14ac:dyDescent="0.3">
      <c r="A1407" s="9">
        <v>5985</v>
      </c>
      <c r="B1407">
        <v>1</v>
      </c>
      <c r="C1407">
        <v>122</v>
      </c>
      <c r="D1407">
        <v>10</v>
      </c>
      <c r="E1407" s="9">
        <v>0</v>
      </c>
      <c r="F1407" s="9">
        <f>IF(Table5[[#This Row],[Recency]]&lt;=$L$19,5,IF(Table5[[#This Row],[Recency]]&lt;=$L$11,4,IF(Table5[[#This Row],[Recency]]&lt;=$L$12,3,IF(Table5[[#This Row],[Recency]]&lt;=$L$13,2,1))))</f>
        <v>5</v>
      </c>
      <c r="G1407" s="9">
        <f>IF(Table5[[#This Row],[Frequency]]&lt;=$M$11,1,IF(Table5[[#This Row],[Frequency]]&lt;=$M$12,2,IF(Table5[[#This Row],[Frequency]]&lt;=$M$13,3,IF(Table5[[#This Row],[Frequency]]&lt;$M$17,4,5))))</f>
        <v>2</v>
      </c>
      <c r="H1407" s="9">
        <f>IF(Table5[[#This Row],[Total_Spend]]&lt;=$N$11,1,IF(Table5[[#This Row],[Total_Spend]]&lt;=$N$12,2,IF(Table5[[#This Row],[Total_Spend]]&lt;=$N$13,3,IF(Table5[[#This Row],[Total_Spend]]&lt;$N$17,4,5))))</f>
        <v>2</v>
      </c>
    </row>
    <row r="1408" spans="1:8" x14ac:dyDescent="0.3">
      <c r="A1408" s="9">
        <v>5987</v>
      </c>
      <c r="B1408">
        <v>52</v>
      </c>
      <c r="C1408">
        <v>43</v>
      </c>
      <c r="D1408">
        <v>7</v>
      </c>
      <c r="E1408" s="9">
        <v>0</v>
      </c>
      <c r="F1408" s="9">
        <f>IF(Table5[[#This Row],[Recency]]&lt;=$L$19,5,IF(Table5[[#This Row],[Recency]]&lt;=$L$11,4,IF(Table5[[#This Row],[Recency]]&lt;=$L$12,3,IF(Table5[[#This Row],[Recency]]&lt;=$L$13,2,1))))</f>
        <v>2</v>
      </c>
      <c r="G1408" s="9">
        <f>IF(Table5[[#This Row],[Frequency]]&lt;=$M$11,1,IF(Table5[[#This Row],[Frequency]]&lt;=$M$12,2,IF(Table5[[#This Row],[Frequency]]&lt;=$M$13,3,IF(Table5[[#This Row],[Frequency]]&lt;$M$17,4,5))))</f>
        <v>1</v>
      </c>
      <c r="H1408" s="9">
        <f>IF(Table5[[#This Row],[Total_Spend]]&lt;=$N$11,1,IF(Table5[[#This Row],[Total_Spend]]&lt;=$N$12,2,IF(Table5[[#This Row],[Total_Spend]]&lt;=$N$13,3,IF(Table5[[#This Row],[Total_Spend]]&lt;$N$17,4,5))))</f>
        <v>1</v>
      </c>
    </row>
    <row r="1409" spans="1:8" x14ac:dyDescent="0.3">
      <c r="A1409" s="9">
        <v>5989</v>
      </c>
      <c r="B1409">
        <v>51</v>
      </c>
      <c r="C1409">
        <v>1576</v>
      </c>
      <c r="D1409">
        <v>24</v>
      </c>
      <c r="E1409" s="9">
        <v>0</v>
      </c>
      <c r="F1409" s="9">
        <f>IF(Table5[[#This Row],[Recency]]&lt;=$L$19,5,IF(Table5[[#This Row],[Recency]]&lt;=$L$11,4,IF(Table5[[#This Row],[Recency]]&lt;=$L$12,3,IF(Table5[[#This Row],[Recency]]&lt;=$L$13,2,1))))</f>
        <v>2</v>
      </c>
      <c r="G1409" s="9">
        <f>IF(Table5[[#This Row],[Frequency]]&lt;=$M$11,1,IF(Table5[[#This Row],[Frequency]]&lt;=$M$12,2,IF(Table5[[#This Row],[Frequency]]&lt;=$M$13,3,IF(Table5[[#This Row],[Frequency]]&lt;$M$17,4,5))))</f>
        <v>4</v>
      </c>
      <c r="H1409" s="9">
        <f>IF(Table5[[#This Row],[Total_Spend]]&lt;=$N$11,1,IF(Table5[[#This Row],[Total_Spend]]&lt;=$N$12,2,IF(Table5[[#This Row],[Total_Spend]]&lt;=$N$13,3,IF(Table5[[#This Row],[Total_Spend]]&lt;$N$17,4,5))))</f>
        <v>5</v>
      </c>
    </row>
    <row r="1410" spans="1:8" x14ac:dyDescent="0.3">
      <c r="A1410" s="9">
        <v>5991</v>
      </c>
      <c r="B1410">
        <v>24</v>
      </c>
      <c r="C1410">
        <v>266</v>
      </c>
      <c r="D1410">
        <v>13</v>
      </c>
      <c r="E1410" s="9">
        <v>0</v>
      </c>
      <c r="F1410" s="9">
        <f>IF(Table5[[#This Row],[Recency]]&lt;=$L$19,5,IF(Table5[[#This Row],[Recency]]&lt;=$L$11,4,IF(Table5[[#This Row],[Recency]]&lt;=$L$12,3,IF(Table5[[#This Row],[Recency]]&lt;=$L$13,2,1))))</f>
        <v>4</v>
      </c>
      <c r="G1410" s="9">
        <f>IF(Table5[[#This Row],[Frequency]]&lt;=$M$11,1,IF(Table5[[#This Row],[Frequency]]&lt;=$M$12,2,IF(Table5[[#This Row],[Frequency]]&lt;=$M$13,3,IF(Table5[[#This Row],[Frequency]]&lt;$M$17,4,5))))</f>
        <v>2</v>
      </c>
      <c r="H1410" s="9">
        <f>IF(Table5[[#This Row],[Total_Spend]]&lt;=$N$11,1,IF(Table5[[#This Row],[Total_Spend]]&lt;=$N$12,2,IF(Table5[[#This Row],[Total_Spend]]&lt;=$N$13,3,IF(Table5[[#This Row],[Total_Spend]]&lt;$N$17,4,5))))</f>
        <v>2</v>
      </c>
    </row>
    <row r="1411" spans="1:8" x14ac:dyDescent="0.3">
      <c r="A1411" s="9">
        <v>5995</v>
      </c>
      <c r="B1411">
        <v>54</v>
      </c>
      <c r="C1411">
        <v>384</v>
      </c>
      <c r="D1411">
        <v>20</v>
      </c>
      <c r="E1411" s="9">
        <v>1</v>
      </c>
      <c r="F1411" s="9">
        <f>IF(Table5[[#This Row],[Recency]]&lt;=$L$19,5,IF(Table5[[#This Row],[Recency]]&lt;=$L$11,4,IF(Table5[[#This Row],[Recency]]&lt;=$L$12,3,IF(Table5[[#This Row],[Recency]]&lt;=$L$13,2,1))))</f>
        <v>2</v>
      </c>
      <c r="G1411" s="9">
        <f>IF(Table5[[#This Row],[Frequency]]&lt;=$M$11,1,IF(Table5[[#This Row],[Frequency]]&lt;=$M$12,2,IF(Table5[[#This Row],[Frequency]]&lt;=$M$13,3,IF(Table5[[#This Row],[Frequency]]&lt;$M$17,4,5))))</f>
        <v>3</v>
      </c>
      <c r="H1411" s="9">
        <f>IF(Table5[[#This Row],[Total_Spend]]&lt;=$N$11,1,IF(Table5[[#This Row],[Total_Spend]]&lt;=$N$12,2,IF(Table5[[#This Row],[Total_Spend]]&lt;=$N$13,3,IF(Table5[[#This Row],[Total_Spend]]&lt;$N$17,4,5))))</f>
        <v>2</v>
      </c>
    </row>
    <row r="1412" spans="1:8" x14ac:dyDescent="0.3">
      <c r="A1412" s="9">
        <v>6001</v>
      </c>
      <c r="B1412">
        <v>62</v>
      </c>
      <c r="C1412">
        <v>937</v>
      </c>
      <c r="D1412">
        <v>25</v>
      </c>
      <c r="E1412" s="9">
        <v>0</v>
      </c>
      <c r="F1412" s="9">
        <f>IF(Table5[[#This Row],[Recency]]&lt;=$L$19,5,IF(Table5[[#This Row],[Recency]]&lt;=$L$11,4,IF(Table5[[#This Row],[Recency]]&lt;=$L$12,3,IF(Table5[[#This Row],[Recency]]&lt;=$L$13,2,1))))</f>
        <v>2</v>
      </c>
      <c r="G1412" s="9">
        <f>IF(Table5[[#This Row],[Frequency]]&lt;=$M$11,1,IF(Table5[[#This Row],[Frequency]]&lt;=$M$12,2,IF(Table5[[#This Row],[Frequency]]&lt;=$M$13,3,IF(Table5[[#This Row],[Frequency]]&lt;$M$17,4,5))))</f>
        <v>5</v>
      </c>
      <c r="H1412" s="9">
        <f>IF(Table5[[#This Row],[Total_Spend]]&lt;=$N$11,1,IF(Table5[[#This Row],[Total_Spend]]&lt;=$N$12,2,IF(Table5[[#This Row],[Total_Spend]]&lt;=$N$13,3,IF(Table5[[#This Row],[Total_Spend]]&lt;$N$17,4,5))))</f>
        <v>3</v>
      </c>
    </row>
    <row r="1413" spans="1:8" x14ac:dyDescent="0.3">
      <c r="A1413" s="9">
        <v>6019</v>
      </c>
      <c r="B1413">
        <v>9</v>
      </c>
      <c r="C1413">
        <v>72</v>
      </c>
      <c r="D1413">
        <v>6</v>
      </c>
      <c r="E1413" s="9">
        <v>1</v>
      </c>
      <c r="F1413" s="9">
        <f>IF(Table5[[#This Row],[Recency]]&lt;=$L$19,5,IF(Table5[[#This Row],[Recency]]&lt;=$L$11,4,IF(Table5[[#This Row],[Recency]]&lt;=$L$12,3,IF(Table5[[#This Row],[Recency]]&lt;=$L$13,2,1))))</f>
        <v>5</v>
      </c>
      <c r="G1413" s="9">
        <f>IF(Table5[[#This Row],[Frequency]]&lt;=$M$11,1,IF(Table5[[#This Row],[Frequency]]&lt;=$M$12,2,IF(Table5[[#This Row],[Frequency]]&lt;=$M$13,3,IF(Table5[[#This Row],[Frequency]]&lt;$M$17,4,5))))</f>
        <v>1</v>
      </c>
      <c r="H1413" s="9">
        <f>IF(Table5[[#This Row],[Total_Spend]]&lt;=$N$11,1,IF(Table5[[#This Row],[Total_Spend]]&lt;=$N$12,2,IF(Table5[[#This Row],[Total_Spend]]&lt;=$N$13,3,IF(Table5[[#This Row],[Total_Spend]]&lt;$N$17,4,5))))</f>
        <v>2</v>
      </c>
    </row>
    <row r="1414" spans="1:8" x14ac:dyDescent="0.3">
      <c r="A1414" s="9">
        <v>6024</v>
      </c>
      <c r="B1414">
        <v>62</v>
      </c>
      <c r="C1414">
        <v>2302</v>
      </c>
      <c r="D1414">
        <v>18</v>
      </c>
      <c r="E1414" s="9">
        <v>1</v>
      </c>
      <c r="F1414" s="9">
        <f>IF(Table5[[#This Row],[Recency]]&lt;=$L$19,5,IF(Table5[[#This Row],[Recency]]&lt;=$L$11,4,IF(Table5[[#This Row],[Recency]]&lt;=$L$12,3,IF(Table5[[#This Row],[Recency]]&lt;=$L$13,2,1))))</f>
        <v>2</v>
      </c>
      <c r="G1414" s="9">
        <f>IF(Table5[[#This Row],[Frequency]]&lt;=$M$11,1,IF(Table5[[#This Row],[Frequency]]&lt;=$M$12,2,IF(Table5[[#This Row],[Frequency]]&lt;=$M$13,3,IF(Table5[[#This Row],[Frequency]]&lt;$M$17,4,5))))</f>
        <v>3</v>
      </c>
      <c r="H1414" s="9">
        <f>IF(Table5[[#This Row],[Total_Spend]]&lt;=$N$11,1,IF(Table5[[#This Row],[Total_Spend]]&lt;=$N$12,2,IF(Table5[[#This Row],[Total_Spend]]&lt;=$N$13,3,IF(Table5[[#This Row],[Total_Spend]]&lt;$N$17,4,5))))</f>
        <v>5</v>
      </c>
    </row>
    <row r="1415" spans="1:8" x14ac:dyDescent="0.3">
      <c r="A1415" s="9">
        <v>6036</v>
      </c>
      <c r="B1415">
        <v>78</v>
      </c>
      <c r="C1415">
        <v>1924</v>
      </c>
      <c r="D1415">
        <v>19</v>
      </c>
      <c r="E1415" s="9">
        <v>0</v>
      </c>
      <c r="F1415" s="9">
        <f>IF(Table5[[#This Row],[Recency]]&lt;=$L$19,5,IF(Table5[[#This Row],[Recency]]&lt;=$L$11,4,IF(Table5[[#This Row],[Recency]]&lt;=$L$12,3,IF(Table5[[#This Row],[Recency]]&lt;=$L$13,2,1))))</f>
        <v>1</v>
      </c>
      <c r="G1415" s="9">
        <f>IF(Table5[[#This Row],[Frequency]]&lt;=$M$11,1,IF(Table5[[#This Row],[Frequency]]&lt;=$M$12,2,IF(Table5[[#This Row],[Frequency]]&lt;=$M$13,3,IF(Table5[[#This Row],[Frequency]]&lt;$M$17,4,5))))</f>
        <v>3</v>
      </c>
      <c r="H1415" s="9">
        <f>IF(Table5[[#This Row],[Total_Spend]]&lt;=$N$11,1,IF(Table5[[#This Row],[Total_Spend]]&lt;=$N$12,2,IF(Table5[[#This Row],[Total_Spend]]&lt;=$N$13,3,IF(Table5[[#This Row],[Total_Spend]]&lt;$N$17,4,5))))</f>
        <v>5</v>
      </c>
    </row>
    <row r="1416" spans="1:8" x14ac:dyDescent="0.3">
      <c r="A1416" s="9">
        <v>6049</v>
      </c>
      <c r="B1416">
        <v>85</v>
      </c>
      <c r="C1416">
        <v>1804</v>
      </c>
      <c r="D1416">
        <v>27</v>
      </c>
      <c r="E1416" s="9">
        <v>0</v>
      </c>
      <c r="F1416" s="9">
        <f>IF(Table5[[#This Row],[Recency]]&lt;=$L$19,5,IF(Table5[[#This Row],[Recency]]&lt;=$L$11,4,IF(Table5[[#This Row],[Recency]]&lt;=$L$12,3,IF(Table5[[#This Row],[Recency]]&lt;=$L$13,2,1))))</f>
        <v>1</v>
      </c>
      <c r="G1416" s="9">
        <f>IF(Table5[[#This Row],[Frequency]]&lt;=$M$11,1,IF(Table5[[#This Row],[Frequency]]&lt;=$M$12,2,IF(Table5[[#This Row],[Frequency]]&lt;=$M$13,3,IF(Table5[[#This Row],[Frequency]]&lt;$M$17,4,5))))</f>
        <v>5</v>
      </c>
      <c r="H1416" s="9">
        <f>IF(Table5[[#This Row],[Total_Spend]]&lt;=$N$11,1,IF(Table5[[#This Row],[Total_Spend]]&lt;=$N$12,2,IF(Table5[[#This Row],[Total_Spend]]&lt;=$N$13,3,IF(Table5[[#This Row],[Total_Spend]]&lt;$N$17,4,5))))</f>
        <v>5</v>
      </c>
    </row>
    <row r="1417" spans="1:8" x14ac:dyDescent="0.3">
      <c r="A1417" s="9">
        <v>6050</v>
      </c>
      <c r="B1417">
        <v>33</v>
      </c>
      <c r="C1417">
        <v>1513</v>
      </c>
      <c r="D1417">
        <v>26</v>
      </c>
      <c r="E1417" s="9">
        <v>0</v>
      </c>
      <c r="F1417" s="9">
        <f>IF(Table5[[#This Row],[Recency]]&lt;=$L$19,5,IF(Table5[[#This Row],[Recency]]&lt;=$L$11,4,IF(Table5[[#This Row],[Recency]]&lt;=$L$12,3,IF(Table5[[#This Row],[Recency]]&lt;=$L$13,2,1))))</f>
        <v>3</v>
      </c>
      <c r="G1417" s="9">
        <f>IF(Table5[[#This Row],[Frequency]]&lt;=$M$11,1,IF(Table5[[#This Row],[Frequency]]&lt;=$M$12,2,IF(Table5[[#This Row],[Frequency]]&lt;=$M$13,3,IF(Table5[[#This Row],[Frequency]]&lt;$M$17,4,5))))</f>
        <v>5</v>
      </c>
      <c r="H1417" s="9">
        <f>IF(Table5[[#This Row],[Total_Spend]]&lt;=$N$11,1,IF(Table5[[#This Row],[Total_Spend]]&lt;=$N$12,2,IF(Table5[[#This Row],[Total_Spend]]&lt;=$N$13,3,IF(Table5[[#This Row],[Total_Spend]]&lt;$N$17,4,5))))</f>
        <v>4</v>
      </c>
    </row>
    <row r="1418" spans="1:8" x14ac:dyDescent="0.3">
      <c r="A1418" s="9">
        <v>6055</v>
      </c>
      <c r="B1418">
        <v>94</v>
      </c>
      <c r="C1418">
        <v>1305</v>
      </c>
      <c r="D1418">
        <v>19</v>
      </c>
      <c r="E1418" s="9">
        <v>0</v>
      </c>
      <c r="F1418" s="9">
        <f>IF(Table5[[#This Row],[Recency]]&lt;=$L$19,5,IF(Table5[[#This Row],[Recency]]&lt;=$L$11,4,IF(Table5[[#This Row],[Recency]]&lt;=$L$12,3,IF(Table5[[#This Row],[Recency]]&lt;=$L$13,2,1))))</f>
        <v>1</v>
      </c>
      <c r="G1418" s="9">
        <f>IF(Table5[[#This Row],[Frequency]]&lt;=$M$11,1,IF(Table5[[#This Row],[Frequency]]&lt;=$M$12,2,IF(Table5[[#This Row],[Frequency]]&lt;=$M$13,3,IF(Table5[[#This Row],[Frequency]]&lt;$M$17,4,5))))</f>
        <v>3</v>
      </c>
      <c r="H1418" s="9">
        <f>IF(Table5[[#This Row],[Total_Spend]]&lt;=$N$11,1,IF(Table5[[#This Row],[Total_Spend]]&lt;=$N$12,2,IF(Table5[[#This Row],[Total_Spend]]&lt;=$N$13,3,IF(Table5[[#This Row],[Total_Spend]]&lt;$N$17,4,5))))</f>
        <v>4</v>
      </c>
    </row>
    <row r="1419" spans="1:8" x14ac:dyDescent="0.3">
      <c r="A1419" s="9">
        <v>6059</v>
      </c>
      <c r="B1419">
        <v>81</v>
      </c>
      <c r="C1419">
        <v>1314</v>
      </c>
      <c r="D1419">
        <v>25</v>
      </c>
      <c r="E1419" s="9">
        <v>1</v>
      </c>
      <c r="F1419" s="9">
        <f>IF(Table5[[#This Row],[Recency]]&lt;=$L$19,5,IF(Table5[[#This Row],[Recency]]&lt;=$L$11,4,IF(Table5[[#This Row],[Recency]]&lt;=$L$12,3,IF(Table5[[#This Row],[Recency]]&lt;=$L$13,2,1))))</f>
        <v>1</v>
      </c>
      <c r="G1419" s="9">
        <f>IF(Table5[[#This Row],[Frequency]]&lt;=$M$11,1,IF(Table5[[#This Row],[Frequency]]&lt;=$M$12,2,IF(Table5[[#This Row],[Frequency]]&lt;=$M$13,3,IF(Table5[[#This Row],[Frequency]]&lt;$M$17,4,5))))</f>
        <v>5</v>
      </c>
      <c r="H1419" s="9">
        <f>IF(Table5[[#This Row],[Total_Spend]]&lt;=$N$11,1,IF(Table5[[#This Row],[Total_Spend]]&lt;=$N$12,2,IF(Table5[[#This Row],[Total_Spend]]&lt;=$N$13,3,IF(Table5[[#This Row],[Total_Spend]]&lt;$N$17,4,5))))</f>
        <v>4</v>
      </c>
    </row>
    <row r="1420" spans="1:8" x14ac:dyDescent="0.3">
      <c r="A1420" s="9">
        <v>606</v>
      </c>
      <c r="B1420">
        <v>87</v>
      </c>
      <c r="C1420">
        <v>15</v>
      </c>
      <c r="D1420">
        <v>4</v>
      </c>
      <c r="E1420" s="9">
        <v>0</v>
      </c>
      <c r="F1420" s="9">
        <f>IF(Table5[[#This Row],[Recency]]&lt;=$L$19,5,IF(Table5[[#This Row],[Recency]]&lt;=$L$11,4,IF(Table5[[#This Row],[Recency]]&lt;=$L$12,3,IF(Table5[[#This Row],[Recency]]&lt;=$L$13,2,1))))</f>
        <v>1</v>
      </c>
      <c r="G1420" s="9">
        <f>IF(Table5[[#This Row],[Frequency]]&lt;=$M$11,1,IF(Table5[[#This Row],[Frequency]]&lt;=$M$12,2,IF(Table5[[#This Row],[Frequency]]&lt;=$M$13,3,IF(Table5[[#This Row],[Frequency]]&lt;$M$17,4,5))))</f>
        <v>1</v>
      </c>
      <c r="H1420" s="9">
        <f>IF(Table5[[#This Row],[Total_Spend]]&lt;=$N$11,1,IF(Table5[[#This Row],[Total_Spend]]&lt;=$N$12,2,IF(Table5[[#This Row],[Total_Spend]]&lt;=$N$13,3,IF(Table5[[#This Row],[Total_Spend]]&lt;$N$17,4,5))))</f>
        <v>1</v>
      </c>
    </row>
    <row r="1421" spans="1:8" x14ac:dyDescent="0.3">
      <c r="A1421" s="9">
        <v>607</v>
      </c>
      <c r="B1421">
        <v>31</v>
      </c>
      <c r="C1421">
        <v>521</v>
      </c>
      <c r="D1421">
        <v>22</v>
      </c>
      <c r="E1421" s="9">
        <v>0</v>
      </c>
      <c r="F1421" s="9">
        <f>IF(Table5[[#This Row],[Recency]]&lt;=$L$19,5,IF(Table5[[#This Row],[Recency]]&lt;=$L$11,4,IF(Table5[[#This Row],[Recency]]&lt;=$L$12,3,IF(Table5[[#This Row],[Recency]]&lt;=$L$13,2,1))))</f>
        <v>3</v>
      </c>
      <c r="G1421" s="9">
        <f>IF(Table5[[#This Row],[Frequency]]&lt;=$M$11,1,IF(Table5[[#This Row],[Frequency]]&lt;=$M$12,2,IF(Table5[[#This Row],[Frequency]]&lt;=$M$13,3,IF(Table5[[#This Row],[Frequency]]&lt;$M$17,4,5))))</f>
        <v>4</v>
      </c>
      <c r="H1421" s="9">
        <f>IF(Table5[[#This Row],[Total_Spend]]&lt;=$N$11,1,IF(Table5[[#This Row],[Total_Spend]]&lt;=$N$12,2,IF(Table5[[#This Row],[Total_Spend]]&lt;=$N$13,3,IF(Table5[[#This Row],[Total_Spend]]&lt;$N$17,4,5))))</f>
        <v>3</v>
      </c>
    </row>
    <row r="1422" spans="1:8" x14ac:dyDescent="0.3">
      <c r="A1422" s="9">
        <v>6071</v>
      </c>
      <c r="B1422">
        <v>77</v>
      </c>
      <c r="C1422">
        <v>1157</v>
      </c>
      <c r="D1422">
        <v>22</v>
      </c>
      <c r="E1422" s="9">
        <v>0</v>
      </c>
      <c r="F1422" s="9">
        <f>IF(Table5[[#This Row],[Recency]]&lt;=$L$19,5,IF(Table5[[#This Row],[Recency]]&lt;=$L$11,4,IF(Table5[[#This Row],[Recency]]&lt;=$L$12,3,IF(Table5[[#This Row],[Recency]]&lt;=$L$13,2,1))))</f>
        <v>1</v>
      </c>
      <c r="G1422" s="9">
        <f>IF(Table5[[#This Row],[Frequency]]&lt;=$M$11,1,IF(Table5[[#This Row],[Frequency]]&lt;=$M$12,2,IF(Table5[[#This Row],[Frequency]]&lt;=$M$13,3,IF(Table5[[#This Row],[Frequency]]&lt;$M$17,4,5))))</f>
        <v>4</v>
      </c>
      <c r="H1422" s="9">
        <f>IF(Table5[[#This Row],[Total_Spend]]&lt;=$N$11,1,IF(Table5[[#This Row],[Total_Spend]]&lt;=$N$12,2,IF(Table5[[#This Row],[Total_Spend]]&lt;=$N$13,3,IF(Table5[[#This Row],[Total_Spend]]&lt;$N$17,4,5))))</f>
        <v>4</v>
      </c>
    </row>
    <row r="1423" spans="1:8" x14ac:dyDescent="0.3">
      <c r="A1423" s="9">
        <v>6072</v>
      </c>
      <c r="B1423">
        <v>16</v>
      </c>
      <c r="C1423">
        <v>2087</v>
      </c>
      <c r="D1423">
        <v>20</v>
      </c>
      <c r="E1423" s="9">
        <v>1</v>
      </c>
      <c r="F1423" s="9">
        <f>IF(Table5[[#This Row],[Recency]]&lt;=$L$19,5,IF(Table5[[#This Row],[Recency]]&lt;=$L$11,4,IF(Table5[[#This Row],[Recency]]&lt;=$L$12,3,IF(Table5[[#This Row],[Recency]]&lt;=$L$13,2,1))))</f>
        <v>4</v>
      </c>
      <c r="G1423" s="9">
        <f>IF(Table5[[#This Row],[Frequency]]&lt;=$M$11,1,IF(Table5[[#This Row],[Frequency]]&lt;=$M$12,2,IF(Table5[[#This Row],[Frequency]]&lt;=$M$13,3,IF(Table5[[#This Row],[Frequency]]&lt;$M$17,4,5))))</f>
        <v>3</v>
      </c>
      <c r="H1423" s="9">
        <f>IF(Table5[[#This Row],[Total_Spend]]&lt;=$N$11,1,IF(Table5[[#This Row],[Total_Spend]]&lt;=$N$12,2,IF(Table5[[#This Row],[Total_Spend]]&lt;=$N$13,3,IF(Table5[[#This Row],[Total_Spend]]&lt;$N$17,4,5))))</f>
        <v>5</v>
      </c>
    </row>
    <row r="1424" spans="1:8" x14ac:dyDescent="0.3">
      <c r="A1424" s="9">
        <v>6086</v>
      </c>
      <c r="B1424">
        <v>62</v>
      </c>
      <c r="C1424">
        <v>1380</v>
      </c>
      <c r="D1424">
        <v>24</v>
      </c>
      <c r="E1424" s="9">
        <v>0</v>
      </c>
      <c r="F1424" s="9">
        <f>IF(Table5[[#This Row],[Recency]]&lt;=$L$19,5,IF(Table5[[#This Row],[Recency]]&lt;=$L$11,4,IF(Table5[[#This Row],[Recency]]&lt;=$L$12,3,IF(Table5[[#This Row],[Recency]]&lt;=$L$13,2,1))))</f>
        <v>2</v>
      </c>
      <c r="G1424" s="9">
        <f>IF(Table5[[#This Row],[Frequency]]&lt;=$M$11,1,IF(Table5[[#This Row],[Frequency]]&lt;=$M$12,2,IF(Table5[[#This Row],[Frequency]]&lt;=$M$13,3,IF(Table5[[#This Row],[Frequency]]&lt;$M$17,4,5))))</f>
        <v>4</v>
      </c>
      <c r="H1424" s="9">
        <f>IF(Table5[[#This Row],[Total_Spend]]&lt;=$N$11,1,IF(Table5[[#This Row],[Total_Spend]]&lt;=$N$12,2,IF(Table5[[#This Row],[Total_Spend]]&lt;=$N$13,3,IF(Table5[[#This Row],[Total_Spend]]&lt;$N$17,4,5))))</f>
        <v>4</v>
      </c>
    </row>
    <row r="1425" spans="1:8" x14ac:dyDescent="0.3">
      <c r="A1425" s="9">
        <v>6097</v>
      </c>
      <c r="B1425">
        <v>64</v>
      </c>
      <c r="C1425">
        <v>561</v>
      </c>
      <c r="D1425">
        <v>24</v>
      </c>
      <c r="E1425" s="9">
        <v>0</v>
      </c>
      <c r="F1425" s="9">
        <f>IF(Table5[[#This Row],[Recency]]&lt;=$L$19,5,IF(Table5[[#This Row],[Recency]]&lt;=$L$11,4,IF(Table5[[#This Row],[Recency]]&lt;=$L$12,3,IF(Table5[[#This Row],[Recency]]&lt;=$L$13,2,1))))</f>
        <v>2</v>
      </c>
      <c r="G1425" s="9">
        <f>IF(Table5[[#This Row],[Frequency]]&lt;=$M$11,1,IF(Table5[[#This Row],[Frequency]]&lt;=$M$12,2,IF(Table5[[#This Row],[Frequency]]&lt;=$M$13,3,IF(Table5[[#This Row],[Frequency]]&lt;$M$17,4,5))))</f>
        <v>4</v>
      </c>
      <c r="H1425" s="9">
        <f>IF(Table5[[#This Row],[Total_Spend]]&lt;=$N$11,1,IF(Table5[[#This Row],[Total_Spend]]&lt;=$N$12,2,IF(Table5[[#This Row],[Total_Spend]]&lt;=$N$13,3,IF(Table5[[#This Row],[Total_Spend]]&lt;$N$17,4,5))))</f>
        <v>3</v>
      </c>
    </row>
    <row r="1426" spans="1:8" x14ac:dyDescent="0.3">
      <c r="A1426" s="9">
        <v>610</v>
      </c>
      <c r="B1426">
        <v>60</v>
      </c>
      <c r="C1426">
        <v>480</v>
      </c>
      <c r="D1426">
        <v>23</v>
      </c>
      <c r="E1426" s="9">
        <v>0</v>
      </c>
      <c r="F1426" s="9">
        <f>IF(Table5[[#This Row],[Recency]]&lt;=$L$19,5,IF(Table5[[#This Row],[Recency]]&lt;=$L$11,4,IF(Table5[[#This Row],[Recency]]&lt;=$L$12,3,IF(Table5[[#This Row],[Recency]]&lt;=$L$13,2,1))))</f>
        <v>2</v>
      </c>
      <c r="G1426" s="9">
        <f>IF(Table5[[#This Row],[Frequency]]&lt;=$M$11,1,IF(Table5[[#This Row],[Frequency]]&lt;=$M$12,2,IF(Table5[[#This Row],[Frequency]]&lt;=$M$13,3,IF(Table5[[#This Row],[Frequency]]&lt;$M$17,4,5))))</f>
        <v>4</v>
      </c>
      <c r="H1426" s="9">
        <f>IF(Table5[[#This Row],[Total_Spend]]&lt;=$N$11,1,IF(Table5[[#This Row],[Total_Spend]]&lt;=$N$12,2,IF(Table5[[#This Row],[Total_Spend]]&lt;=$N$13,3,IF(Table5[[#This Row],[Total_Spend]]&lt;$N$17,4,5))))</f>
        <v>3</v>
      </c>
    </row>
    <row r="1427" spans="1:8" x14ac:dyDescent="0.3">
      <c r="A1427" s="9">
        <v>6103</v>
      </c>
      <c r="B1427">
        <v>40</v>
      </c>
      <c r="C1427">
        <v>100</v>
      </c>
      <c r="D1427">
        <v>7</v>
      </c>
      <c r="E1427" s="9">
        <v>0</v>
      </c>
      <c r="F1427" s="9">
        <f>IF(Table5[[#This Row],[Recency]]&lt;=$L$19,5,IF(Table5[[#This Row],[Recency]]&lt;=$L$11,4,IF(Table5[[#This Row],[Recency]]&lt;=$L$12,3,IF(Table5[[#This Row],[Recency]]&lt;=$L$13,2,1))))</f>
        <v>3</v>
      </c>
      <c r="G1427" s="9">
        <f>IF(Table5[[#This Row],[Frequency]]&lt;=$M$11,1,IF(Table5[[#This Row],[Frequency]]&lt;=$M$12,2,IF(Table5[[#This Row],[Frequency]]&lt;=$M$13,3,IF(Table5[[#This Row],[Frequency]]&lt;$M$17,4,5))))</f>
        <v>1</v>
      </c>
      <c r="H1427" s="9">
        <f>IF(Table5[[#This Row],[Total_Spend]]&lt;=$N$11,1,IF(Table5[[#This Row],[Total_Spend]]&lt;=$N$12,2,IF(Table5[[#This Row],[Total_Spend]]&lt;=$N$13,3,IF(Table5[[#This Row],[Total_Spend]]&lt;$N$17,4,5))))</f>
        <v>2</v>
      </c>
    </row>
    <row r="1428" spans="1:8" x14ac:dyDescent="0.3">
      <c r="A1428" s="9">
        <v>6116</v>
      </c>
      <c r="B1428">
        <v>13</v>
      </c>
      <c r="C1428">
        <v>75</v>
      </c>
      <c r="D1428">
        <v>6</v>
      </c>
      <c r="E1428" s="9">
        <v>0</v>
      </c>
      <c r="F1428" s="9">
        <f>IF(Table5[[#This Row],[Recency]]&lt;=$L$19,5,IF(Table5[[#This Row],[Recency]]&lt;=$L$11,4,IF(Table5[[#This Row],[Recency]]&lt;=$L$12,3,IF(Table5[[#This Row],[Recency]]&lt;=$L$13,2,1))))</f>
        <v>4</v>
      </c>
      <c r="G1428" s="9">
        <f>IF(Table5[[#This Row],[Frequency]]&lt;=$M$11,1,IF(Table5[[#This Row],[Frequency]]&lt;=$M$12,2,IF(Table5[[#This Row],[Frequency]]&lt;=$M$13,3,IF(Table5[[#This Row],[Frequency]]&lt;$M$17,4,5))))</f>
        <v>1</v>
      </c>
      <c r="H1428" s="9">
        <f>IF(Table5[[#This Row],[Total_Spend]]&lt;=$N$11,1,IF(Table5[[#This Row],[Total_Spend]]&lt;=$N$12,2,IF(Table5[[#This Row],[Total_Spend]]&lt;=$N$13,3,IF(Table5[[#This Row],[Total_Spend]]&lt;$N$17,4,5))))</f>
        <v>2</v>
      </c>
    </row>
    <row r="1429" spans="1:8" x14ac:dyDescent="0.3">
      <c r="A1429" s="9">
        <v>6119</v>
      </c>
      <c r="B1429">
        <v>52</v>
      </c>
      <c r="C1429">
        <v>17</v>
      </c>
      <c r="D1429">
        <v>4</v>
      </c>
      <c r="E1429" s="9">
        <v>0</v>
      </c>
      <c r="F1429" s="9">
        <f>IF(Table5[[#This Row],[Recency]]&lt;=$L$19,5,IF(Table5[[#This Row],[Recency]]&lt;=$L$11,4,IF(Table5[[#This Row],[Recency]]&lt;=$L$12,3,IF(Table5[[#This Row],[Recency]]&lt;=$L$13,2,1))))</f>
        <v>2</v>
      </c>
      <c r="G1429" s="9">
        <f>IF(Table5[[#This Row],[Frequency]]&lt;=$M$11,1,IF(Table5[[#This Row],[Frequency]]&lt;=$M$12,2,IF(Table5[[#This Row],[Frequency]]&lt;=$M$13,3,IF(Table5[[#This Row],[Frequency]]&lt;$M$17,4,5))))</f>
        <v>1</v>
      </c>
      <c r="H1429" s="9">
        <f>IF(Table5[[#This Row],[Total_Spend]]&lt;=$N$11,1,IF(Table5[[#This Row],[Total_Spend]]&lt;=$N$12,2,IF(Table5[[#This Row],[Total_Spend]]&lt;=$N$13,3,IF(Table5[[#This Row],[Total_Spend]]&lt;$N$17,4,5))))</f>
        <v>1</v>
      </c>
    </row>
    <row r="1430" spans="1:8" x14ac:dyDescent="0.3">
      <c r="A1430" s="9">
        <v>6131</v>
      </c>
      <c r="B1430">
        <v>87</v>
      </c>
      <c r="C1430">
        <v>431</v>
      </c>
      <c r="D1430">
        <v>16</v>
      </c>
      <c r="E1430" s="9">
        <v>0</v>
      </c>
      <c r="F1430" s="9">
        <f>IF(Table5[[#This Row],[Recency]]&lt;=$L$19,5,IF(Table5[[#This Row],[Recency]]&lt;=$L$11,4,IF(Table5[[#This Row],[Recency]]&lt;=$L$12,3,IF(Table5[[#This Row],[Recency]]&lt;=$L$13,2,1))))</f>
        <v>1</v>
      </c>
      <c r="G1430" s="9">
        <f>IF(Table5[[#This Row],[Frequency]]&lt;=$M$11,1,IF(Table5[[#This Row],[Frequency]]&lt;=$M$12,2,IF(Table5[[#This Row],[Frequency]]&lt;=$M$13,3,IF(Table5[[#This Row],[Frequency]]&lt;$M$17,4,5))))</f>
        <v>3</v>
      </c>
      <c r="H1430" s="9">
        <f>IF(Table5[[#This Row],[Total_Spend]]&lt;=$N$11,1,IF(Table5[[#This Row],[Total_Spend]]&lt;=$N$12,2,IF(Table5[[#This Row],[Total_Spend]]&lt;=$N$13,3,IF(Table5[[#This Row],[Total_Spend]]&lt;$N$17,4,5))))</f>
        <v>3</v>
      </c>
    </row>
    <row r="1431" spans="1:8" x14ac:dyDescent="0.3">
      <c r="A1431" s="9">
        <v>6141</v>
      </c>
      <c r="B1431">
        <v>46</v>
      </c>
      <c r="C1431">
        <v>385</v>
      </c>
      <c r="D1431">
        <v>14</v>
      </c>
      <c r="E1431" s="9">
        <v>0</v>
      </c>
      <c r="F1431" s="9">
        <f>IF(Table5[[#This Row],[Recency]]&lt;=$L$19,5,IF(Table5[[#This Row],[Recency]]&lt;=$L$11,4,IF(Table5[[#This Row],[Recency]]&lt;=$L$12,3,IF(Table5[[#This Row],[Recency]]&lt;=$L$13,2,1))))</f>
        <v>3</v>
      </c>
      <c r="G1431" s="9">
        <f>IF(Table5[[#This Row],[Frequency]]&lt;=$M$11,1,IF(Table5[[#This Row],[Frequency]]&lt;=$M$12,2,IF(Table5[[#This Row],[Frequency]]&lt;=$M$13,3,IF(Table5[[#This Row],[Frequency]]&lt;$M$17,4,5))))</f>
        <v>2</v>
      </c>
      <c r="H1431" s="9">
        <f>IF(Table5[[#This Row],[Total_Spend]]&lt;=$N$11,1,IF(Table5[[#This Row],[Total_Spend]]&lt;=$N$12,2,IF(Table5[[#This Row],[Total_Spend]]&lt;=$N$13,3,IF(Table5[[#This Row],[Total_Spend]]&lt;$N$17,4,5))))</f>
        <v>2</v>
      </c>
    </row>
    <row r="1432" spans="1:8" x14ac:dyDescent="0.3">
      <c r="A1432" s="9">
        <v>6142</v>
      </c>
      <c r="B1432">
        <v>65</v>
      </c>
      <c r="C1432">
        <v>900</v>
      </c>
      <c r="D1432">
        <v>14</v>
      </c>
      <c r="E1432" s="9">
        <v>0</v>
      </c>
      <c r="F1432" s="9">
        <f>IF(Table5[[#This Row],[Recency]]&lt;=$L$19,5,IF(Table5[[#This Row],[Recency]]&lt;=$L$11,4,IF(Table5[[#This Row],[Recency]]&lt;=$L$12,3,IF(Table5[[#This Row],[Recency]]&lt;=$L$13,2,1))))</f>
        <v>2</v>
      </c>
      <c r="G1432" s="9">
        <f>IF(Table5[[#This Row],[Frequency]]&lt;=$M$11,1,IF(Table5[[#This Row],[Frequency]]&lt;=$M$12,2,IF(Table5[[#This Row],[Frequency]]&lt;=$M$13,3,IF(Table5[[#This Row],[Frequency]]&lt;$M$17,4,5))))</f>
        <v>2</v>
      </c>
      <c r="H1432" s="9">
        <f>IF(Table5[[#This Row],[Total_Spend]]&lt;=$N$11,1,IF(Table5[[#This Row],[Total_Spend]]&lt;=$N$12,2,IF(Table5[[#This Row],[Total_Spend]]&lt;=$N$13,3,IF(Table5[[#This Row],[Total_Spend]]&lt;$N$17,4,5))))</f>
        <v>3</v>
      </c>
    </row>
    <row r="1433" spans="1:8" x14ac:dyDescent="0.3">
      <c r="A1433" s="9">
        <v>6147</v>
      </c>
      <c r="B1433">
        <v>51</v>
      </c>
      <c r="C1433">
        <v>28</v>
      </c>
      <c r="D1433">
        <v>4</v>
      </c>
      <c r="E1433" s="9">
        <v>0</v>
      </c>
      <c r="F1433" s="9">
        <f>IF(Table5[[#This Row],[Recency]]&lt;=$L$19,5,IF(Table5[[#This Row],[Recency]]&lt;=$L$11,4,IF(Table5[[#This Row],[Recency]]&lt;=$L$12,3,IF(Table5[[#This Row],[Recency]]&lt;=$L$13,2,1))))</f>
        <v>2</v>
      </c>
      <c r="G1433" s="9">
        <f>IF(Table5[[#This Row],[Frequency]]&lt;=$M$11,1,IF(Table5[[#This Row],[Frequency]]&lt;=$M$12,2,IF(Table5[[#This Row],[Frequency]]&lt;=$M$13,3,IF(Table5[[#This Row],[Frequency]]&lt;$M$17,4,5))))</f>
        <v>1</v>
      </c>
      <c r="H1433" s="9">
        <f>IF(Table5[[#This Row],[Total_Spend]]&lt;=$N$11,1,IF(Table5[[#This Row],[Total_Spend]]&lt;=$N$12,2,IF(Table5[[#This Row],[Total_Spend]]&lt;=$N$13,3,IF(Table5[[#This Row],[Total_Spend]]&lt;$N$17,4,5))))</f>
        <v>1</v>
      </c>
    </row>
    <row r="1434" spans="1:8" x14ac:dyDescent="0.3">
      <c r="A1434" s="9">
        <v>615</v>
      </c>
      <c r="B1434">
        <v>29</v>
      </c>
      <c r="C1434">
        <v>343</v>
      </c>
      <c r="D1434">
        <v>11</v>
      </c>
      <c r="E1434" s="9">
        <v>0</v>
      </c>
      <c r="F1434" s="9">
        <f>IF(Table5[[#This Row],[Recency]]&lt;=$L$19,5,IF(Table5[[#This Row],[Recency]]&lt;=$L$11,4,IF(Table5[[#This Row],[Recency]]&lt;=$L$12,3,IF(Table5[[#This Row],[Recency]]&lt;=$L$13,2,1))))</f>
        <v>3</v>
      </c>
      <c r="G1434" s="9">
        <f>IF(Table5[[#This Row],[Frequency]]&lt;=$M$11,1,IF(Table5[[#This Row],[Frequency]]&lt;=$M$12,2,IF(Table5[[#This Row],[Frequency]]&lt;=$M$13,3,IF(Table5[[#This Row],[Frequency]]&lt;$M$17,4,5))))</f>
        <v>2</v>
      </c>
      <c r="H1434" s="9">
        <f>IF(Table5[[#This Row],[Total_Spend]]&lt;=$N$11,1,IF(Table5[[#This Row],[Total_Spend]]&lt;=$N$12,2,IF(Table5[[#This Row],[Total_Spend]]&lt;=$N$13,3,IF(Table5[[#This Row],[Total_Spend]]&lt;$N$17,4,5))))</f>
        <v>2</v>
      </c>
    </row>
    <row r="1435" spans="1:8" x14ac:dyDescent="0.3">
      <c r="A1435" s="9">
        <v>6168</v>
      </c>
      <c r="B1435">
        <v>28</v>
      </c>
      <c r="C1435">
        <v>53</v>
      </c>
      <c r="D1435">
        <v>6</v>
      </c>
      <c r="E1435" s="9">
        <v>0</v>
      </c>
      <c r="F1435" s="9">
        <f>IF(Table5[[#This Row],[Recency]]&lt;=$L$19,5,IF(Table5[[#This Row],[Recency]]&lt;=$L$11,4,IF(Table5[[#This Row],[Recency]]&lt;=$L$12,3,IF(Table5[[#This Row],[Recency]]&lt;=$L$13,2,1))))</f>
        <v>3</v>
      </c>
      <c r="G1435" s="9">
        <f>IF(Table5[[#This Row],[Frequency]]&lt;=$M$11,1,IF(Table5[[#This Row],[Frequency]]&lt;=$M$12,2,IF(Table5[[#This Row],[Frequency]]&lt;=$M$13,3,IF(Table5[[#This Row],[Frequency]]&lt;$M$17,4,5))))</f>
        <v>1</v>
      </c>
      <c r="H1435" s="9">
        <f>IF(Table5[[#This Row],[Total_Spend]]&lt;=$N$11,1,IF(Table5[[#This Row],[Total_Spend]]&lt;=$N$12,2,IF(Table5[[#This Row],[Total_Spend]]&lt;=$N$13,3,IF(Table5[[#This Row],[Total_Spend]]&lt;$N$17,4,5))))</f>
        <v>1</v>
      </c>
    </row>
    <row r="1436" spans="1:8" x14ac:dyDescent="0.3">
      <c r="A1436" s="9">
        <v>6173</v>
      </c>
      <c r="B1436">
        <v>46</v>
      </c>
      <c r="C1436">
        <v>969</v>
      </c>
      <c r="D1436">
        <v>24</v>
      </c>
      <c r="E1436" s="9">
        <v>0</v>
      </c>
      <c r="F1436" s="9">
        <f>IF(Table5[[#This Row],[Recency]]&lt;=$L$19,5,IF(Table5[[#This Row],[Recency]]&lt;=$L$11,4,IF(Table5[[#This Row],[Recency]]&lt;=$L$12,3,IF(Table5[[#This Row],[Recency]]&lt;=$L$13,2,1))))</f>
        <v>3</v>
      </c>
      <c r="G1436" s="9">
        <f>IF(Table5[[#This Row],[Frequency]]&lt;=$M$11,1,IF(Table5[[#This Row],[Frequency]]&lt;=$M$12,2,IF(Table5[[#This Row],[Frequency]]&lt;=$M$13,3,IF(Table5[[#This Row],[Frequency]]&lt;$M$17,4,5))))</f>
        <v>4</v>
      </c>
      <c r="H1436" s="9">
        <f>IF(Table5[[#This Row],[Total_Spend]]&lt;=$N$11,1,IF(Table5[[#This Row],[Total_Spend]]&lt;=$N$12,2,IF(Table5[[#This Row],[Total_Spend]]&lt;=$N$13,3,IF(Table5[[#This Row],[Total_Spend]]&lt;$N$17,4,5))))</f>
        <v>3</v>
      </c>
    </row>
    <row r="1437" spans="1:8" x14ac:dyDescent="0.3">
      <c r="A1437" s="9">
        <v>6177</v>
      </c>
      <c r="B1437">
        <v>32</v>
      </c>
      <c r="C1437">
        <v>169</v>
      </c>
      <c r="D1437">
        <v>10</v>
      </c>
      <c r="E1437" s="9">
        <v>0</v>
      </c>
      <c r="F1437" s="9">
        <f>IF(Table5[[#This Row],[Recency]]&lt;=$L$19,5,IF(Table5[[#This Row],[Recency]]&lt;=$L$11,4,IF(Table5[[#This Row],[Recency]]&lt;=$L$12,3,IF(Table5[[#This Row],[Recency]]&lt;=$L$13,2,1))))</f>
        <v>3</v>
      </c>
      <c r="G1437" s="9">
        <f>IF(Table5[[#This Row],[Frequency]]&lt;=$M$11,1,IF(Table5[[#This Row],[Frequency]]&lt;=$M$12,2,IF(Table5[[#This Row],[Frequency]]&lt;=$M$13,3,IF(Table5[[#This Row],[Frequency]]&lt;$M$17,4,5))))</f>
        <v>2</v>
      </c>
      <c r="H1437" s="9">
        <f>IF(Table5[[#This Row],[Total_Spend]]&lt;=$N$11,1,IF(Table5[[#This Row],[Total_Spend]]&lt;=$N$12,2,IF(Table5[[#This Row],[Total_Spend]]&lt;=$N$13,3,IF(Table5[[#This Row],[Total_Spend]]&lt;$N$17,4,5))))</f>
        <v>2</v>
      </c>
    </row>
    <row r="1438" spans="1:8" x14ac:dyDescent="0.3">
      <c r="A1438" s="9">
        <v>618</v>
      </c>
      <c r="B1438">
        <v>17</v>
      </c>
      <c r="C1438">
        <v>797</v>
      </c>
      <c r="D1438">
        <v>22</v>
      </c>
      <c r="E1438" s="9">
        <v>0</v>
      </c>
      <c r="F1438" s="9">
        <f>IF(Table5[[#This Row],[Recency]]&lt;=$L$19,5,IF(Table5[[#This Row],[Recency]]&lt;=$L$11,4,IF(Table5[[#This Row],[Recency]]&lt;=$L$12,3,IF(Table5[[#This Row],[Recency]]&lt;=$L$13,2,1))))</f>
        <v>4</v>
      </c>
      <c r="G1438" s="9">
        <f>IF(Table5[[#This Row],[Frequency]]&lt;=$M$11,1,IF(Table5[[#This Row],[Frequency]]&lt;=$M$12,2,IF(Table5[[#This Row],[Frequency]]&lt;=$M$13,3,IF(Table5[[#This Row],[Frequency]]&lt;$M$17,4,5))))</f>
        <v>4</v>
      </c>
      <c r="H1438" s="9">
        <f>IF(Table5[[#This Row],[Total_Spend]]&lt;=$N$11,1,IF(Table5[[#This Row],[Total_Spend]]&lt;=$N$12,2,IF(Table5[[#This Row],[Total_Spend]]&lt;=$N$13,3,IF(Table5[[#This Row],[Total_Spend]]&lt;$N$17,4,5))))</f>
        <v>3</v>
      </c>
    </row>
    <row r="1439" spans="1:8" x14ac:dyDescent="0.3">
      <c r="A1439" s="9">
        <v>6181</v>
      </c>
      <c r="B1439">
        <v>36</v>
      </c>
      <c r="C1439">
        <v>939</v>
      </c>
      <c r="D1439">
        <v>27</v>
      </c>
      <c r="E1439" s="9">
        <v>0</v>
      </c>
      <c r="F1439" s="9">
        <f>IF(Table5[[#This Row],[Recency]]&lt;=$L$19,5,IF(Table5[[#This Row],[Recency]]&lt;=$L$11,4,IF(Table5[[#This Row],[Recency]]&lt;=$L$12,3,IF(Table5[[#This Row],[Recency]]&lt;=$L$13,2,1))))</f>
        <v>3</v>
      </c>
      <c r="G1439" s="9">
        <f>IF(Table5[[#This Row],[Frequency]]&lt;=$M$11,1,IF(Table5[[#This Row],[Frequency]]&lt;=$M$12,2,IF(Table5[[#This Row],[Frequency]]&lt;=$M$13,3,IF(Table5[[#This Row],[Frequency]]&lt;$M$17,4,5))))</f>
        <v>5</v>
      </c>
      <c r="H1439" s="9">
        <f>IF(Table5[[#This Row],[Total_Spend]]&lt;=$N$11,1,IF(Table5[[#This Row],[Total_Spend]]&lt;=$N$12,2,IF(Table5[[#This Row],[Total_Spend]]&lt;=$N$13,3,IF(Table5[[#This Row],[Total_Spend]]&lt;$N$17,4,5))))</f>
        <v>3</v>
      </c>
    </row>
    <row r="1440" spans="1:8" x14ac:dyDescent="0.3">
      <c r="A1440" s="9">
        <v>6182</v>
      </c>
      <c r="B1440">
        <v>26</v>
      </c>
      <c r="C1440">
        <v>53</v>
      </c>
      <c r="D1440">
        <v>8</v>
      </c>
      <c r="E1440" s="9">
        <v>0</v>
      </c>
      <c r="F1440" s="9">
        <f>IF(Table5[[#This Row],[Recency]]&lt;=$L$19,5,IF(Table5[[#This Row],[Recency]]&lt;=$L$11,4,IF(Table5[[#This Row],[Recency]]&lt;=$L$12,3,IF(Table5[[#This Row],[Recency]]&lt;=$L$13,2,1))))</f>
        <v>3</v>
      </c>
      <c r="G1440" s="9">
        <f>IF(Table5[[#This Row],[Frequency]]&lt;=$M$11,1,IF(Table5[[#This Row],[Frequency]]&lt;=$M$12,2,IF(Table5[[#This Row],[Frequency]]&lt;=$M$13,3,IF(Table5[[#This Row],[Frequency]]&lt;$M$17,4,5))))</f>
        <v>1</v>
      </c>
      <c r="H1440" s="9">
        <f>IF(Table5[[#This Row],[Total_Spend]]&lt;=$N$11,1,IF(Table5[[#This Row],[Total_Spend]]&lt;=$N$12,2,IF(Table5[[#This Row],[Total_Spend]]&lt;=$N$13,3,IF(Table5[[#This Row],[Total_Spend]]&lt;$N$17,4,5))))</f>
        <v>1</v>
      </c>
    </row>
    <row r="1441" spans="1:8" x14ac:dyDescent="0.3">
      <c r="A1441" s="9">
        <v>6183</v>
      </c>
      <c r="B1441">
        <v>3</v>
      </c>
      <c r="C1441">
        <v>140</v>
      </c>
      <c r="D1441">
        <v>8</v>
      </c>
      <c r="E1441" s="9">
        <v>0</v>
      </c>
      <c r="F1441" s="9">
        <f>IF(Table5[[#This Row],[Recency]]&lt;=$L$19,5,IF(Table5[[#This Row],[Recency]]&lt;=$L$11,4,IF(Table5[[#This Row],[Recency]]&lt;=$L$12,3,IF(Table5[[#This Row],[Recency]]&lt;=$L$13,2,1))))</f>
        <v>5</v>
      </c>
      <c r="G1441" s="9">
        <f>IF(Table5[[#This Row],[Frequency]]&lt;=$M$11,1,IF(Table5[[#This Row],[Frequency]]&lt;=$M$12,2,IF(Table5[[#This Row],[Frequency]]&lt;=$M$13,3,IF(Table5[[#This Row],[Frequency]]&lt;$M$17,4,5))))</f>
        <v>1</v>
      </c>
      <c r="H1441" s="9">
        <f>IF(Table5[[#This Row],[Total_Spend]]&lt;=$N$11,1,IF(Table5[[#This Row],[Total_Spend]]&lt;=$N$12,2,IF(Table5[[#This Row],[Total_Spend]]&lt;=$N$13,3,IF(Table5[[#This Row],[Total_Spend]]&lt;$N$17,4,5))))</f>
        <v>2</v>
      </c>
    </row>
    <row r="1442" spans="1:8" x14ac:dyDescent="0.3">
      <c r="A1442" s="9">
        <v>6184</v>
      </c>
      <c r="B1442">
        <v>6</v>
      </c>
      <c r="C1442">
        <v>1670</v>
      </c>
      <c r="D1442">
        <v>15</v>
      </c>
      <c r="E1442" s="9">
        <v>0</v>
      </c>
      <c r="F1442" s="9">
        <f>IF(Table5[[#This Row],[Recency]]&lt;=$L$19,5,IF(Table5[[#This Row],[Recency]]&lt;=$L$11,4,IF(Table5[[#This Row],[Recency]]&lt;=$L$12,3,IF(Table5[[#This Row],[Recency]]&lt;=$L$13,2,1))))</f>
        <v>5</v>
      </c>
      <c r="G1442" s="9">
        <f>IF(Table5[[#This Row],[Frequency]]&lt;=$M$11,1,IF(Table5[[#This Row],[Frequency]]&lt;=$M$12,2,IF(Table5[[#This Row],[Frequency]]&lt;=$M$13,3,IF(Table5[[#This Row],[Frequency]]&lt;$M$17,4,5))))</f>
        <v>2</v>
      </c>
      <c r="H1442" s="9">
        <f>IF(Table5[[#This Row],[Total_Spend]]&lt;=$N$11,1,IF(Table5[[#This Row],[Total_Spend]]&lt;=$N$12,2,IF(Table5[[#This Row],[Total_Spend]]&lt;=$N$13,3,IF(Table5[[#This Row],[Total_Spend]]&lt;$N$17,4,5))))</f>
        <v>5</v>
      </c>
    </row>
    <row r="1443" spans="1:8" x14ac:dyDescent="0.3">
      <c r="A1443" s="9">
        <v>6197</v>
      </c>
      <c r="B1443">
        <v>39</v>
      </c>
      <c r="C1443">
        <v>57</v>
      </c>
      <c r="D1443">
        <v>9</v>
      </c>
      <c r="E1443" s="9">
        <v>0</v>
      </c>
      <c r="F1443" s="9">
        <f>IF(Table5[[#This Row],[Recency]]&lt;=$L$19,5,IF(Table5[[#This Row],[Recency]]&lt;=$L$11,4,IF(Table5[[#This Row],[Recency]]&lt;=$L$12,3,IF(Table5[[#This Row],[Recency]]&lt;=$L$13,2,1))))</f>
        <v>3</v>
      </c>
      <c r="G1443" s="9">
        <f>IF(Table5[[#This Row],[Frequency]]&lt;=$M$11,1,IF(Table5[[#This Row],[Frequency]]&lt;=$M$12,2,IF(Table5[[#This Row],[Frequency]]&lt;=$M$13,3,IF(Table5[[#This Row],[Frequency]]&lt;$M$17,4,5))))</f>
        <v>2</v>
      </c>
      <c r="H1443" s="9">
        <f>IF(Table5[[#This Row],[Total_Spend]]&lt;=$N$11,1,IF(Table5[[#This Row],[Total_Spend]]&lt;=$N$12,2,IF(Table5[[#This Row],[Total_Spend]]&lt;=$N$13,3,IF(Table5[[#This Row],[Total_Spend]]&lt;$N$17,4,5))))</f>
        <v>1</v>
      </c>
    </row>
    <row r="1444" spans="1:8" x14ac:dyDescent="0.3">
      <c r="A1444" s="9">
        <v>6200</v>
      </c>
      <c r="B1444">
        <v>50</v>
      </c>
      <c r="C1444">
        <v>901</v>
      </c>
      <c r="D1444">
        <v>23</v>
      </c>
      <c r="E1444" s="9">
        <v>0</v>
      </c>
      <c r="F1444" s="9">
        <f>IF(Table5[[#This Row],[Recency]]&lt;=$L$19,5,IF(Table5[[#This Row],[Recency]]&lt;=$L$11,4,IF(Table5[[#This Row],[Recency]]&lt;=$L$12,3,IF(Table5[[#This Row],[Recency]]&lt;=$L$13,2,1))))</f>
        <v>2</v>
      </c>
      <c r="G1444" s="9">
        <f>IF(Table5[[#This Row],[Frequency]]&lt;=$M$11,1,IF(Table5[[#This Row],[Frequency]]&lt;=$M$12,2,IF(Table5[[#This Row],[Frequency]]&lt;=$M$13,3,IF(Table5[[#This Row],[Frequency]]&lt;$M$17,4,5))))</f>
        <v>4</v>
      </c>
      <c r="H1444" s="9">
        <f>IF(Table5[[#This Row],[Total_Spend]]&lt;=$N$11,1,IF(Table5[[#This Row],[Total_Spend]]&lt;=$N$12,2,IF(Table5[[#This Row],[Total_Spend]]&lt;=$N$13,3,IF(Table5[[#This Row],[Total_Spend]]&lt;$N$17,4,5))))</f>
        <v>3</v>
      </c>
    </row>
    <row r="1445" spans="1:8" x14ac:dyDescent="0.3">
      <c r="A1445" s="9">
        <v>6201</v>
      </c>
      <c r="B1445">
        <v>45</v>
      </c>
      <c r="C1445">
        <v>49</v>
      </c>
      <c r="D1445">
        <v>7</v>
      </c>
      <c r="E1445" s="9">
        <v>0</v>
      </c>
      <c r="F1445" s="9">
        <f>IF(Table5[[#This Row],[Recency]]&lt;=$L$19,5,IF(Table5[[#This Row],[Recency]]&lt;=$L$11,4,IF(Table5[[#This Row],[Recency]]&lt;=$L$12,3,IF(Table5[[#This Row],[Recency]]&lt;=$L$13,2,1))))</f>
        <v>3</v>
      </c>
      <c r="G1445" s="9">
        <f>IF(Table5[[#This Row],[Frequency]]&lt;=$M$11,1,IF(Table5[[#This Row],[Frequency]]&lt;=$M$12,2,IF(Table5[[#This Row],[Frequency]]&lt;=$M$13,3,IF(Table5[[#This Row],[Frequency]]&lt;$M$17,4,5))))</f>
        <v>1</v>
      </c>
      <c r="H1445" s="9">
        <f>IF(Table5[[#This Row],[Total_Spend]]&lt;=$N$11,1,IF(Table5[[#This Row],[Total_Spend]]&lt;=$N$12,2,IF(Table5[[#This Row],[Total_Spend]]&lt;=$N$13,3,IF(Table5[[#This Row],[Total_Spend]]&lt;$N$17,4,5))))</f>
        <v>1</v>
      </c>
    </row>
    <row r="1446" spans="1:8" x14ac:dyDescent="0.3">
      <c r="A1446" s="9">
        <v>6202</v>
      </c>
      <c r="B1446">
        <v>78</v>
      </c>
      <c r="C1446">
        <v>1005</v>
      </c>
      <c r="D1446">
        <v>26</v>
      </c>
      <c r="E1446" s="9">
        <v>0</v>
      </c>
      <c r="F1446" s="9">
        <f>IF(Table5[[#This Row],[Recency]]&lt;=$L$19,5,IF(Table5[[#This Row],[Recency]]&lt;=$L$11,4,IF(Table5[[#This Row],[Recency]]&lt;=$L$12,3,IF(Table5[[#This Row],[Recency]]&lt;=$L$13,2,1))))</f>
        <v>1</v>
      </c>
      <c r="G1446" s="9">
        <f>IF(Table5[[#This Row],[Frequency]]&lt;=$M$11,1,IF(Table5[[#This Row],[Frequency]]&lt;=$M$12,2,IF(Table5[[#This Row],[Frequency]]&lt;=$M$13,3,IF(Table5[[#This Row],[Frequency]]&lt;$M$17,4,5))))</f>
        <v>5</v>
      </c>
      <c r="H1446" s="9">
        <f>IF(Table5[[#This Row],[Total_Spend]]&lt;=$N$11,1,IF(Table5[[#This Row],[Total_Spend]]&lt;=$N$12,2,IF(Table5[[#This Row],[Total_Spend]]&lt;=$N$13,3,IF(Table5[[#This Row],[Total_Spend]]&lt;$N$17,4,5))))</f>
        <v>3</v>
      </c>
    </row>
    <row r="1447" spans="1:8" x14ac:dyDescent="0.3">
      <c r="A1447" s="9">
        <v>6203</v>
      </c>
      <c r="B1447">
        <v>58</v>
      </c>
      <c r="C1447">
        <v>1734</v>
      </c>
      <c r="D1447">
        <v>26</v>
      </c>
      <c r="E1447" s="9">
        <v>0</v>
      </c>
      <c r="F1447" s="9">
        <f>IF(Table5[[#This Row],[Recency]]&lt;=$L$19,5,IF(Table5[[#This Row],[Recency]]&lt;=$L$11,4,IF(Table5[[#This Row],[Recency]]&lt;=$L$12,3,IF(Table5[[#This Row],[Recency]]&lt;=$L$13,2,1))))</f>
        <v>2</v>
      </c>
      <c r="G1447" s="9">
        <f>IF(Table5[[#This Row],[Frequency]]&lt;=$M$11,1,IF(Table5[[#This Row],[Frequency]]&lt;=$M$12,2,IF(Table5[[#This Row],[Frequency]]&lt;=$M$13,3,IF(Table5[[#This Row],[Frequency]]&lt;$M$17,4,5))))</f>
        <v>5</v>
      </c>
      <c r="H1447" s="9">
        <f>IF(Table5[[#This Row],[Total_Spend]]&lt;=$N$11,1,IF(Table5[[#This Row],[Total_Spend]]&lt;=$N$12,2,IF(Table5[[#This Row],[Total_Spend]]&lt;=$N$13,3,IF(Table5[[#This Row],[Total_Spend]]&lt;$N$17,4,5))))</f>
        <v>5</v>
      </c>
    </row>
    <row r="1448" spans="1:8" x14ac:dyDescent="0.3">
      <c r="A1448" s="9">
        <v>6205</v>
      </c>
      <c r="B1448">
        <v>13</v>
      </c>
      <c r="C1448">
        <v>80</v>
      </c>
      <c r="D1448">
        <v>9</v>
      </c>
      <c r="E1448" s="9">
        <v>1</v>
      </c>
      <c r="F1448" s="9">
        <f>IF(Table5[[#This Row],[Recency]]&lt;=$L$19,5,IF(Table5[[#This Row],[Recency]]&lt;=$L$11,4,IF(Table5[[#This Row],[Recency]]&lt;=$L$12,3,IF(Table5[[#This Row],[Recency]]&lt;=$L$13,2,1))))</f>
        <v>4</v>
      </c>
      <c r="G1448" s="9">
        <f>IF(Table5[[#This Row],[Frequency]]&lt;=$M$11,1,IF(Table5[[#This Row],[Frequency]]&lt;=$M$12,2,IF(Table5[[#This Row],[Frequency]]&lt;=$M$13,3,IF(Table5[[#This Row],[Frequency]]&lt;$M$17,4,5))))</f>
        <v>2</v>
      </c>
      <c r="H1448" s="9">
        <f>IF(Table5[[#This Row],[Total_Spend]]&lt;=$N$11,1,IF(Table5[[#This Row],[Total_Spend]]&lt;=$N$12,2,IF(Table5[[#This Row],[Total_Spend]]&lt;=$N$13,3,IF(Table5[[#This Row],[Total_Spend]]&lt;$N$17,4,5))))</f>
        <v>2</v>
      </c>
    </row>
    <row r="1449" spans="1:8" x14ac:dyDescent="0.3">
      <c r="A1449" s="9">
        <v>6211</v>
      </c>
      <c r="B1449">
        <v>47</v>
      </c>
      <c r="C1449">
        <v>39</v>
      </c>
      <c r="D1449">
        <v>5</v>
      </c>
      <c r="E1449" s="9">
        <v>0</v>
      </c>
      <c r="F1449" s="9">
        <f>IF(Table5[[#This Row],[Recency]]&lt;=$L$19,5,IF(Table5[[#This Row],[Recency]]&lt;=$L$11,4,IF(Table5[[#This Row],[Recency]]&lt;=$L$12,3,IF(Table5[[#This Row],[Recency]]&lt;=$L$13,2,1))))</f>
        <v>3</v>
      </c>
      <c r="G1449" s="9">
        <f>IF(Table5[[#This Row],[Frequency]]&lt;=$M$11,1,IF(Table5[[#This Row],[Frequency]]&lt;=$M$12,2,IF(Table5[[#This Row],[Frequency]]&lt;=$M$13,3,IF(Table5[[#This Row],[Frequency]]&lt;$M$17,4,5))))</f>
        <v>1</v>
      </c>
      <c r="H1449" s="9">
        <f>IF(Table5[[#This Row],[Total_Spend]]&lt;=$N$11,1,IF(Table5[[#This Row],[Total_Spend]]&lt;=$N$12,2,IF(Table5[[#This Row],[Total_Spend]]&lt;=$N$13,3,IF(Table5[[#This Row],[Total_Spend]]&lt;$N$17,4,5))))</f>
        <v>1</v>
      </c>
    </row>
    <row r="1450" spans="1:8" x14ac:dyDescent="0.3">
      <c r="A1450" s="9">
        <v>6214</v>
      </c>
      <c r="B1450">
        <v>53</v>
      </c>
      <c r="C1450">
        <v>79</v>
      </c>
      <c r="D1450">
        <v>6</v>
      </c>
      <c r="E1450" s="9">
        <v>0</v>
      </c>
      <c r="F1450" s="9">
        <f>IF(Table5[[#This Row],[Recency]]&lt;=$L$19,5,IF(Table5[[#This Row],[Recency]]&lt;=$L$11,4,IF(Table5[[#This Row],[Recency]]&lt;=$L$12,3,IF(Table5[[#This Row],[Recency]]&lt;=$L$13,2,1))))</f>
        <v>2</v>
      </c>
      <c r="G1450" s="9">
        <f>IF(Table5[[#This Row],[Frequency]]&lt;=$M$11,1,IF(Table5[[#This Row],[Frequency]]&lt;=$M$12,2,IF(Table5[[#This Row],[Frequency]]&lt;=$M$13,3,IF(Table5[[#This Row],[Frequency]]&lt;$M$17,4,5))))</f>
        <v>1</v>
      </c>
      <c r="H1450" s="9">
        <f>IF(Table5[[#This Row],[Total_Spend]]&lt;=$N$11,1,IF(Table5[[#This Row],[Total_Spend]]&lt;=$N$12,2,IF(Table5[[#This Row],[Total_Spend]]&lt;=$N$13,3,IF(Table5[[#This Row],[Total_Spend]]&lt;$N$17,4,5))))</f>
        <v>2</v>
      </c>
    </row>
    <row r="1451" spans="1:8" x14ac:dyDescent="0.3">
      <c r="A1451" s="9">
        <v>6215</v>
      </c>
      <c r="B1451">
        <v>24</v>
      </c>
      <c r="C1451">
        <v>31</v>
      </c>
      <c r="D1451">
        <v>6</v>
      </c>
      <c r="E1451" s="9">
        <v>1</v>
      </c>
      <c r="F1451" s="9">
        <f>IF(Table5[[#This Row],[Recency]]&lt;=$L$19,5,IF(Table5[[#This Row],[Recency]]&lt;=$L$11,4,IF(Table5[[#This Row],[Recency]]&lt;=$L$12,3,IF(Table5[[#This Row],[Recency]]&lt;=$L$13,2,1))))</f>
        <v>4</v>
      </c>
      <c r="G1451" s="9">
        <f>IF(Table5[[#This Row],[Frequency]]&lt;=$M$11,1,IF(Table5[[#This Row],[Frequency]]&lt;=$M$12,2,IF(Table5[[#This Row],[Frequency]]&lt;=$M$13,3,IF(Table5[[#This Row],[Frequency]]&lt;$M$17,4,5))))</f>
        <v>1</v>
      </c>
      <c r="H1451" s="9">
        <f>IF(Table5[[#This Row],[Total_Spend]]&lt;=$N$11,1,IF(Table5[[#This Row],[Total_Spend]]&lt;=$N$12,2,IF(Table5[[#This Row],[Total_Spend]]&lt;=$N$13,3,IF(Table5[[#This Row],[Total_Spend]]&lt;$N$17,4,5))))</f>
        <v>1</v>
      </c>
    </row>
    <row r="1452" spans="1:8" x14ac:dyDescent="0.3">
      <c r="A1452" s="9">
        <v>6218</v>
      </c>
      <c r="B1452">
        <v>74</v>
      </c>
      <c r="C1452">
        <v>499</v>
      </c>
      <c r="D1452">
        <v>17</v>
      </c>
      <c r="E1452" s="9">
        <v>0</v>
      </c>
      <c r="F1452" s="9">
        <f>IF(Table5[[#This Row],[Recency]]&lt;=$L$19,5,IF(Table5[[#This Row],[Recency]]&lt;=$L$11,4,IF(Table5[[#This Row],[Recency]]&lt;=$L$12,3,IF(Table5[[#This Row],[Recency]]&lt;=$L$13,2,1))))</f>
        <v>2</v>
      </c>
      <c r="G1452" s="9">
        <f>IF(Table5[[#This Row],[Frequency]]&lt;=$M$11,1,IF(Table5[[#This Row],[Frequency]]&lt;=$M$12,2,IF(Table5[[#This Row],[Frequency]]&lt;=$M$13,3,IF(Table5[[#This Row],[Frequency]]&lt;$M$17,4,5))))</f>
        <v>3</v>
      </c>
      <c r="H1452" s="9">
        <f>IF(Table5[[#This Row],[Total_Spend]]&lt;=$N$11,1,IF(Table5[[#This Row],[Total_Spend]]&lt;=$N$12,2,IF(Table5[[#This Row],[Total_Spend]]&lt;=$N$13,3,IF(Table5[[#This Row],[Total_Spend]]&lt;$N$17,4,5))))</f>
        <v>3</v>
      </c>
    </row>
    <row r="1453" spans="1:8" x14ac:dyDescent="0.3">
      <c r="A1453" s="9">
        <v>6222</v>
      </c>
      <c r="B1453">
        <v>28</v>
      </c>
      <c r="C1453">
        <v>37</v>
      </c>
      <c r="D1453">
        <v>7</v>
      </c>
      <c r="E1453" s="9">
        <v>0</v>
      </c>
      <c r="F1453" s="9">
        <f>IF(Table5[[#This Row],[Recency]]&lt;=$L$19,5,IF(Table5[[#This Row],[Recency]]&lt;=$L$11,4,IF(Table5[[#This Row],[Recency]]&lt;=$L$12,3,IF(Table5[[#This Row],[Recency]]&lt;=$L$13,2,1))))</f>
        <v>3</v>
      </c>
      <c r="G1453" s="9">
        <f>IF(Table5[[#This Row],[Frequency]]&lt;=$M$11,1,IF(Table5[[#This Row],[Frequency]]&lt;=$M$12,2,IF(Table5[[#This Row],[Frequency]]&lt;=$M$13,3,IF(Table5[[#This Row],[Frequency]]&lt;$M$17,4,5))))</f>
        <v>1</v>
      </c>
      <c r="H1453" s="9">
        <f>IF(Table5[[#This Row],[Total_Spend]]&lt;=$N$11,1,IF(Table5[[#This Row],[Total_Spend]]&lt;=$N$12,2,IF(Table5[[#This Row],[Total_Spend]]&lt;=$N$13,3,IF(Table5[[#This Row],[Total_Spend]]&lt;$N$17,4,5))))</f>
        <v>1</v>
      </c>
    </row>
    <row r="1454" spans="1:8" x14ac:dyDescent="0.3">
      <c r="A1454" s="9">
        <v>6230</v>
      </c>
      <c r="B1454">
        <v>53</v>
      </c>
      <c r="C1454">
        <v>189</v>
      </c>
      <c r="D1454">
        <v>14</v>
      </c>
      <c r="E1454" s="9">
        <v>0</v>
      </c>
      <c r="F1454" s="9">
        <f>IF(Table5[[#This Row],[Recency]]&lt;=$L$19,5,IF(Table5[[#This Row],[Recency]]&lt;=$L$11,4,IF(Table5[[#This Row],[Recency]]&lt;=$L$12,3,IF(Table5[[#This Row],[Recency]]&lt;=$L$13,2,1))))</f>
        <v>2</v>
      </c>
      <c r="G1454" s="9">
        <f>IF(Table5[[#This Row],[Frequency]]&lt;=$M$11,1,IF(Table5[[#This Row],[Frequency]]&lt;=$M$12,2,IF(Table5[[#This Row],[Frequency]]&lt;=$M$13,3,IF(Table5[[#This Row],[Frequency]]&lt;$M$17,4,5))))</f>
        <v>2</v>
      </c>
      <c r="H1454" s="9">
        <f>IF(Table5[[#This Row],[Total_Spend]]&lt;=$N$11,1,IF(Table5[[#This Row],[Total_Spend]]&lt;=$N$12,2,IF(Table5[[#This Row],[Total_Spend]]&lt;=$N$13,3,IF(Table5[[#This Row],[Total_Spend]]&lt;$N$17,4,5))))</f>
        <v>2</v>
      </c>
    </row>
    <row r="1455" spans="1:8" x14ac:dyDescent="0.3">
      <c r="A1455" s="9">
        <v>6233</v>
      </c>
      <c r="B1455">
        <v>21</v>
      </c>
      <c r="C1455">
        <v>971</v>
      </c>
      <c r="D1455">
        <v>27</v>
      </c>
      <c r="E1455" s="9">
        <v>0</v>
      </c>
      <c r="F1455" s="9">
        <f>IF(Table5[[#This Row],[Recency]]&lt;=$L$19,5,IF(Table5[[#This Row],[Recency]]&lt;=$L$11,4,IF(Table5[[#This Row],[Recency]]&lt;=$L$12,3,IF(Table5[[#This Row],[Recency]]&lt;=$L$13,2,1))))</f>
        <v>4</v>
      </c>
      <c r="G1455" s="9">
        <f>IF(Table5[[#This Row],[Frequency]]&lt;=$M$11,1,IF(Table5[[#This Row],[Frequency]]&lt;=$M$12,2,IF(Table5[[#This Row],[Frequency]]&lt;=$M$13,3,IF(Table5[[#This Row],[Frequency]]&lt;$M$17,4,5))))</f>
        <v>5</v>
      </c>
      <c r="H1455" s="9">
        <f>IF(Table5[[#This Row],[Total_Spend]]&lt;=$N$11,1,IF(Table5[[#This Row],[Total_Spend]]&lt;=$N$12,2,IF(Table5[[#This Row],[Total_Spend]]&lt;=$N$13,3,IF(Table5[[#This Row],[Total_Spend]]&lt;$N$17,4,5))))</f>
        <v>3</v>
      </c>
    </row>
    <row r="1456" spans="1:8" x14ac:dyDescent="0.3">
      <c r="A1456" s="9">
        <v>6237</v>
      </c>
      <c r="B1456">
        <v>92</v>
      </c>
      <c r="C1456">
        <v>416</v>
      </c>
      <c r="D1456">
        <v>25</v>
      </c>
      <c r="E1456" s="9">
        <v>0</v>
      </c>
      <c r="F1456" s="9">
        <f>IF(Table5[[#This Row],[Recency]]&lt;=$L$19,5,IF(Table5[[#This Row],[Recency]]&lt;=$L$11,4,IF(Table5[[#This Row],[Recency]]&lt;=$L$12,3,IF(Table5[[#This Row],[Recency]]&lt;=$L$13,2,1))))</f>
        <v>1</v>
      </c>
      <c r="G1456" s="9">
        <f>IF(Table5[[#This Row],[Frequency]]&lt;=$M$11,1,IF(Table5[[#This Row],[Frequency]]&lt;=$M$12,2,IF(Table5[[#This Row],[Frequency]]&lt;=$M$13,3,IF(Table5[[#This Row],[Frequency]]&lt;$M$17,4,5))))</f>
        <v>5</v>
      </c>
      <c r="H1456" s="9">
        <f>IF(Table5[[#This Row],[Total_Spend]]&lt;=$N$11,1,IF(Table5[[#This Row],[Total_Spend]]&lt;=$N$12,2,IF(Table5[[#This Row],[Total_Spend]]&lt;=$N$13,3,IF(Table5[[#This Row],[Total_Spend]]&lt;$N$17,4,5))))</f>
        <v>3</v>
      </c>
    </row>
    <row r="1457" spans="1:8" x14ac:dyDescent="0.3">
      <c r="A1457" s="9">
        <v>624</v>
      </c>
      <c r="B1457">
        <v>5</v>
      </c>
      <c r="C1457">
        <v>35</v>
      </c>
      <c r="D1457">
        <v>4</v>
      </c>
      <c r="E1457" s="9">
        <v>1</v>
      </c>
      <c r="F1457" s="9">
        <f>IF(Table5[[#This Row],[Recency]]&lt;=$L$19,5,IF(Table5[[#This Row],[Recency]]&lt;=$L$11,4,IF(Table5[[#This Row],[Recency]]&lt;=$L$12,3,IF(Table5[[#This Row],[Recency]]&lt;=$L$13,2,1))))</f>
        <v>5</v>
      </c>
      <c r="G1457" s="9">
        <f>IF(Table5[[#This Row],[Frequency]]&lt;=$M$11,1,IF(Table5[[#This Row],[Frequency]]&lt;=$M$12,2,IF(Table5[[#This Row],[Frequency]]&lt;=$M$13,3,IF(Table5[[#This Row],[Frequency]]&lt;$M$17,4,5))))</f>
        <v>1</v>
      </c>
      <c r="H1457" s="9">
        <f>IF(Table5[[#This Row],[Total_Spend]]&lt;=$N$11,1,IF(Table5[[#This Row],[Total_Spend]]&lt;=$N$12,2,IF(Table5[[#This Row],[Total_Spend]]&lt;=$N$13,3,IF(Table5[[#This Row],[Total_Spend]]&lt;$N$17,4,5))))</f>
        <v>1</v>
      </c>
    </row>
    <row r="1458" spans="1:8" x14ac:dyDescent="0.3">
      <c r="A1458" s="9">
        <v>6245</v>
      </c>
      <c r="B1458">
        <v>71</v>
      </c>
      <c r="C1458">
        <v>507</v>
      </c>
      <c r="D1458">
        <v>18</v>
      </c>
      <c r="E1458" s="9">
        <v>0</v>
      </c>
      <c r="F1458" s="9">
        <f>IF(Table5[[#This Row],[Recency]]&lt;=$L$19,5,IF(Table5[[#This Row],[Recency]]&lt;=$L$11,4,IF(Table5[[#This Row],[Recency]]&lt;=$L$12,3,IF(Table5[[#This Row],[Recency]]&lt;=$L$13,2,1))))</f>
        <v>2</v>
      </c>
      <c r="G1458" s="9">
        <f>IF(Table5[[#This Row],[Frequency]]&lt;=$M$11,1,IF(Table5[[#This Row],[Frequency]]&lt;=$M$12,2,IF(Table5[[#This Row],[Frequency]]&lt;=$M$13,3,IF(Table5[[#This Row],[Frequency]]&lt;$M$17,4,5))))</f>
        <v>3</v>
      </c>
      <c r="H1458" s="9">
        <f>IF(Table5[[#This Row],[Total_Spend]]&lt;=$N$11,1,IF(Table5[[#This Row],[Total_Spend]]&lt;=$N$12,2,IF(Table5[[#This Row],[Total_Spend]]&lt;=$N$13,3,IF(Table5[[#This Row],[Total_Spend]]&lt;$N$17,4,5))))</f>
        <v>3</v>
      </c>
    </row>
    <row r="1459" spans="1:8" x14ac:dyDescent="0.3">
      <c r="A1459" s="9">
        <v>6246</v>
      </c>
      <c r="B1459">
        <v>40</v>
      </c>
      <c r="C1459">
        <v>1507</v>
      </c>
      <c r="D1459">
        <v>23</v>
      </c>
      <c r="E1459" s="9">
        <v>1</v>
      </c>
      <c r="F1459" s="9">
        <f>IF(Table5[[#This Row],[Recency]]&lt;=$L$19,5,IF(Table5[[#This Row],[Recency]]&lt;=$L$11,4,IF(Table5[[#This Row],[Recency]]&lt;=$L$12,3,IF(Table5[[#This Row],[Recency]]&lt;=$L$13,2,1))))</f>
        <v>3</v>
      </c>
      <c r="G1459" s="9">
        <f>IF(Table5[[#This Row],[Frequency]]&lt;=$M$11,1,IF(Table5[[#This Row],[Frequency]]&lt;=$M$12,2,IF(Table5[[#This Row],[Frequency]]&lt;=$M$13,3,IF(Table5[[#This Row],[Frequency]]&lt;$M$17,4,5))))</f>
        <v>4</v>
      </c>
      <c r="H1459" s="9">
        <f>IF(Table5[[#This Row],[Total_Spend]]&lt;=$N$11,1,IF(Table5[[#This Row],[Total_Spend]]&lt;=$N$12,2,IF(Table5[[#This Row],[Total_Spend]]&lt;=$N$13,3,IF(Table5[[#This Row],[Total_Spend]]&lt;$N$17,4,5))))</f>
        <v>4</v>
      </c>
    </row>
    <row r="1460" spans="1:8" x14ac:dyDescent="0.3">
      <c r="A1460" s="9">
        <v>6248</v>
      </c>
      <c r="B1460">
        <v>47</v>
      </c>
      <c r="C1460">
        <v>2217</v>
      </c>
      <c r="D1460">
        <v>27</v>
      </c>
      <c r="E1460" s="9">
        <v>1</v>
      </c>
      <c r="F1460" s="9">
        <f>IF(Table5[[#This Row],[Recency]]&lt;=$L$19,5,IF(Table5[[#This Row],[Recency]]&lt;=$L$11,4,IF(Table5[[#This Row],[Recency]]&lt;=$L$12,3,IF(Table5[[#This Row],[Recency]]&lt;=$L$13,2,1))))</f>
        <v>3</v>
      </c>
      <c r="G1460" s="9">
        <f>IF(Table5[[#This Row],[Frequency]]&lt;=$M$11,1,IF(Table5[[#This Row],[Frequency]]&lt;=$M$12,2,IF(Table5[[#This Row],[Frequency]]&lt;=$M$13,3,IF(Table5[[#This Row],[Frequency]]&lt;$M$17,4,5))))</f>
        <v>5</v>
      </c>
      <c r="H1460" s="9">
        <f>IF(Table5[[#This Row],[Total_Spend]]&lt;=$N$11,1,IF(Table5[[#This Row],[Total_Spend]]&lt;=$N$12,2,IF(Table5[[#This Row],[Total_Spend]]&lt;=$N$13,3,IF(Table5[[#This Row],[Total_Spend]]&lt;$N$17,4,5))))</f>
        <v>5</v>
      </c>
    </row>
    <row r="1461" spans="1:8" x14ac:dyDescent="0.3">
      <c r="A1461" s="9">
        <v>6250</v>
      </c>
      <c r="B1461">
        <v>62</v>
      </c>
      <c r="C1461">
        <v>775</v>
      </c>
      <c r="D1461">
        <v>24</v>
      </c>
      <c r="E1461" s="9">
        <v>1</v>
      </c>
      <c r="F1461" s="9">
        <f>IF(Table5[[#This Row],[Recency]]&lt;=$L$19,5,IF(Table5[[#This Row],[Recency]]&lt;=$L$11,4,IF(Table5[[#This Row],[Recency]]&lt;=$L$12,3,IF(Table5[[#This Row],[Recency]]&lt;=$L$13,2,1))))</f>
        <v>2</v>
      </c>
      <c r="G1461" s="9">
        <f>IF(Table5[[#This Row],[Frequency]]&lt;=$M$11,1,IF(Table5[[#This Row],[Frequency]]&lt;=$M$12,2,IF(Table5[[#This Row],[Frequency]]&lt;=$M$13,3,IF(Table5[[#This Row],[Frequency]]&lt;$M$17,4,5))))</f>
        <v>4</v>
      </c>
      <c r="H1461" s="9">
        <f>IF(Table5[[#This Row],[Total_Spend]]&lt;=$N$11,1,IF(Table5[[#This Row],[Total_Spend]]&lt;=$N$12,2,IF(Table5[[#This Row],[Total_Spend]]&lt;=$N$13,3,IF(Table5[[#This Row],[Total_Spend]]&lt;$N$17,4,5))))</f>
        <v>3</v>
      </c>
    </row>
    <row r="1462" spans="1:8" x14ac:dyDescent="0.3">
      <c r="A1462" s="9">
        <v>6255</v>
      </c>
      <c r="B1462">
        <v>29</v>
      </c>
      <c r="C1462">
        <v>334</v>
      </c>
      <c r="D1462">
        <v>13</v>
      </c>
      <c r="E1462" s="9">
        <v>0</v>
      </c>
      <c r="F1462" s="9">
        <f>IF(Table5[[#This Row],[Recency]]&lt;=$L$19,5,IF(Table5[[#This Row],[Recency]]&lt;=$L$11,4,IF(Table5[[#This Row],[Recency]]&lt;=$L$12,3,IF(Table5[[#This Row],[Recency]]&lt;=$L$13,2,1))))</f>
        <v>3</v>
      </c>
      <c r="G1462" s="9">
        <f>IF(Table5[[#This Row],[Frequency]]&lt;=$M$11,1,IF(Table5[[#This Row],[Frequency]]&lt;=$M$12,2,IF(Table5[[#This Row],[Frequency]]&lt;=$M$13,3,IF(Table5[[#This Row],[Frequency]]&lt;$M$17,4,5))))</f>
        <v>2</v>
      </c>
      <c r="H1462" s="9">
        <f>IF(Table5[[#This Row],[Total_Spend]]&lt;=$N$11,1,IF(Table5[[#This Row],[Total_Spend]]&lt;=$N$12,2,IF(Table5[[#This Row],[Total_Spend]]&lt;=$N$13,3,IF(Table5[[#This Row],[Total_Spend]]&lt;$N$17,4,5))))</f>
        <v>2</v>
      </c>
    </row>
    <row r="1463" spans="1:8" x14ac:dyDescent="0.3">
      <c r="A1463" s="9">
        <v>6257</v>
      </c>
      <c r="B1463">
        <v>81</v>
      </c>
      <c r="C1463">
        <v>507</v>
      </c>
      <c r="D1463">
        <v>17</v>
      </c>
      <c r="E1463" s="9">
        <v>0</v>
      </c>
      <c r="F1463" s="9">
        <f>IF(Table5[[#This Row],[Recency]]&lt;=$L$19,5,IF(Table5[[#This Row],[Recency]]&lt;=$L$11,4,IF(Table5[[#This Row],[Recency]]&lt;=$L$12,3,IF(Table5[[#This Row],[Recency]]&lt;=$L$13,2,1))))</f>
        <v>1</v>
      </c>
      <c r="G1463" s="9">
        <f>IF(Table5[[#This Row],[Frequency]]&lt;=$M$11,1,IF(Table5[[#This Row],[Frequency]]&lt;=$M$12,2,IF(Table5[[#This Row],[Frequency]]&lt;=$M$13,3,IF(Table5[[#This Row],[Frequency]]&lt;$M$17,4,5))))</f>
        <v>3</v>
      </c>
      <c r="H1463" s="9">
        <f>IF(Table5[[#This Row],[Total_Spend]]&lt;=$N$11,1,IF(Table5[[#This Row],[Total_Spend]]&lt;=$N$12,2,IF(Table5[[#This Row],[Total_Spend]]&lt;=$N$13,3,IF(Table5[[#This Row],[Total_Spend]]&lt;$N$17,4,5))))</f>
        <v>3</v>
      </c>
    </row>
    <row r="1464" spans="1:8" x14ac:dyDescent="0.3">
      <c r="A1464" s="9">
        <v>626</v>
      </c>
      <c r="B1464">
        <v>28</v>
      </c>
      <c r="C1464">
        <v>43</v>
      </c>
      <c r="D1464">
        <v>5</v>
      </c>
      <c r="E1464" s="9">
        <v>0</v>
      </c>
      <c r="F1464" s="9">
        <f>IF(Table5[[#This Row],[Recency]]&lt;=$L$19,5,IF(Table5[[#This Row],[Recency]]&lt;=$L$11,4,IF(Table5[[#This Row],[Recency]]&lt;=$L$12,3,IF(Table5[[#This Row],[Recency]]&lt;=$L$13,2,1))))</f>
        <v>3</v>
      </c>
      <c r="G1464" s="9">
        <f>IF(Table5[[#This Row],[Frequency]]&lt;=$M$11,1,IF(Table5[[#This Row],[Frequency]]&lt;=$M$12,2,IF(Table5[[#This Row],[Frequency]]&lt;=$M$13,3,IF(Table5[[#This Row],[Frequency]]&lt;$M$17,4,5))))</f>
        <v>1</v>
      </c>
      <c r="H1464" s="9">
        <f>IF(Table5[[#This Row],[Total_Spend]]&lt;=$N$11,1,IF(Table5[[#This Row],[Total_Spend]]&lt;=$N$12,2,IF(Table5[[#This Row],[Total_Spend]]&lt;=$N$13,3,IF(Table5[[#This Row],[Total_Spend]]&lt;$N$17,4,5))))</f>
        <v>1</v>
      </c>
    </row>
    <row r="1465" spans="1:8" x14ac:dyDescent="0.3">
      <c r="A1465" s="9">
        <v>6260</v>
      </c>
      <c r="B1465">
        <v>55</v>
      </c>
      <c r="C1465">
        <v>1957</v>
      </c>
      <c r="D1465">
        <v>27</v>
      </c>
      <c r="E1465" s="9">
        <v>1</v>
      </c>
      <c r="F1465" s="9">
        <f>IF(Table5[[#This Row],[Recency]]&lt;=$L$19,5,IF(Table5[[#This Row],[Recency]]&lt;=$L$11,4,IF(Table5[[#This Row],[Recency]]&lt;=$L$12,3,IF(Table5[[#This Row],[Recency]]&lt;=$L$13,2,1))))</f>
        <v>2</v>
      </c>
      <c r="G1465" s="9">
        <f>IF(Table5[[#This Row],[Frequency]]&lt;=$M$11,1,IF(Table5[[#This Row],[Frequency]]&lt;=$M$12,2,IF(Table5[[#This Row],[Frequency]]&lt;=$M$13,3,IF(Table5[[#This Row],[Frequency]]&lt;$M$17,4,5))))</f>
        <v>5</v>
      </c>
      <c r="H1465" s="9">
        <f>IF(Table5[[#This Row],[Total_Spend]]&lt;=$N$11,1,IF(Table5[[#This Row],[Total_Spend]]&lt;=$N$12,2,IF(Table5[[#This Row],[Total_Spend]]&lt;=$N$13,3,IF(Table5[[#This Row],[Total_Spend]]&lt;$N$17,4,5))))</f>
        <v>5</v>
      </c>
    </row>
    <row r="1466" spans="1:8" x14ac:dyDescent="0.3">
      <c r="A1466" s="9">
        <v>6261</v>
      </c>
      <c r="B1466">
        <v>81</v>
      </c>
      <c r="C1466">
        <v>470</v>
      </c>
      <c r="D1466">
        <v>18</v>
      </c>
      <c r="E1466" s="9">
        <v>0</v>
      </c>
      <c r="F1466" s="9">
        <f>IF(Table5[[#This Row],[Recency]]&lt;=$L$19,5,IF(Table5[[#This Row],[Recency]]&lt;=$L$11,4,IF(Table5[[#This Row],[Recency]]&lt;=$L$12,3,IF(Table5[[#This Row],[Recency]]&lt;=$L$13,2,1))))</f>
        <v>1</v>
      </c>
      <c r="G1466" s="9">
        <f>IF(Table5[[#This Row],[Frequency]]&lt;=$M$11,1,IF(Table5[[#This Row],[Frequency]]&lt;=$M$12,2,IF(Table5[[#This Row],[Frequency]]&lt;=$M$13,3,IF(Table5[[#This Row],[Frequency]]&lt;$M$17,4,5))))</f>
        <v>3</v>
      </c>
      <c r="H1466" s="9">
        <f>IF(Table5[[#This Row],[Total_Spend]]&lt;=$N$11,1,IF(Table5[[#This Row],[Total_Spend]]&lt;=$N$12,2,IF(Table5[[#This Row],[Total_Spend]]&lt;=$N$13,3,IF(Table5[[#This Row],[Total_Spend]]&lt;$N$17,4,5))))</f>
        <v>3</v>
      </c>
    </row>
    <row r="1467" spans="1:8" x14ac:dyDescent="0.3">
      <c r="A1467" s="9">
        <v>6262</v>
      </c>
      <c r="B1467">
        <v>93</v>
      </c>
      <c r="C1467">
        <v>1573</v>
      </c>
      <c r="D1467">
        <v>22</v>
      </c>
      <c r="E1467" s="9">
        <v>0</v>
      </c>
      <c r="F1467" s="9">
        <f>IF(Table5[[#This Row],[Recency]]&lt;=$L$19,5,IF(Table5[[#This Row],[Recency]]&lt;=$L$11,4,IF(Table5[[#This Row],[Recency]]&lt;=$L$12,3,IF(Table5[[#This Row],[Recency]]&lt;=$L$13,2,1))))</f>
        <v>1</v>
      </c>
      <c r="G1467" s="9">
        <f>IF(Table5[[#This Row],[Frequency]]&lt;=$M$11,1,IF(Table5[[#This Row],[Frequency]]&lt;=$M$12,2,IF(Table5[[#This Row],[Frequency]]&lt;=$M$13,3,IF(Table5[[#This Row],[Frequency]]&lt;$M$17,4,5))))</f>
        <v>4</v>
      </c>
      <c r="H1467" s="9">
        <f>IF(Table5[[#This Row],[Total_Spend]]&lt;=$N$11,1,IF(Table5[[#This Row],[Total_Spend]]&lt;=$N$12,2,IF(Table5[[#This Row],[Total_Spend]]&lt;=$N$13,3,IF(Table5[[#This Row],[Total_Spend]]&lt;$N$17,4,5))))</f>
        <v>5</v>
      </c>
    </row>
    <row r="1468" spans="1:8" x14ac:dyDescent="0.3">
      <c r="A1468" s="9">
        <v>6263</v>
      </c>
      <c r="B1468">
        <v>34</v>
      </c>
      <c r="C1468">
        <v>106</v>
      </c>
      <c r="D1468">
        <v>9</v>
      </c>
      <c r="E1468" s="9">
        <v>0</v>
      </c>
      <c r="F1468" s="9">
        <f>IF(Table5[[#This Row],[Recency]]&lt;=$L$19,5,IF(Table5[[#This Row],[Recency]]&lt;=$L$11,4,IF(Table5[[#This Row],[Recency]]&lt;=$L$12,3,IF(Table5[[#This Row],[Recency]]&lt;=$L$13,2,1))))</f>
        <v>3</v>
      </c>
      <c r="G1468" s="9">
        <f>IF(Table5[[#This Row],[Frequency]]&lt;=$M$11,1,IF(Table5[[#This Row],[Frequency]]&lt;=$M$12,2,IF(Table5[[#This Row],[Frequency]]&lt;=$M$13,3,IF(Table5[[#This Row],[Frequency]]&lt;$M$17,4,5))))</f>
        <v>2</v>
      </c>
      <c r="H1468" s="9">
        <f>IF(Table5[[#This Row],[Total_Spend]]&lt;=$N$11,1,IF(Table5[[#This Row],[Total_Spend]]&lt;=$N$12,2,IF(Table5[[#This Row],[Total_Spend]]&lt;=$N$13,3,IF(Table5[[#This Row],[Total_Spend]]&lt;$N$17,4,5))))</f>
        <v>2</v>
      </c>
    </row>
    <row r="1469" spans="1:8" x14ac:dyDescent="0.3">
      <c r="A1469" s="9">
        <v>6271</v>
      </c>
      <c r="B1469">
        <v>13</v>
      </c>
      <c r="C1469">
        <v>63</v>
      </c>
      <c r="D1469">
        <v>6</v>
      </c>
      <c r="E1469" s="9">
        <v>0</v>
      </c>
      <c r="F1469" s="9">
        <f>IF(Table5[[#This Row],[Recency]]&lt;=$L$19,5,IF(Table5[[#This Row],[Recency]]&lt;=$L$11,4,IF(Table5[[#This Row],[Recency]]&lt;=$L$12,3,IF(Table5[[#This Row],[Recency]]&lt;=$L$13,2,1))))</f>
        <v>4</v>
      </c>
      <c r="G1469" s="9">
        <f>IF(Table5[[#This Row],[Frequency]]&lt;=$M$11,1,IF(Table5[[#This Row],[Frequency]]&lt;=$M$12,2,IF(Table5[[#This Row],[Frequency]]&lt;=$M$13,3,IF(Table5[[#This Row],[Frequency]]&lt;$M$17,4,5))))</f>
        <v>1</v>
      </c>
      <c r="H1469" s="9">
        <f>IF(Table5[[#This Row],[Total_Spend]]&lt;=$N$11,1,IF(Table5[[#This Row],[Total_Spend]]&lt;=$N$12,2,IF(Table5[[#This Row],[Total_Spend]]&lt;=$N$13,3,IF(Table5[[#This Row],[Total_Spend]]&lt;$N$17,4,5))))</f>
        <v>1</v>
      </c>
    </row>
    <row r="1470" spans="1:8" x14ac:dyDescent="0.3">
      <c r="A1470" s="9">
        <v>6274</v>
      </c>
      <c r="B1470">
        <v>81</v>
      </c>
      <c r="C1470">
        <v>1615</v>
      </c>
      <c r="D1470">
        <v>25</v>
      </c>
      <c r="E1470" s="9">
        <v>0</v>
      </c>
      <c r="F1470" s="9">
        <f>IF(Table5[[#This Row],[Recency]]&lt;=$L$19,5,IF(Table5[[#This Row],[Recency]]&lt;=$L$11,4,IF(Table5[[#This Row],[Recency]]&lt;=$L$12,3,IF(Table5[[#This Row],[Recency]]&lt;=$L$13,2,1))))</f>
        <v>1</v>
      </c>
      <c r="G1470" s="9">
        <f>IF(Table5[[#This Row],[Frequency]]&lt;=$M$11,1,IF(Table5[[#This Row],[Frequency]]&lt;=$M$12,2,IF(Table5[[#This Row],[Frequency]]&lt;=$M$13,3,IF(Table5[[#This Row],[Frequency]]&lt;$M$17,4,5))))</f>
        <v>5</v>
      </c>
      <c r="H1470" s="9">
        <f>IF(Table5[[#This Row],[Total_Spend]]&lt;=$N$11,1,IF(Table5[[#This Row],[Total_Spend]]&lt;=$N$12,2,IF(Table5[[#This Row],[Total_Spend]]&lt;=$N$13,3,IF(Table5[[#This Row],[Total_Spend]]&lt;$N$17,4,5))))</f>
        <v>5</v>
      </c>
    </row>
    <row r="1471" spans="1:8" x14ac:dyDescent="0.3">
      <c r="A1471" s="9">
        <v>6281</v>
      </c>
      <c r="B1471">
        <v>27</v>
      </c>
      <c r="C1471">
        <v>982</v>
      </c>
      <c r="D1471">
        <v>16</v>
      </c>
      <c r="E1471" s="9">
        <v>0</v>
      </c>
      <c r="F1471" s="9">
        <f>IF(Table5[[#This Row],[Recency]]&lt;=$L$19,5,IF(Table5[[#This Row],[Recency]]&lt;=$L$11,4,IF(Table5[[#This Row],[Recency]]&lt;=$L$12,3,IF(Table5[[#This Row],[Recency]]&lt;=$L$13,2,1))))</f>
        <v>3</v>
      </c>
      <c r="G1471" s="9">
        <f>IF(Table5[[#This Row],[Frequency]]&lt;=$M$11,1,IF(Table5[[#This Row],[Frequency]]&lt;=$M$12,2,IF(Table5[[#This Row],[Frequency]]&lt;=$M$13,3,IF(Table5[[#This Row],[Frequency]]&lt;$M$17,4,5))))</f>
        <v>3</v>
      </c>
      <c r="H1471" s="9">
        <f>IF(Table5[[#This Row],[Total_Spend]]&lt;=$N$11,1,IF(Table5[[#This Row],[Total_Spend]]&lt;=$N$12,2,IF(Table5[[#This Row],[Total_Spend]]&lt;=$N$13,3,IF(Table5[[#This Row],[Total_Spend]]&lt;$N$17,4,5))))</f>
        <v>3</v>
      </c>
    </row>
    <row r="1472" spans="1:8" x14ac:dyDescent="0.3">
      <c r="A1472" s="9">
        <v>6283</v>
      </c>
      <c r="B1472">
        <v>64</v>
      </c>
      <c r="C1472">
        <v>908</v>
      </c>
      <c r="D1472">
        <v>22</v>
      </c>
      <c r="E1472" s="9">
        <v>0</v>
      </c>
      <c r="F1472" s="9">
        <f>IF(Table5[[#This Row],[Recency]]&lt;=$L$19,5,IF(Table5[[#This Row],[Recency]]&lt;=$L$11,4,IF(Table5[[#This Row],[Recency]]&lt;=$L$12,3,IF(Table5[[#This Row],[Recency]]&lt;=$L$13,2,1))))</f>
        <v>2</v>
      </c>
      <c r="G1472" s="9">
        <f>IF(Table5[[#This Row],[Frequency]]&lt;=$M$11,1,IF(Table5[[#This Row],[Frequency]]&lt;=$M$12,2,IF(Table5[[#This Row],[Frequency]]&lt;=$M$13,3,IF(Table5[[#This Row],[Frequency]]&lt;$M$17,4,5))))</f>
        <v>4</v>
      </c>
      <c r="H1472" s="9">
        <f>IF(Table5[[#This Row],[Total_Spend]]&lt;=$N$11,1,IF(Table5[[#This Row],[Total_Spend]]&lt;=$N$12,2,IF(Table5[[#This Row],[Total_Spend]]&lt;=$N$13,3,IF(Table5[[#This Row],[Total_Spend]]&lt;$N$17,4,5))))</f>
        <v>3</v>
      </c>
    </row>
    <row r="1473" spans="1:8" x14ac:dyDescent="0.3">
      <c r="A1473" s="9">
        <v>6287</v>
      </c>
      <c r="B1473">
        <v>2</v>
      </c>
      <c r="C1473">
        <v>36</v>
      </c>
      <c r="D1473">
        <v>5</v>
      </c>
      <c r="E1473" s="9">
        <v>1</v>
      </c>
      <c r="F1473" s="9">
        <f>IF(Table5[[#This Row],[Recency]]&lt;=$L$19,5,IF(Table5[[#This Row],[Recency]]&lt;=$L$11,4,IF(Table5[[#This Row],[Recency]]&lt;=$L$12,3,IF(Table5[[#This Row],[Recency]]&lt;=$L$13,2,1))))</f>
        <v>5</v>
      </c>
      <c r="G1473" s="9">
        <f>IF(Table5[[#This Row],[Frequency]]&lt;=$M$11,1,IF(Table5[[#This Row],[Frequency]]&lt;=$M$12,2,IF(Table5[[#This Row],[Frequency]]&lt;=$M$13,3,IF(Table5[[#This Row],[Frequency]]&lt;$M$17,4,5))))</f>
        <v>1</v>
      </c>
      <c r="H1473" s="9">
        <f>IF(Table5[[#This Row],[Total_Spend]]&lt;=$N$11,1,IF(Table5[[#This Row],[Total_Spend]]&lt;=$N$12,2,IF(Table5[[#This Row],[Total_Spend]]&lt;=$N$13,3,IF(Table5[[#This Row],[Total_Spend]]&lt;$N$17,4,5))))</f>
        <v>1</v>
      </c>
    </row>
    <row r="1474" spans="1:8" x14ac:dyDescent="0.3">
      <c r="A1474" s="9">
        <v>6289</v>
      </c>
      <c r="B1474">
        <v>85</v>
      </c>
      <c r="C1474">
        <v>185</v>
      </c>
      <c r="D1474">
        <v>10</v>
      </c>
      <c r="E1474" s="9">
        <v>0</v>
      </c>
      <c r="F1474" s="9">
        <f>IF(Table5[[#This Row],[Recency]]&lt;=$L$19,5,IF(Table5[[#This Row],[Recency]]&lt;=$L$11,4,IF(Table5[[#This Row],[Recency]]&lt;=$L$12,3,IF(Table5[[#This Row],[Recency]]&lt;=$L$13,2,1))))</f>
        <v>1</v>
      </c>
      <c r="G1474" s="9">
        <f>IF(Table5[[#This Row],[Frequency]]&lt;=$M$11,1,IF(Table5[[#This Row],[Frequency]]&lt;=$M$12,2,IF(Table5[[#This Row],[Frequency]]&lt;=$M$13,3,IF(Table5[[#This Row],[Frequency]]&lt;$M$17,4,5))))</f>
        <v>2</v>
      </c>
      <c r="H1474" s="9">
        <f>IF(Table5[[#This Row],[Total_Spend]]&lt;=$N$11,1,IF(Table5[[#This Row],[Total_Spend]]&lt;=$N$12,2,IF(Table5[[#This Row],[Total_Spend]]&lt;=$N$13,3,IF(Table5[[#This Row],[Total_Spend]]&lt;$N$17,4,5))))</f>
        <v>2</v>
      </c>
    </row>
    <row r="1475" spans="1:8" x14ac:dyDescent="0.3">
      <c r="A1475" s="9">
        <v>6292</v>
      </c>
      <c r="B1475">
        <v>60</v>
      </c>
      <c r="C1475">
        <v>1822</v>
      </c>
      <c r="D1475">
        <v>18</v>
      </c>
      <c r="E1475" s="9">
        <v>1</v>
      </c>
      <c r="F1475" s="9">
        <f>IF(Table5[[#This Row],[Recency]]&lt;=$L$19,5,IF(Table5[[#This Row],[Recency]]&lt;=$L$11,4,IF(Table5[[#This Row],[Recency]]&lt;=$L$12,3,IF(Table5[[#This Row],[Recency]]&lt;=$L$13,2,1))))</f>
        <v>2</v>
      </c>
      <c r="G1475" s="9">
        <f>IF(Table5[[#This Row],[Frequency]]&lt;=$M$11,1,IF(Table5[[#This Row],[Frequency]]&lt;=$M$12,2,IF(Table5[[#This Row],[Frequency]]&lt;=$M$13,3,IF(Table5[[#This Row],[Frequency]]&lt;$M$17,4,5))))</f>
        <v>3</v>
      </c>
      <c r="H1475" s="9">
        <f>IF(Table5[[#This Row],[Total_Spend]]&lt;=$N$11,1,IF(Table5[[#This Row],[Total_Spend]]&lt;=$N$12,2,IF(Table5[[#This Row],[Total_Spend]]&lt;=$N$13,3,IF(Table5[[#This Row],[Total_Spend]]&lt;$N$17,4,5))))</f>
        <v>5</v>
      </c>
    </row>
    <row r="1476" spans="1:8" x14ac:dyDescent="0.3">
      <c r="A1476" s="9">
        <v>6295</v>
      </c>
      <c r="B1476">
        <v>46</v>
      </c>
      <c r="C1476">
        <v>981</v>
      </c>
      <c r="D1476">
        <v>26</v>
      </c>
      <c r="E1476" s="9">
        <v>0</v>
      </c>
      <c r="F1476" s="9">
        <f>IF(Table5[[#This Row],[Recency]]&lt;=$L$19,5,IF(Table5[[#This Row],[Recency]]&lt;=$L$11,4,IF(Table5[[#This Row],[Recency]]&lt;=$L$12,3,IF(Table5[[#This Row],[Recency]]&lt;=$L$13,2,1))))</f>
        <v>3</v>
      </c>
      <c r="G1476" s="9">
        <f>IF(Table5[[#This Row],[Frequency]]&lt;=$M$11,1,IF(Table5[[#This Row],[Frequency]]&lt;=$M$12,2,IF(Table5[[#This Row],[Frequency]]&lt;=$M$13,3,IF(Table5[[#This Row],[Frequency]]&lt;$M$17,4,5))))</f>
        <v>5</v>
      </c>
      <c r="H1476" s="9">
        <f>IF(Table5[[#This Row],[Total_Spend]]&lt;=$N$11,1,IF(Table5[[#This Row],[Total_Spend]]&lt;=$N$12,2,IF(Table5[[#This Row],[Total_Spend]]&lt;=$N$13,3,IF(Table5[[#This Row],[Total_Spend]]&lt;$N$17,4,5))))</f>
        <v>3</v>
      </c>
    </row>
    <row r="1477" spans="1:8" x14ac:dyDescent="0.3">
      <c r="A1477" s="9">
        <v>6299</v>
      </c>
      <c r="B1477">
        <v>28</v>
      </c>
      <c r="C1477">
        <v>813</v>
      </c>
      <c r="D1477">
        <v>24</v>
      </c>
      <c r="E1477" s="9">
        <v>1</v>
      </c>
      <c r="F1477" s="9">
        <f>IF(Table5[[#This Row],[Recency]]&lt;=$L$19,5,IF(Table5[[#This Row],[Recency]]&lt;=$L$11,4,IF(Table5[[#This Row],[Recency]]&lt;=$L$12,3,IF(Table5[[#This Row],[Recency]]&lt;=$L$13,2,1))))</f>
        <v>3</v>
      </c>
      <c r="G1477" s="9">
        <f>IF(Table5[[#This Row],[Frequency]]&lt;=$M$11,1,IF(Table5[[#This Row],[Frequency]]&lt;=$M$12,2,IF(Table5[[#This Row],[Frequency]]&lt;=$M$13,3,IF(Table5[[#This Row],[Frequency]]&lt;$M$17,4,5))))</f>
        <v>4</v>
      </c>
      <c r="H1477" s="9">
        <f>IF(Table5[[#This Row],[Total_Spend]]&lt;=$N$11,1,IF(Table5[[#This Row],[Total_Spend]]&lt;=$N$12,2,IF(Table5[[#This Row],[Total_Spend]]&lt;=$N$13,3,IF(Table5[[#This Row],[Total_Spend]]&lt;$N$17,4,5))))</f>
        <v>3</v>
      </c>
    </row>
    <row r="1478" spans="1:8" x14ac:dyDescent="0.3">
      <c r="A1478" s="9">
        <v>6303</v>
      </c>
      <c r="B1478">
        <v>72</v>
      </c>
      <c r="C1478">
        <v>1497</v>
      </c>
      <c r="D1478">
        <v>22</v>
      </c>
      <c r="E1478" s="9">
        <v>0</v>
      </c>
      <c r="F1478" s="9">
        <f>IF(Table5[[#This Row],[Recency]]&lt;=$L$19,5,IF(Table5[[#This Row],[Recency]]&lt;=$L$11,4,IF(Table5[[#This Row],[Recency]]&lt;=$L$12,3,IF(Table5[[#This Row],[Recency]]&lt;=$L$13,2,1))))</f>
        <v>2</v>
      </c>
      <c r="G1478" s="9">
        <f>IF(Table5[[#This Row],[Frequency]]&lt;=$M$11,1,IF(Table5[[#This Row],[Frequency]]&lt;=$M$12,2,IF(Table5[[#This Row],[Frequency]]&lt;=$M$13,3,IF(Table5[[#This Row],[Frequency]]&lt;$M$17,4,5))))</f>
        <v>4</v>
      </c>
      <c r="H1478" s="9">
        <f>IF(Table5[[#This Row],[Total_Spend]]&lt;=$N$11,1,IF(Table5[[#This Row],[Total_Spend]]&lt;=$N$12,2,IF(Table5[[#This Row],[Total_Spend]]&lt;=$N$13,3,IF(Table5[[#This Row],[Total_Spend]]&lt;$N$17,4,5))))</f>
        <v>4</v>
      </c>
    </row>
    <row r="1479" spans="1:8" x14ac:dyDescent="0.3">
      <c r="A1479" s="9">
        <v>6310</v>
      </c>
      <c r="B1479">
        <v>4</v>
      </c>
      <c r="C1479">
        <v>78</v>
      </c>
      <c r="D1479">
        <v>7</v>
      </c>
      <c r="E1479" s="9">
        <v>0</v>
      </c>
      <c r="F1479" s="9">
        <f>IF(Table5[[#This Row],[Recency]]&lt;=$L$19,5,IF(Table5[[#This Row],[Recency]]&lt;=$L$11,4,IF(Table5[[#This Row],[Recency]]&lt;=$L$12,3,IF(Table5[[#This Row],[Recency]]&lt;=$L$13,2,1))))</f>
        <v>5</v>
      </c>
      <c r="G1479" s="9">
        <f>IF(Table5[[#This Row],[Frequency]]&lt;=$M$11,1,IF(Table5[[#This Row],[Frequency]]&lt;=$M$12,2,IF(Table5[[#This Row],[Frequency]]&lt;=$M$13,3,IF(Table5[[#This Row],[Frequency]]&lt;$M$17,4,5))))</f>
        <v>1</v>
      </c>
      <c r="H1479" s="9">
        <f>IF(Table5[[#This Row],[Total_Spend]]&lt;=$N$11,1,IF(Table5[[#This Row],[Total_Spend]]&lt;=$N$12,2,IF(Table5[[#This Row],[Total_Spend]]&lt;=$N$13,3,IF(Table5[[#This Row],[Total_Spend]]&lt;$N$17,4,5))))</f>
        <v>2</v>
      </c>
    </row>
    <row r="1480" spans="1:8" x14ac:dyDescent="0.3">
      <c r="A1480" s="9">
        <v>6312</v>
      </c>
      <c r="B1480">
        <v>29</v>
      </c>
      <c r="C1480">
        <v>863</v>
      </c>
      <c r="D1480">
        <v>30</v>
      </c>
      <c r="E1480" s="9">
        <v>0</v>
      </c>
      <c r="F1480" s="9">
        <f>IF(Table5[[#This Row],[Recency]]&lt;=$L$19,5,IF(Table5[[#This Row],[Recency]]&lt;=$L$11,4,IF(Table5[[#This Row],[Recency]]&lt;=$L$12,3,IF(Table5[[#This Row],[Recency]]&lt;=$L$13,2,1))))</f>
        <v>3</v>
      </c>
      <c r="G1480" s="9">
        <f>IF(Table5[[#This Row],[Frequency]]&lt;=$M$11,1,IF(Table5[[#This Row],[Frequency]]&lt;=$M$12,2,IF(Table5[[#This Row],[Frequency]]&lt;=$M$13,3,IF(Table5[[#This Row],[Frequency]]&lt;$M$17,4,5))))</f>
        <v>5</v>
      </c>
      <c r="H1480" s="9">
        <f>IF(Table5[[#This Row],[Total_Spend]]&lt;=$N$11,1,IF(Table5[[#This Row],[Total_Spend]]&lt;=$N$12,2,IF(Table5[[#This Row],[Total_Spend]]&lt;=$N$13,3,IF(Table5[[#This Row],[Total_Spend]]&lt;$N$17,4,5))))</f>
        <v>3</v>
      </c>
    </row>
    <row r="1481" spans="1:8" x14ac:dyDescent="0.3">
      <c r="A1481" s="9">
        <v>6318</v>
      </c>
      <c r="B1481">
        <v>48</v>
      </c>
      <c r="C1481">
        <v>1366</v>
      </c>
      <c r="D1481">
        <v>30</v>
      </c>
      <c r="E1481" s="9">
        <v>0</v>
      </c>
      <c r="F1481" s="9">
        <f>IF(Table5[[#This Row],[Recency]]&lt;=$L$19,5,IF(Table5[[#This Row],[Recency]]&lt;=$L$11,4,IF(Table5[[#This Row],[Recency]]&lt;=$L$12,3,IF(Table5[[#This Row],[Recency]]&lt;=$L$13,2,1))))</f>
        <v>3</v>
      </c>
      <c r="G1481" s="9">
        <f>IF(Table5[[#This Row],[Frequency]]&lt;=$M$11,1,IF(Table5[[#This Row],[Frequency]]&lt;=$M$12,2,IF(Table5[[#This Row],[Frequency]]&lt;=$M$13,3,IF(Table5[[#This Row],[Frequency]]&lt;$M$17,4,5))))</f>
        <v>5</v>
      </c>
      <c r="H1481" s="9">
        <f>IF(Table5[[#This Row],[Total_Spend]]&lt;=$N$11,1,IF(Table5[[#This Row],[Total_Spend]]&lt;=$N$12,2,IF(Table5[[#This Row],[Total_Spend]]&lt;=$N$13,3,IF(Table5[[#This Row],[Total_Spend]]&lt;$N$17,4,5))))</f>
        <v>4</v>
      </c>
    </row>
    <row r="1482" spans="1:8" x14ac:dyDescent="0.3">
      <c r="A1482" s="9">
        <v>6320</v>
      </c>
      <c r="B1482">
        <v>42</v>
      </c>
      <c r="C1482">
        <v>1508</v>
      </c>
      <c r="D1482">
        <v>23</v>
      </c>
      <c r="E1482" s="9">
        <v>0</v>
      </c>
      <c r="F1482" s="9">
        <f>IF(Table5[[#This Row],[Recency]]&lt;=$L$19,5,IF(Table5[[#This Row],[Recency]]&lt;=$L$11,4,IF(Table5[[#This Row],[Recency]]&lt;=$L$12,3,IF(Table5[[#This Row],[Recency]]&lt;=$L$13,2,1))))</f>
        <v>3</v>
      </c>
      <c r="G1482" s="9">
        <f>IF(Table5[[#This Row],[Frequency]]&lt;=$M$11,1,IF(Table5[[#This Row],[Frequency]]&lt;=$M$12,2,IF(Table5[[#This Row],[Frequency]]&lt;=$M$13,3,IF(Table5[[#This Row],[Frequency]]&lt;$M$17,4,5))))</f>
        <v>4</v>
      </c>
      <c r="H1482" s="9">
        <f>IF(Table5[[#This Row],[Total_Spend]]&lt;=$N$11,1,IF(Table5[[#This Row],[Total_Spend]]&lt;=$N$12,2,IF(Table5[[#This Row],[Total_Spend]]&lt;=$N$13,3,IF(Table5[[#This Row],[Total_Spend]]&lt;$N$17,4,5))))</f>
        <v>4</v>
      </c>
    </row>
    <row r="1483" spans="1:8" x14ac:dyDescent="0.3">
      <c r="A1483" s="9">
        <v>6327</v>
      </c>
      <c r="B1483">
        <v>87</v>
      </c>
      <c r="C1483">
        <v>1146</v>
      </c>
      <c r="D1483">
        <v>17</v>
      </c>
      <c r="E1483" s="9">
        <v>0</v>
      </c>
      <c r="F1483" s="9">
        <f>IF(Table5[[#This Row],[Recency]]&lt;=$L$19,5,IF(Table5[[#This Row],[Recency]]&lt;=$L$11,4,IF(Table5[[#This Row],[Recency]]&lt;=$L$12,3,IF(Table5[[#This Row],[Recency]]&lt;=$L$13,2,1))))</f>
        <v>1</v>
      </c>
      <c r="G1483" s="9">
        <f>IF(Table5[[#This Row],[Frequency]]&lt;=$M$11,1,IF(Table5[[#This Row],[Frequency]]&lt;=$M$12,2,IF(Table5[[#This Row],[Frequency]]&lt;=$M$13,3,IF(Table5[[#This Row],[Frequency]]&lt;$M$17,4,5))))</f>
        <v>3</v>
      </c>
      <c r="H1483" s="9">
        <f>IF(Table5[[#This Row],[Total_Spend]]&lt;=$N$11,1,IF(Table5[[#This Row],[Total_Spend]]&lt;=$N$12,2,IF(Table5[[#This Row],[Total_Spend]]&lt;=$N$13,3,IF(Table5[[#This Row],[Total_Spend]]&lt;$N$17,4,5))))</f>
        <v>4</v>
      </c>
    </row>
    <row r="1484" spans="1:8" x14ac:dyDescent="0.3">
      <c r="A1484" s="9">
        <v>6336</v>
      </c>
      <c r="B1484">
        <v>55</v>
      </c>
      <c r="C1484">
        <v>48</v>
      </c>
      <c r="D1484">
        <v>10</v>
      </c>
      <c r="E1484" s="9">
        <v>0</v>
      </c>
      <c r="F1484" s="9">
        <f>IF(Table5[[#This Row],[Recency]]&lt;=$L$19,5,IF(Table5[[#This Row],[Recency]]&lt;=$L$11,4,IF(Table5[[#This Row],[Recency]]&lt;=$L$12,3,IF(Table5[[#This Row],[Recency]]&lt;=$L$13,2,1))))</f>
        <v>2</v>
      </c>
      <c r="G1484" s="9">
        <f>IF(Table5[[#This Row],[Frequency]]&lt;=$M$11,1,IF(Table5[[#This Row],[Frequency]]&lt;=$M$12,2,IF(Table5[[#This Row],[Frequency]]&lt;=$M$13,3,IF(Table5[[#This Row],[Frequency]]&lt;$M$17,4,5))))</f>
        <v>2</v>
      </c>
      <c r="H1484" s="9">
        <f>IF(Table5[[#This Row],[Total_Spend]]&lt;=$N$11,1,IF(Table5[[#This Row],[Total_Spend]]&lt;=$N$12,2,IF(Table5[[#This Row],[Total_Spend]]&lt;=$N$13,3,IF(Table5[[#This Row],[Total_Spend]]&lt;$N$17,4,5))))</f>
        <v>1</v>
      </c>
    </row>
    <row r="1485" spans="1:8" x14ac:dyDescent="0.3">
      <c r="A1485" s="9">
        <v>6340</v>
      </c>
      <c r="B1485">
        <v>52</v>
      </c>
      <c r="C1485">
        <v>26</v>
      </c>
      <c r="D1485">
        <v>6</v>
      </c>
      <c r="E1485" s="9">
        <v>0</v>
      </c>
      <c r="F1485" s="9">
        <f>IF(Table5[[#This Row],[Recency]]&lt;=$L$19,5,IF(Table5[[#This Row],[Recency]]&lt;=$L$11,4,IF(Table5[[#This Row],[Recency]]&lt;=$L$12,3,IF(Table5[[#This Row],[Recency]]&lt;=$L$13,2,1))))</f>
        <v>2</v>
      </c>
      <c r="G1485" s="9">
        <f>IF(Table5[[#This Row],[Frequency]]&lt;=$M$11,1,IF(Table5[[#This Row],[Frequency]]&lt;=$M$12,2,IF(Table5[[#This Row],[Frequency]]&lt;=$M$13,3,IF(Table5[[#This Row],[Frequency]]&lt;$M$17,4,5))))</f>
        <v>1</v>
      </c>
      <c r="H1485" s="9">
        <f>IF(Table5[[#This Row],[Total_Spend]]&lt;=$N$11,1,IF(Table5[[#This Row],[Total_Spend]]&lt;=$N$12,2,IF(Table5[[#This Row],[Total_Spend]]&lt;=$N$13,3,IF(Table5[[#This Row],[Total_Spend]]&lt;$N$17,4,5))))</f>
        <v>1</v>
      </c>
    </row>
    <row r="1486" spans="1:8" x14ac:dyDescent="0.3">
      <c r="A1486" s="9">
        <v>6343</v>
      </c>
      <c r="B1486">
        <v>6</v>
      </c>
      <c r="C1486">
        <v>1518</v>
      </c>
      <c r="D1486">
        <v>23</v>
      </c>
      <c r="E1486" s="9">
        <v>0</v>
      </c>
      <c r="F1486" s="9">
        <f>IF(Table5[[#This Row],[Recency]]&lt;=$L$19,5,IF(Table5[[#This Row],[Recency]]&lt;=$L$11,4,IF(Table5[[#This Row],[Recency]]&lt;=$L$12,3,IF(Table5[[#This Row],[Recency]]&lt;=$L$13,2,1))))</f>
        <v>5</v>
      </c>
      <c r="G1486" s="9">
        <f>IF(Table5[[#This Row],[Frequency]]&lt;=$M$11,1,IF(Table5[[#This Row],[Frequency]]&lt;=$M$12,2,IF(Table5[[#This Row],[Frequency]]&lt;=$M$13,3,IF(Table5[[#This Row],[Frequency]]&lt;$M$17,4,5))))</f>
        <v>4</v>
      </c>
      <c r="H1486" s="9">
        <f>IF(Table5[[#This Row],[Total_Spend]]&lt;=$N$11,1,IF(Table5[[#This Row],[Total_Spend]]&lt;=$N$12,2,IF(Table5[[#This Row],[Total_Spend]]&lt;=$N$13,3,IF(Table5[[#This Row],[Total_Spend]]&lt;$N$17,4,5))))</f>
        <v>4</v>
      </c>
    </row>
    <row r="1487" spans="1:8" x14ac:dyDescent="0.3">
      <c r="A1487" s="9">
        <v>6347</v>
      </c>
      <c r="B1487">
        <v>26</v>
      </c>
      <c r="C1487">
        <v>36</v>
      </c>
      <c r="D1487">
        <v>5</v>
      </c>
      <c r="E1487" s="9">
        <v>0</v>
      </c>
      <c r="F1487" s="9">
        <f>IF(Table5[[#This Row],[Recency]]&lt;=$L$19,5,IF(Table5[[#This Row],[Recency]]&lt;=$L$11,4,IF(Table5[[#This Row],[Recency]]&lt;=$L$12,3,IF(Table5[[#This Row],[Recency]]&lt;=$L$13,2,1))))</f>
        <v>3</v>
      </c>
      <c r="G1487" s="9">
        <f>IF(Table5[[#This Row],[Frequency]]&lt;=$M$11,1,IF(Table5[[#This Row],[Frequency]]&lt;=$M$12,2,IF(Table5[[#This Row],[Frequency]]&lt;=$M$13,3,IF(Table5[[#This Row],[Frequency]]&lt;$M$17,4,5))))</f>
        <v>1</v>
      </c>
      <c r="H1487" s="9">
        <f>IF(Table5[[#This Row],[Total_Spend]]&lt;=$N$11,1,IF(Table5[[#This Row],[Total_Spend]]&lt;=$N$12,2,IF(Table5[[#This Row],[Total_Spend]]&lt;=$N$13,3,IF(Table5[[#This Row],[Total_Spend]]&lt;$N$17,4,5))))</f>
        <v>1</v>
      </c>
    </row>
    <row r="1488" spans="1:8" x14ac:dyDescent="0.3">
      <c r="A1488" s="9">
        <v>6349</v>
      </c>
      <c r="B1488">
        <v>71</v>
      </c>
      <c r="C1488">
        <v>1319</v>
      </c>
      <c r="D1488">
        <v>19</v>
      </c>
      <c r="E1488" s="9">
        <v>0</v>
      </c>
      <c r="F1488" s="9">
        <f>IF(Table5[[#This Row],[Recency]]&lt;=$L$19,5,IF(Table5[[#This Row],[Recency]]&lt;=$L$11,4,IF(Table5[[#This Row],[Recency]]&lt;=$L$12,3,IF(Table5[[#This Row],[Recency]]&lt;=$L$13,2,1))))</f>
        <v>2</v>
      </c>
      <c r="G1488" s="9">
        <f>IF(Table5[[#This Row],[Frequency]]&lt;=$M$11,1,IF(Table5[[#This Row],[Frequency]]&lt;=$M$12,2,IF(Table5[[#This Row],[Frequency]]&lt;=$M$13,3,IF(Table5[[#This Row],[Frequency]]&lt;$M$17,4,5))))</f>
        <v>3</v>
      </c>
      <c r="H1488" s="9">
        <f>IF(Table5[[#This Row],[Total_Spend]]&lt;=$N$11,1,IF(Table5[[#This Row],[Total_Spend]]&lt;=$N$12,2,IF(Table5[[#This Row],[Total_Spend]]&lt;=$N$13,3,IF(Table5[[#This Row],[Total_Spend]]&lt;$N$17,4,5))))</f>
        <v>4</v>
      </c>
    </row>
    <row r="1489" spans="1:8" x14ac:dyDescent="0.3">
      <c r="A1489" s="9">
        <v>635</v>
      </c>
      <c r="B1489">
        <v>51</v>
      </c>
      <c r="C1489">
        <v>610</v>
      </c>
      <c r="D1489">
        <v>25</v>
      </c>
      <c r="E1489" s="9">
        <v>0</v>
      </c>
      <c r="F1489" s="9">
        <f>IF(Table5[[#This Row],[Recency]]&lt;=$L$19,5,IF(Table5[[#This Row],[Recency]]&lt;=$L$11,4,IF(Table5[[#This Row],[Recency]]&lt;=$L$12,3,IF(Table5[[#This Row],[Recency]]&lt;=$L$13,2,1))))</f>
        <v>2</v>
      </c>
      <c r="G1489" s="9">
        <f>IF(Table5[[#This Row],[Frequency]]&lt;=$M$11,1,IF(Table5[[#This Row],[Frequency]]&lt;=$M$12,2,IF(Table5[[#This Row],[Frequency]]&lt;=$M$13,3,IF(Table5[[#This Row],[Frequency]]&lt;$M$17,4,5))))</f>
        <v>5</v>
      </c>
      <c r="H1489" s="9">
        <f>IF(Table5[[#This Row],[Total_Spend]]&lt;=$N$11,1,IF(Table5[[#This Row],[Total_Spend]]&lt;=$N$12,2,IF(Table5[[#This Row],[Total_Spend]]&lt;=$N$13,3,IF(Table5[[#This Row],[Total_Spend]]&lt;$N$17,4,5))))</f>
        <v>3</v>
      </c>
    </row>
    <row r="1490" spans="1:8" x14ac:dyDescent="0.3">
      <c r="A1490" s="9">
        <v>6354</v>
      </c>
      <c r="B1490">
        <v>51</v>
      </c>
      <c r="C1490">
        <v>47</v>
      </c>
      <c r="D1490">
        <v>6</v>
      </c>
      <c r="E1490" s="9">
        <v>1</v>
      </c>
      <c r="F1490" s="9">
        <f>IF(Table5[[#This Row],[Recency]]&lt;=$L$19,5,IF(Table5[[#This Row],[Recency]]&lt;=$L$11,4,IF(Table5[[#This Row],[Recency]]&lt;=$L$12,3,IF(Table5[[#This Row],[Recency]]&lt;=$L$13,2,1))))</f>
        <v>2</v>
      </c>
      <c r="G1490" s="9">
        <f>IF(Table5[[#This Row],[Frequency]]&lt;=$M$11,1,IF(Table5[[#This Row],[Frequency]]&lt;=$M$12,2,IF(Table5[[#This Row],[Frequency]]&lt;=$M$13,3,IF(Table5[[#This Row],[Frequency]]&lt;$M$17,4,5))))</f>
        <v>1</v>
      </c>
      <c r="H1490" s="9">
        <f>IF(Table5[[#This Row],[Total_Spend]]&lt;=$N$11,1,IF(Table5[[#This Row],[Total_Spend]]&lt;=$N$12,2,IF(Table5[[#This Row],[Total_Spend]]&lt;=$N$13,3,IF(Table5[[#This Row],[Total_Spend]]&lt;$N$17,4,5))))</f>
        <v>1</v>
      </c>
    </row>
    <row r="1491" spans="1:8" x14ac:dyDescent="0.3">
      <c r="A1491" s="9">
        <v>6355</v>
      </c>
      <c r="B1491">
        <v>19</v>
      </c>
      <c r="C1491">
        <v>45</v>
      </c>
      <c r="D1491">
        <v>9</v>
      </c>
      <c r="E1491" s="9">
        <v>0</v>
      </c>
      <c r="F1491" s="9">
        <f>IF(Table5[[#This Row],[Recency]]&lt;=$L$19,5,IF(Table5[[#This Row],[Recency]]&lt;=$L$11,4,IF(Table5[[#This Row],[Recency]]&lt;=$L$12,3,IF(Table5[[#This Row],[Recency]]&lt;=$L$13,2,1))))</f>
        <v>4</v>
      </c>
      <c r="G1491" s="9">
        <f>IF(Table5[[#This Row],[Frequency]]&lt;=$M$11,1,IF(Table5[[#This Row],[Frequency]]&lt;=$M$12,2,IF(Table5[[#This Row],[Frequency]]&lt;=$M$13,3,IF(Table5[[#This Row],[Frequency]]&lt;$M$17,4,5))))</f>
        <v>2</v>
      </c>
      <c r="H1491" s="9">
        <f>IF(Table5[[#This Row],[Total_Spend]]&lt;=$N$11,1,IF(Table5[[#This Row],[Total_Spend]]&lt;=$N$12,2,IF(Table5[[#This Row],[Total_Spend]]&lt;=$N$13,3,IF(Table5[[#This Row],[Total_Spend]]&lt;$N$17,4,5))))</f>
        <v>1</v>
      </c>
    </row>
    <row r="1492" spans="1:8" x14ac:dyDescent="0.3">
      <c r="A1492" s="9">
        <v>6357</v>
      </c>
      <c r="B1492">
        <v>29</v>
      </c>
      <c r="C1492">
        <v>491</v>
      </c>
      <c r="D1492">
        <v>18</v>
      </c>
      <c r="E1492" s="9">
        <v>0</v>
      </c>
      <c r="F1492" s="9">
        <f>IF(Table5[[#This Row],[Recency]]&lt;=$L$19,5,IF(Table5[[#This Row],[Recency]]&lt;=$L$11,4,IF(Table5[[#This Row],[Recency]]&lt;=$L$12,3,IF(Table5[[#This Row],[Recency]]&lt;=$L$13,2,1))))</f>
        <v>3</v>
      </c>
      <c r="G1492" s="9">
        <f>IF(Table5[[#This Row],[Frequency]]&lt;=$M$11,1,IF(Table5[[#This Row],[Frequency]]&lt;=$M$12,2,IF(Table5[[#This Row],[Frequency]]&lt;=$M$13,3,IF(Table5[[#This Row],[Frequency]]&lt;$M$17,4,5))))</f>
        <v>3</v>
      </c>
      <c r="H1492" s="9">
        <f>IF(Table5[[#This Row],[Total_Spend]]&lt;=$N$11,1,IF(Table5[[#This Row],[Total_Spend]]&lt;=$N$12,2,IF(Table5[[#This Row],[Total_Spend]]&lt;=$N$13,3,IF(Table5[[#This Row],[Total_Spend]]&lt;$N$17,4,5))))</f>
        <v>3</v>
      </c>
    </row>
    <row r="1493" spans="1:8" x14ac:dyDescent="0.3">
      <c r="A1493" s="9">
        <v>6365</v>
      </c>
      <c r="B1493">
        <v>5</v>
      </c>
      <c r="C1493">
        <v>80</v>
      </c>
      <c r="D1493">
        <v>6</v>
      </c>
      <c r="E1493" s="9">
        <v>0</v>
      </c>
      <c r="F1493" s="9">
        <f>IF(Table5[[#This Row],[Recency]]&lt;=$L$19,5,IF(Table5[[#This Row],[Recency]]&lt;=$L$11,4,IF(Table5[[#This Row],[Recency]]&lt;=$L$12,3,IF(Table5[[#This Row],[Recency]]&lt;=$L$13,2,1))))</f>
        <v>5</v>
      </c>
      <c r="G1493" s="9">
        <f>IF(Table5[[#This Row],[Frequency]]&lt;=$M$11,1,IF(Table5[[#This Row],[Frequency]]&lt;=$M$12,2,IF(Table5[[#This Row],[Frequency]]&lt;=$M$13,3,IF(Table5[[#This Row],[Frequency]]&lt;$M$17,4,5))))</f>
        <v>1</v>
      </c>
      <c r="H1493" s="9">
        <f>IF(Table5[[#This Row],[Total_Spend]]&lt;=$N$11,1,IF(Table5[[#This Row],[Total_Spend]]&lt;=$N$12,2,IF(Table5[[#This Row],[Total_Spend]]&lt;=$N$13,3,IF(Table5[[#This Row],[Total_Spend]]&lt;$N$17,4,5))))</f>
        <v>2</v>
      </c>
    </row>
    <row r="1494" spans="1:8" x14ac:dyDescent="0.3">
      <c r="A1494" s="9">
        <v>6374</v>
      </c>
      <c r="B1494">
        <v>50</v>
      </c>
      <c r="C1494">
        <v>297</v>
      </c>
      <c r="D1494">
        <v>16</v>
      </c>
      <c r="E1494" s="9">
        <v>0</v>
      </c>
      <c r="F1494" s="9">
        <f>IF(Table5[[#This Row],[Recency]]&lt;=$L$19,5,IF(Table5[[#This Row],[Recency]]&lt;=$L$11,4,IF(Table5[[#This Row],[Recency]]&lt;=$L$12,3,IF(Table5[[#This Row],[Recency]]&lt;=$L$13,2,1))))</f>
        <v>2</v>
      </c>
      <c r="G1494" s="9">
        <f>IF(Table5[[#This Row],[Frequency]]&lt;=$M$11,1,IF(Table5[[#This Row],[Frequency]]&lt;=$M$12,2,IF(Table5[[#This Row],[Frequency]]&lt;=$M$13,3,IF(Table5[[#This Row],[Frequency]]&lt;$M$17,4,5))))</f>
        <v>3</v>
      </c>
      <c r="H1494" s="9">
        <f>IF(Table5[[#This Row],[Total_Spend]]&lt;=$N$11,1,IF(Table5[[#This Row],[Total_Spend]]&lt;=$N$12,2,IF(Table5[[#This Row],[Total_Spend]]&lt;=$N$13,3,IF(Table5[[#This Row],[Total_Spend]]&lt;$N$17,4,5))))</f>
        <v>2</v>
      </c>
    </row>
    <row r="1495" spans="1:8" x14ac:dyDescent="0.3">
      <c r="A1495" s="9">
        <v>6376</v>
      </c>
      <c r="B1495">
        <v>83</v>
      </c>
      <c r="C1495">
        <v>545</v>
      </c>
      <c r="D1495">
        <v>19</v>
      </c>
      <c r="E1495" s="9">
        <v>0</v>
      </c>
      <c r="F1495" s="9">
        <f>IF(Table5[[#This Row],[Recency]]&lt;=$L$19,5,IF(Table5[[#This Row],[Recency]]&lt;=$L$11,4,IF(Table5[[#This Row],[Recency]]&lt;=$L$12,3,IF(Table5[[#This Row],[Recency]]&lt;=$L$13,2,1))))</f>
        <v>1</v>
      </c>
      <c r="G1495" s="9">
        <f>IF(Table5[[#This Row],[Frequency]]&lt;=$M$11,1,IF(Table5[[#This Row],[Frequency]]&lt;=$M$12,2,IF(Table5[[#This Row],[Frequency]]&lt;=$M$13,3,IF(Table5[[#This Row],[Frequency]]&lt;$M$17,4,5))))</f>
        <v>3</v>
      </c>
      <c r="H1495" s="9">
        <f>IF(Table5[[#This Row],[Total_Spend]]&lt;=$N$11,1,IF(Table5[[#This Row],[Total_Spend]]&lt;=$N$12,2,IF(Table5[[#This Row],[Total_Spend]]&lt;=$N$13,3,IF(Table5[[#This Row],[Total_Spend]]&lt;$N$17,4,5))))</f>
        <v>3</v>
      </c>
    </row>
    <row r="1496" spans="1:8" x14ac:dyDescent="0.3">
      <c r="A1496" s="9">
        <v>6379</v>
      </c>
      <c r="B1496">
        <v>3</v>
      </c>
      <c r="C1496">
        <v>121</v>
      </c>
      <c r="D1496">
        <v>9</v>
      </c>
      <c r="E1496" s="9">
        <v>1</v>
      </c>
      <c r="F1496" s="9">
        <f>IF(Table5[[#This Row],[Recency]]&lt;=$L$19,5,IF(Table5[[#This Row],[Recency]]&lt;=$L$11,4,IF(Table5[[#This Row],[Recency]]&lt;=$L$12,3,IF(Table5[[#This Row],[Recency]]&lt;=$L$13,2,1))))</f>
        <v>5</v>
      </c>
      <c r="G1496" s="9">
        <f>IF(Table5[[#This Row],[Frequency]]&lt;=$M$11,1,IF(Table5[[#This Row],[Frequency]]&lt;=$M$12,2,IF(Table5[[#This Row],[Frequency]]&lt;=$M$13,3,IF(Table5[[#This Row],[Frequency]]&lt;$M$17,4,5))))</f>
        <v>2</v>
      </c>
      <c r="H1496" s="9">
        <f>IF(Table5[[#This Row],[Total_Spend]]&lt;=$N$11,1,IF(Table5[[#This Row],[Total_Spend]]&lt;=$N$12,2,IF(Table5[[#This Row],[Total_Spend]]&lt;=$N$13,3,IF(Table5[[#This Row],[Total_Spend]]&lt;$N$17,4,5))))</f>
        <v>2</v>
      </c>
    </row>
    <row r="1497" spans="1:8" x14ac:dyDescent="0.3">
      <c r="A1497" s="9">
        <v>6382</v>
      </c>
      <c r="B1497">
        <v>97</v>
      </c>
      <c r="C1497">
        <v>54</v>
      </c>
      <c r="D1497">
        <v>5</v>
      </c>
      <c r="E1497" s="9">
        <v>0</v>
      </c>
      <c r="F1497" s="9">
        <f>IF(Table5[[#This Row],[Recency]]&lt;=$L$19,5,IF(Table5[[#This Row],[Recency]]&lt;=$L$11,4,IF(Table5[[#This Row],[Recency]]&lt;=$L$12,3,IF(Table5[[#This Row],[Recency]]&lt;=$L$13,2,1))))</f>
        <v>1</v>
      </c>
      <c r="G1497" s="9">
        <f>IF(Table5[[#This Row],[Frequency]]&lt;=$M$11,1,IF(Table5[[#This Row],[Frequency]]&lt;=$M$12,2,IF(Table5[[#This Row],[Frequency]]&lt;=$M$13,3,IF(Table5[[#This Row],[Frequency]]&lt;$M$17,4,5))))</f>
        <v>1</v>
      </c>
      <c r="H1497" s="9">
        <f>IF(Table5[[#This Row],[Total_Spend]]&lt;=$N$11,1,IF(Table5[[#This Row],[Total_Spend]]&lt;=$N$12,2,IF(Table5[[#This Row],[Total_Spend]]&lt;=$N$13,3,IF(Table5[[#This Row],[Total_Spend]]&lt;$N$17,4,5))))</f>
        <v>1</v>
      </c>
    </row>
    <row r="1498" spans="1:8" x14ac:dyDescent="0.3">
      <c r="A1498" s="9">
        <v>6383</v>
      </c>
      <c r="B1498">
        <v>78</v>
      </c>
      <c r="C1498">
        <v>46</v>
      </c>
      <c r="D1498">
        <v>8</v>
      </c>
      <c r="E1498" s="9">
        <v>0</v>
      </c>
      <c r="F1498" s="9">
        <f>IF(Table5[[#This Row],[Recency]]&lt;=$L$19,5,IF(Table5[[#This Row],[Recency]]&lt;=$L$11,4,IF(Table5[[#This Row],[Recency]]&lt;=$L$12,3,IF(Table5[[#This Row],[Recency]]&lt;=$L$13,2,1))))</f>
        <v>1</v>
      </c>
      <c r="G1498" s="9">
        <f>IF(Table5[[#This Row],[Frequency]]&lt;=$M$11,1,IF(Table5[[#This Row],[Frequency]]&lt;=$M$12,2,IF(Table5[[#This Row],[Frequency]]&lt;=$M$13,3,IF(Table5[[#This Row],[Frequency]]&lt;$M$17,4,5))))</f>
        <v>1</v>
      </c>
      <c r="H1498" s="9">
        <f>IF(Table5[[#This Row],[Total_Spend]]&lt;=$N$11,1,IF(Table5[[#This Row],[Total_Spend]]&lt;=$N$12,2,IF(Table5[[#This Row],[Total_Spend]]&lt;=$N$13,3,IF(Table5[[#This Row],[Total_Spend]]&lt;$N$17,4,5))))</f>
        <v>1</v>
      </c>
    </row>
    <row r="1499" spans="1:8" x14ac:dyDescent="0.3">
      <c r="A1499" s="9">
        <v>6384</v>
      </c>
      <c r="B1499">
        <v>30</v>
      </c>
      <c r="C1499">
        <v>1453</v>
      </c>
      <c r="D1499">
        <v>21</v>
      </c>
      <c r="E1499" s="9">
        <v>0</v>
      </c>
      <c r="F1499" s="9">
        <f>IF(Table5[[#This Row],[Recency]]&lt;=$L$19,5,IF(Table5[[#This Row],[Recency]]&lt;=$L$11,4,IF(Table5[[#This Row],[Recency]]&lt;=$L$12,3,IF(Table5[[#This Row],[Recency]]&lt;=$L$13,2,1))))</f>
        <v>3</v>
      </c>
      <c r="G1499" s="9">
        <f>IF(Table5[[#This Row],[Frequency]]&lt;=$M$11,1,IF(Table5[[#This Row],[Frequency]]&lt;=$M$12,2,IF(Table5[[#This Row],[Frequency]]&lt;=$M$13,3,IF(Table5[[#This Row],[Frequency]]&lt;$M$17,4,5))))</f>
        <v>3</v>
      </c>
      <c r="H1499" s="9">
        <f>IF(Table5[[#This Row],[Total_Spend]]&lt;=$N$11,1,IF(Table5[[#This Row],[Total_Spend]]&lt;=$N$12,2,IF(Table5[[#This Row],[Total_Spend]]&lt;=$N$13,3,IF(Table5[[#This Row],[Total_Spend]]&lt;$N$17,4,5))))</f>
        <v>4</v>
      </c>
    </row>
    <row r="1500" spans="1:8" x14ac:dyDescent="0.3">
      <c r="A1500" s="9">
        <v>6387</v>
      </c>
      <c r="B1500">
        <v>39</v>
      </c>
      <c r="C1500">
        <v>77</v>
      </c>
      <c r="D1500">
        <v>9</v>
      </c>
      <c r="E1500" s="9">
        <v>0</v>
      </c>
      <c r="F1500" s="9">
        <f>IF(Table5[[#This Row],[Recency]]&lt;=$L$19,5,IF(Table5[[#This Row],[Recency]]&lt;=$L$11,4,IF(Table5[[#This Row],[Recency]]&lt;=$L$12,3,IF(Table5[[#This Row],[Recency]]&lt;=$L$13,2,1))))</f>
        <v>3</v>
      </c>
      <c r="G1500" s="9">
        <f>IF(Table5[[#This Row],[Frequency]]&lt;=$M$11,1,IF(Table5[[#This Row],[Frequency]]&lt;=$M$12,2,IF(Table5[[#This Row],[Frequency]]&lt;=$M$13,3,IF(Table5[[#This Row],[Frequency]]&lt;$M$17,4,5))))</f>
        <v>2</v>
      </c>
      <c r="H1500" s="9">
        <f>IF(Table5[[#This Row],[Total_Spend]]&lt;=$N$11,1,IF(Table5[[#This Row],[Total_Spend]]&lt;=$N$12,2,IF(Table5[[#This Row],[Total_Spend]]&lt;=$N$13,3,IF(Table5[[#This Row],[Total_Spend]]&lt;$N$17,4,5))))</f>
        <v>2</v>
      </c>
    </row>
    <row r="1501" spans="1:8" x14ac:dyDescent="0.3">
      <c r="A1501" s="9">
        <v>6398</v>
      </c>
      <c r="B1501">
        <v>2</v>
      </c>
      <c r="C1501">
        <v>50</v>
      </c>
      <c r="D1501">
        <v>8</v>
      </c>
      <c r="E1501" s="9">
        <v>0</v>
      </c>
      <c r="F1501" s="9">
        <f>IF(Table5[[#This Row],[Recency]]&lt;=$L$19,5,IF(Table5[[#This Row],[Recency]]&lt;=$L$11,4,IF(Table5[[#This Row],[Recency]]&lt;=$L$12,3,IF(Table5[[#This Row],[Recency]]&lt;=$L$13,2,1))))</f>
        <v>5</v>
      </c>
      <c r="G1501" s="9">
        <f>IF(Table5[[#This Row],[Frequency]]&lt;=$M$11,1,IF(Table5[[#This Row],[Frequency]]&lt;=$M$12,2,IF(Table5[[#This Row],[Frequency]]&lt;=$M$13,3,IF(Table5[[#This Row],[Frequency]]&lt;$M$17,4,5))))</f>
        <v>1</v>
      </c>
      <c r="H1501" s="9">
        <f>IF(Table5[[#This Row],[Total_Spend]]&lt;=$N$11,1,IF(Table5[[#This Row],[Total_Spend]]&lt;=$N$12,2,IF(Table5[[#This Row],[Total_Spend]]&lt;=$N$13,3,IF(Table5[[#This Row],[Total_Spend]]&lt;$N$17,4,5))))</f>
        <v>1</v>
      </c>
    </row>
    <row r="1502" spans="1:8" x14ac:dyDescent="0.3">
      <c r="A1502" s="9">
        <v>640</v>
      </c>
      <c r="B1502">
        <v>61</v>
      </c>
      <c r="C1502">
        <v>1026</v>
      </c>
      <c r="D1502">
        <v>25</v>
      </c>
      <c r="E1502" s="9">
        <v>0</v>
      </c>
      <c r="F1502" s="9">
        <f>IF(Table5[[#This Row],[Recency]]&lt;=$L$19,5,IF(Table5[[#This Row],[Recency]]&lt;=$L$11,4,IF(Table5[[#This Row],[Recency]]&lt;=$L$12,3,IF(Table5[[#This Row],[Recency]]&lt;=$L$13,2,1))))</f>
        <v>2</v>
      </c>
      <c r="G1502" s="9">
        <f>IF(Table5[[#This Row],[Frequency]]&lt;=$M$11,1,IF(Table5[[#This Row],[Frequency]]&lt;=$M$12,2,IF(Table5[[#This Row],[Frequency]]&lt;=$M$13,3,IF(Table5[[#This Row],[Frequency]]&lt;$M$17,4,5))))</f>
        <v>5</v>
      </c>
      <c r="H1502" s="9">
        <f>IF(Table5[[#This Row],[Total_Spend]]&lt;=$N$11,1,IF(Table5[[#This Row],[Total_Spend]]&lt;=$N$12,2,IF(Table5[[#This Row],[Total_Spend]]&lt;=$N$13,3,IF(Table5[[#This Row],[Total_Spend]]&lt;$N$17,4,5))))</f>
        <v>3</v>
      </c>
    </row>
    <row r="1503" spans="1:8" x14ac:dyDescent="0.3">
      <c r="A1503" s="9">
        <v>6404</v>
      </c>
      <c r="B1503">
        <v>10</v>
      </c>
      <c r="C1503">
        <v>282</v>
      </c>
      <c r="D1503">
        <v>16</v>
      </c>
      <c r="E1503" s="9">
        <v>0</v>
      </c>
      <c r="F1503" s="9">
        <f>IF(Table5[[#This Row],[Recency]]&lt;=$L$19,5,IF(Table5[[#This Row],[Recency]]&lt;=$L$11,4,IF(Table5[[#This Row],[Recency]]&lt;=$L$12,3,IF(Table5[[#This Row],[Recency]]&lt;=$L$13,2,1))))</f>
        <v>4</v>
      </c>
      <c r="G1503" s="9">
        <f>IF(Table5[[#This Row],[Frequency]]&lt;=$M$11,1,IF(Table5[[#This Row],[Frequency]]&lt;=$M$12,2,IF(Table5[[#This Row],[Frequency]]&lt;=$M$13,3,IF(Table5[[#This Row],[Frequency]]&lt;$M$17,4,5))))</f>
        <v>3</v>
      </c>
      <c r="H1503" s="9">
        <f>IF(Table5[[#This Row],[Total_Spend]]&lt;=$N$11,1,IF(Table5[[#This Row],[Total_Spend]]&lt;=$N$12,2,IF(Table5[[#This Row],[Total_Spend]]&lt;=$N$13,3,IF(Table5[[#This Row],[Total_Spend]]&lt;$N$17,4,5))))</f>
        <v>2</v>
      </c>
    </row>
    <row r="1504" spans="1:8" x14ac:dyDescent="0.3">
      <c r="A1504" s="9">
        <v>6406</v>
      </c>
      <c r="B1504">
        <v>13</v>
      </c>
      <c r="C1504">
        <v>1427</v>
      </c>
      <c r="D1504">
        <v>21</v>
      </c>
      <c r="E1504" s="9">
        <v>0</v>
      </c>
      <c r="F1504" s="9">
        <f>IF(Table5[[#This Row],[Recency]]&lt;=$L$19,5,IF(Table5[[#This Row],[Recency]]&lt;=$L$11,4,IF(Table5[[#This Row],[Recency]]&lt;=$L$12,3,IF(Table5[[#This Row],[Recency]]&lt;=$L$13,2,1))))</f>
        <v>4</v>
      </c>
      <c r="G1504" s="9">
        <f>IF(Table5[[#This Row],[Frequency]]&lt;=$M$11,1,IF(Table5[[#This Row],[Frequency]]&lt;=$M$12,2,IF(Table5[[#This Row],[Frequency]]&lt;=$M$13,3,IF(Table5[[#This Row],[Frequency]]&lt;$M$17,4,5))))</f>
        <v>3</v>
      </c>
      <c r="H1504" s="9">
        <f>IF(Table5[[#This Row],[Total_Spend]]&lt;=$N$11,1,IF(Table5[[#This Row],[Total_Spend]]&lt;=$N$12,2,IF(Table5[[#This Row],[Total_Spend]]&lt;=$N$13,3,IF(Table5[[#This Row],[Total_Spend]]&lt;$N$17,4,5))))</f>
        <v>4</v>
      </c>
    </row>
    <row r="1505" spans="1:8" x14ac:dyDescent="0.3">
      <c r="A1505" s="9">
        <v>6409</v>
      </c>
      <c r="B1505">
        <v>18</v>
      </c>
      <c r="C1505">
        <v>1179</v>
      </c>
      <c r="D1505">
        <v>20</v>
      </c>
      <c r="E1505" s="9">
        <v>1</v>
      </c>
      <c r="F1505" s="9">
        <f>IF(Table5[[#This Row],[Recency]]&lt;=$L$19,5,IF(Table5[[#This Row],[Recency]]&lt;=$L$11,4,IF(Table5[[#This Row],[Recency]]&lt;=$L$12,3,IF(Table5[[#This Row],[Recency]]&lt;=$L$13,2,1))))</f>
        <v>4</v>
      </c>
      <c r="G1505" s="9">
        <f>IF(Table5[[#This Row],[Frequency]]&lt;=$M$11,1,IF(Table5[[#This Row],[Frequency]]&lt;=$M$12,2,IF(Table5[[#This Row],[Frequency]]&lt;=$M$13,3,IF(Table5[[#This Row],[Frequency]]&lt;$M$17,4,5))))</f>
        <v>3</v>
      </c>
      <c r="H1505" s="9">
        <f>IF(Table5[[#This Row],[Total_Spend]]&lt;=$N$11,1,IF(Table5[[#This Row],[Total_Spend]]&lt;=$N$12,2,IF(Table5[[#This Row],[Total_Spend]]&lt;=$N$13,3,IF(Table5[[#This Row],[Total_Spend]]&lt;$N$17,4,5))))</f>
        <v>4</v>
      </c>
    </row>
    <row r="1506" spans="1:8" x14ac:dyDescent="0.3">
      <c r="A1506" s="9">
        <v>641</v>
      </c>
      <c r="B1506">
        <v>77</v>
      </c>
      <c r="C1506">
        <v>119</v>
      </c>
      <c r="D1506">
        <v>7</v>
      </c>
      <c r="E1506" s="9">
        <v>0</v>
      </c>
      <c r="F1506" s="9">
        <f>IF(Table5[[#This Row],[Recency]]&lt;=$L$19,5,IF(Table5[[#This Row],[Recency]]&lt;=$L$11,4,IF(Table5[[#This Row],[Recency]]&lt;=$L$12,3,IF(Table5[[#This Row],[Recency]]&lt;=$L$13,2,1))))</f>
        <v>1</v>
      </c>
      <c r="G1506" s="9">
        <f>IF(Table5[[#This Row],[Frequency]]&lt;=$M$11,1,IF(Table5[[#This Row],[Frequency]]&lt;=$M$12,2,IF(Table5[[#This Row],[Frequency]]&lt;=$M$13,3,IF(Table5[[#This Row],[Frequency]]&lt;$M$17,4,5))))</f>
        <v>1</v>
      </c>
      <c r="H1506" s="9">
        <f>IF(Table5[[#This Row],[Total_Spend]]&lt;=$N$11,1,IF(Table5[[#This Row],[Total_Spend]]&lt;=$N$12,2,IF(Table5[[#This Row],[Total_Spend]]&lt;=$N$13,3,IF(Table5[[#This Row],[Total_Spend]]&lt;$N$17,4,5))))</f>
        <v>2</v>
      </c>
    </row>
    <row r="1507" spans="1:8" x14ac:dyDescent="0.3">
      <c r="A1507" s="9">
        <v>6417</v>
      </c>
      <c r="B1507">
        <v>85</v>
      </c>
      <c r="C1507">
        <v>1564</v>
      </c>
      <c r="D1507">
        <v>24</v>
      </c>
      <c r="E1507" s="9">
        <v>0</v>
      </c>
      <c r="F1507" s="9">
        <f>IF(Table5[[#This Row],[Recency]]&lt;=$L$19,5,IF(Table5[[#This Row],[Recency]]&lt;=$L$11,4,IF(Table5[[#This Row],[Recency]]&lt;=$L$12,3,IF(Table5[[#This Row],[Recency]]&lt;=$L$13,2,1))))</f>
        <v>1</v>
      </c>
      <c r="G1507" s="9">
        <f>IF(Table5[[#This Row],[Frequency]]&lt;=$M$11,1,IF(Table5[[#This Row],[Frequency]]&lt;=$M$12,2,IF(Table5[[#This Row],[Frequency]]&lt;=$M$13,3,IF(Table5[[#This Row],[Frequency]]&lt;$M$17,4,5))))</f>
        <v>4</v>
      </c>
      <c r="H1507" s="9">
        <f>IF(Table5[[#This Row],[Total_Spend]]&lt;=$N$11,1,IF(Table5[[#This Row],[Total_Spend]]&lt;=$N$12,2,IF(Table5[[#This Row],[Total_Spend]]&lt;=$N$13,3,IF(Table5[[#This Row],[Total_Spend]]&lt;$N$17,4,5))))</f>
        <v>5</v>
      </c>
    </row>
    <row r="1508" spans="1:8" x14ac:dyDescent="0.3">
      <c r="A1508" s="9">
        <v>642</v>
      </c>
      <c r="B1508">
        <v>69</v>
      </c>
      <c r="C1508">
        <v>103</v>
      </c>
      <c r="D1508">
        <v>8</v>
      </c>
      <c r="E1508" s="9">
        <v>0</v>
      </c>
      <c r="F1508" s="9">
        <f>IF(Table5[[#This Row],[Recency]]&lt;=$L$19,5,IF(Table5[[#This Row],[Recency]]&lt;=$L$11,4,IF(Table5[[#This Row],[Recency]]&lt;=$L$12,3,IF(Table5[[#This Row],[Recency]]&lt;=$L$13,2,1))))</f>
        <v>2</v>
      </c>
      <c r="G1508" s="9">
        <f>IF(Table5[[#This Row],[Frequency]]&lt;=$M$11,1,IF(Table5[[#This Row],[Frequency]]&lt;=$M$12,2,IF(Table5[[#This Row],[Frequency]]&lt;=$M$13,3,IF(Table5[[#This Row],[Frequency]]&lt;$M$17,4,5))))</f>
        <v>1</v>
      </c>
      <c r="H1508" s="9">
        <f>IF(Table5[[#This Row],[Total_Spend]]&lt;=$N$11,1,IF(Table5[[#This Row],[Total_Spend]]&lt;=$N$12,2,IF(Table5[[#This Row],[Total_Spend]]&lt;=$N$13,3,IF(Table5[[#This Row],[Total_Spend]]&lt;$N$17,4,5))))</f>
        <v>2</v>
      </c>
    </row>
    <row r="1509" spans="1:8" x14ac:dyDescent="0.3">
      <c r="A1509" s="9">
        <v>6421</v>
      </c>
      <c r="B1509">
        <v>32</v>
      </c>
      <c r="C1509">
        <v>2116</v>
      </c>
      <c r="D1509">
        <v>21</v>
      </c>
      <c r="E1509" s="9">
        <v>0</v>
      </c>
      <c r="F1509" s="9">
        <f>IF(Table5[[#This Row],[Recency]]&lt;=$L$19,5,IF(Table5[[#This Row],[Recency]]&lt;=$L$11,4,IF(Table5[[#This Row],[Recency]]&lt;=$L$12,3,IF(Table5[[#This Row],[Recency]]&lt;=$L$13,2,1))))</f>
        <v>3</v>
      </c>
      <c r="G1509" s="9">
        <f>IF(Table5[[#This Row],[Frequency]]&lt;=$M$11,1,IF(Table5[[#This Row],[Frequency]]&lt;=$M$12,2,IF(Table5[[#This Row],[Frequency]]&lt;=$M$13,3,IF(Table5[[#This Row],[Frequency]]&lt;$M$17,4,5))))</f>
        <v>3</v>
      </c>
      <c r="H1509" s="9">
        <f>IF(Table5[[#This Row],[Total_Spend]]&lt;=$N$11,1,IF(Table5[[#This Row],[Total_Spend]]&lt;=$N$12,2,IF(Table5[[#This Row],[Total_Spend]]&lt;=$N$13,3,IF(Table5[[#This Row],[Total_Spend]]&lt;$N$17,4,5))))</f>
        <v>5</v>
      </c>
    </row>
    <row r="1510" spans="1:8" x14ac:dyDescent="0.3">
      <c r="A1510" s="9">
        <v>6422</v>
      </c>
      <c r="B1510">
        <v>20</v>
      </c>
      <c r="C1510">
        <v>1270</v>
      </c>
      <c r="D1510">
        <v>17</v>
      </c>
      <c r="E1510" s="9">
        <v>0</v>
      </c>
      <c r="F1510" s="9">
        <f>IF(Table5[[#This Row],[Recency]]&lt;=$L$19,5,IF(Table5[[#This Row],[Recency]]&lt;=$L$11,4,IF(Table5[[#This Row],[Recency]]&lt;=$L$12,3,IF(Table5[[#This Row],[Recency]]&lt;=$L$13,2,1))))</f>
        <v>4</v>
      </c>
      <c r="G1510" s="9">
        <f>IF(Table5[[#This Row],[Frequency]]&lt;=$M$11,1,IF(Table5[[#This Row],[Frequency]]&lt;=$M$12,2,IF(Table5[[#This Row],[Frequency]]&lt;=$M$13,3,IF(Table5[[#This Row],[Frequency]]&lt;$M$17,4,5))))</f>
        <v>3</v>
      </c>
      <c r="H1510" s="9">
        <f>IF(Table5[[#This Row],[Total_Spend]]&lt;=$N$11,1,IF(Table5[[#This Row],[Total_Spend]]&lt;=$N$12,2,IF(Table5[[#This Row],[Total_Spend]]&lt;=$N$13,3,IF(Table5[[#This Row],[Total_Spend]]&lt;$N$17,4,5))))</f>
        <v>4</v>
      </c>
    </row>
    <row r="1511" spans="1:8" x14ac:dyDescent="0.3">
      <c r="A1511" s="9">
        <v>6424</v>
      </c>
      <c r="B1511">
        <v>9</v>
      </c>
      <c r="C1511">
        <v>49</v>
      </c>
      <c r="D1511">
        <v>5</v>
      </c>
      <c r="E1511" s="9">
        <v>0</v>
      </c>
      <c r="F1511" s="9">
        <f>IF(Table5[[#This Row],[Recency]]&lt;=$L$19,5,IF(Table5[[#This Row],[Recency]]&lt;=$L$11,4,IF(Table5[[#This Row],[Recency]]&lt;=$L$12,3,IF(Table5[[#This Row],[Recency]]&lt;=$L$13,2,1))))</f>
        <v>5</v>
      </c>
      <c r="G1511" s="9">
        <f>IF(Table5[[#This Row],[Frequency]]&lt;=$M$11,1,IF(Table5[[#This Row],[Frequency]]&lt;=$M$12,2,IF(Table5[[#This Row],[Frequency]]&lt;=$M$13,3,IF(Table5[[#This Row],[Frequency]]&lt;$M$17,4,5))))</f>
        <v>1</v>
      </c>
      <c r="H1511" s="9">
        <f>IF(Table5[[#This Row],[Total_Spend]]&lt;=$N$11,1,IF(Table5[[#This Row],[Total_Spend]]&lt;=$N$12,2,IF(Table5[[#This Row],[Total_Spend]]&lt;=$N$13,3,IF(Table5[[#This Row],[Total_Spend]]&lt;$N$17,4,5))))</f>
        <v>1</v>
      </c>
    </row>
    <row r="1512" spans="1:8" x14ac:dyDescent="0.3">
      <c r="A1512" s="9">
        <v>6428</v>
      </c>
      <c r="B1512">
        <v>37</v>
      </c>
      <c r="C1512">
        <v>1130</v>
      </c>
      <c r="D1512">
        <v>17</v>
      </c>
      <c r="E1512" s="9">
        <v>0</v>
      </c>
      <c r="F1512" s="9">
        <f>IF(Table5[[#This Row],[Recency]]&lt;=$L$19,5,IF(Table5[[#This Row],[Recency]]&lt;=$L$11,4,IF(Table5[[#This Row],[Recency]]&lt;=$L$12,3,IF(Table5[[#This Row],[Recency]]&lt;=$L$13,2,1))))</f>
        <v>3</v>
      </c>
      <c r="G1512" s="9">
        <f>IF(Table5[[#This Row],[Frequency]]&lt;=$M$11,1,IF(Table5[[#This Row],[Frequency]]&lt;=$M$12,2,IF(Table5[[#This Row],[Frequency]]&lt;=$M$13,3,IF(Table5[[#This Row],[Frequency]]&lt;$M$17,4,5))))</f>
        <v>3</v>
      </c>
      <c r="H1512" s="9">
        <f>IF(Table5[[#This Row],[Total_Spend]]&lt;=$N$11,1,IF(Table5[[#This Row],[Total_Spend]]&lt;=$N$12,2,IF(Table5[[#This Row],[Total_Spend]]&lt;=$N$13,3,IF(Table5[[#This Row],[Total_Spend]]&lt;$N$17,4,5))))</f>
        <v>4</v>
      </c>
    </row>
    <row r="1513" spans="1:8" x14ac:dyDescent="0.3">
      <c r="A1513" s="9">
        <v>6431</v>
      </c>
      <c r="B1513">
        <v>13</v>
      </c>
      <c r="C1513">
        <v>68</v>
      </c>
      <c r="D1513">
        <v>7</v>
      </c>
      <c r="E1513" s="9">
        <v>0</v>
      </c>
      <c r="F1513" s="9">
        <f>IF(Table5[[#This Row],[Recency]]&lt;=$L$19,5,IF(Table5[[#This Row],[Recency]]&lt;=$L$11,4,IF(Table5[[#This Row],[Recency]]&lt;=$L$12,3,IF(Table5[[#This Row],[Recency]]&lt;=$L$13,2,1))))</f>
        <v>4</v>
      </c>
      <c r="G1513" s="9">
        <f>IF(Table5[[#This Row],[Frequency]]&lt;=$M$11,1,IF(Table5[[#This Row],[Frequency]]&lt;=$M$12,2,IF(Table5[[#This Row],[Frequency]]&lt;=$M$13,3,IF(Table5[[#This Row],[Frequency]]&lt;$M$17,4,5))))</f>
        <v>1</v>
      </c>
      <c r="H1513" s="9">
        <f>IF(Table5[[#This Row],[Total_Spend]]&lt;=$N$11,1,IF(Table5[[#This Row],[Total_Spend]]&lt;=$N$12,2,IF(Table5[[#This Row],[Total_Spend]]&lt;=$N$13,3,IF(Table5[[#This Row],[Total_Spend]]&lt;$N$17,4,5))))</f>
        <v>1</v>
      </c>
    </row>
    <row r="1514" spans="1:8" x14ac:dyDescent="0.3">
      <c r="A1514" s="9">
        <v>6437</v>
      </c>
      <c r="B1514">
        <v>80</v>
      </c>
      <c r="C1514">
        <v>76</v>
      </c>
      <c r="D1514">
        <v>6</v>
      </c>
      <c r="E1514" s="9">
        <v>0</v>
      </c>
      <c r="F1514" s="9">
        <f>IF(Table5[[#This Row],[Recency]]&lt;=$L$19,5,IF(Table5[[#This Row],[Recency]]&lt;=$L$11,4,IF(Table5[[#This Row],[Recency]]&lt;=$L$12,3,IF(Table5[[#This Row],[Recency]]&lt;=$L$13,2,1))))</f>
        <v>1</v>
      </c>
      <c r="G1514" s="9">
        <f>IF(Table5[[#This Row],[Frequency]]&lt;=$M$11,1,IF(Table5[[#This Row],[Frequency]]&lt;=$M$12,2,IF(Table5[[#This Row],[Frequency]]&lt;=$M$13,3,IF(Table5[[#This Row],[Frequency]]&lt;$M$17,4,5))))</f>
        <v>1</v>
      </c>
      <c r="H1514" s="9">
        <f>IF(Table5[[#This Row],[Total_Spend]]&lt;=$N$11,1,IF(Table5[[#This Row],[Total_Spend]]&lt;=$N$12,2,IF(Table5[[#This Row],[Total_Spend]]&lt;=$N$13,3,IF(Table5[[#This Row],[Total_Spend]]&lt;$N$17,4,5))))</f>
        <v>2</v>
      </c>
    </row>
    <row r="1515" spans="1:8" x14ac:dyDescent="0.3">
      <c r="A1515" s="9">
        <v>6439</v>
      </c>
      <c r="B1515">
        <v>37</v>
      </c>
      <c r="C1515">
        <v>1102</v>
      </c>
      <c r="D1515">
        <v>31</v>
      </c>
      <c r="E1515" s="9">
        <v>0</v>
      </c>
      <c r="F1515" s="9">
        <f>IF(Table5[[#This Row],[Recency]]&lt;=$L$19,5,IF(Table5[[#This Row],[Recency]]&lt;=$L$11,4,IF(Table5[[#This Row],[Recency]]&lt;=$L$12,3,IF(Table5[[#This Row],[Recency]]&lt;=$L$13,2,1))))</f>
        <v>3</v>
      </c>
      <c r="G1515" s="9">
        <f>IF(Table5[[#This Row],[Frequency]]&lt;=$M$11,1,IF(Table5[[#This Row],[Frequency]]&lt;=$M$12,2,IF(Table5[[#This Row],[Frequency]]&lt;=$M$13,3,IF(Table5[[#This Row],[Frequency]]&lt;$M$17,4,5))))</f>
        <v>5</v>
      </c>
      <c r="H1515" s="9">
        <f>IF(Table5[[#This Row],[Total_Spend]]&lt;=$N$11,1,IF(Table5[[#This Row],[Total_Spend]]&lt;=$N$12,2,IF(Table5[[#This Row],[Total_Spend]]&lt;=$N$13,3,IF(Table5[[#This Row],[Total_Spend]]&lt;$N$17,4,5))))</f>
        <v>4</v>
      </c>
    </row>
    <row r="1516" spans="1:8" x14ac:dyDescent="0.3">
      <c r="A1516" s="9">
        <v>6445</v>
      </c>
      <c r="B1516">
        <v>73</v>
      </c>
      <c r="C1516">
        <v>858</v>
      </c>
      <c r="D1516">
        <v>16</v>
      </c>
      <c r="E1516" s="9">
        <v>0</v>
      </c>
      <c r="F1516" s="9">
        <f>IF(Table5[[#This Row],[Recency]]&lt;=$L$19,5,IF(Table5[[#This Row],[Recency]]&lt;=$L$11,4,IF(Table5[[#This Row],[Recency]]&lt;=$L$12,3,IF(Table5[[#This Row],[Recency]]&lt;=$L$13,2,1))))</f>
        <v>2</v>
      </c>
      <c r="G1516" s="9">
        <f>IF(Table5[[#This Row],[Frequency]]&lt;=$M$11,1,IF(Table5[[#This Row],[Frequency]]&lt;=$M$12,2,IF(Table5[[#This Row],[Frequency]]&lt;=$M$13,3,IF(Table5[[#This Row],[Frequency]]&lt;$M$17,4,5))))</f>
        <v>3</v>
      </c>
      <c r="H1516" s="9">
        <f>IF(Table5[[#This Row],[Total_Spend]]&lt;=$N$11,1,IF(Table5[[#This Row],[Total_Spend]]&lt;=$N$12,2,IF(Table5[[#This Row],[Total_Spend]]&lt;=$N$13,3,IF(Table5[[#This Row],[Total_Spend]]&lt;$N$17,4,5))))</f>
        <v>3</v>
      </c>
    </row>
    <row r="1517" spans="1:8" x14ac:dyDescent="0.3">
      <c r="A1517" s="9">
        <v>6457</v>
      </c>
      <c r="B1517">
        <v>77</v>
      </c>
      <c r="C1517">
        <v>902</v>
      </c>
      <c r="D1517">
        <v>24</v>
      </c>
      <c r="E1517" s="9">
        <v>0</v>
      </c>
      <c r="F1517" s="9">
        <f>IF(Table5[[#This Row],[Recency]]&lt;=$L$19,5,IF(Table5[[#This Row],[Recency]]&lt;=$L$11,4,IF(Table5[[#This Row],[Recency]]&lt;=$L$12,3,IF(Table5[[#This Row],[Recency]]&lt;=$L$13,2,1))))</f>
        <v>1</v>
      </c>
      <c r="G1517" s="9">
        <f>IF(Table5[[#This Row],[Frequency]]&lt;=$M$11,1,IF(Table5[[#This Row],[Frequency]]&lt;=$M$12,2,IF(Table5[[#This Row],[Frequency]]&lt;=$M$13,3,IF(Table5[[#This Row],[Frequency]]&lt;$M$17,4,5))))</f>
        <v>4</v>
      </c>
      <c r="H1517" s="9">
        <f>IF(Table5[[#This Row],[Total_Spend]]&lt;=$N$11,1,IF(Table5[[#This Row],[Total_Spend]]&lt;=$N$12,2,IF(Table5[[#This Row],[Total_Spend]]&lt;=$N$13,3,IF(Table5[[#This Row],[Total_Spend]]&lt;$N$17,4,5))))</f>
        <v>3</v>
      </c>
    </row>
    <row r="1518" spans="1:8" x14ac:dyDescent="0.3">
      <c r="A1518" s="9">
        <v>6460</v>
      </c>
      <c r="B1518">
        <v>78</v>
      </c>
      <c r="C1518">
        <v>57</v>
      </c>
      <c r="D1518">
        <v>7</v>
      </c>
      <c r="E1518" s="9">
        <v>0</v>
      </c>
      <c r="F1518" s="9">
        <f>IF(Table5[[#This Row],[Recency]]&lt;=$L$19,5,IF(Table5[[#This Row],[Recency]]&lt;=$L$11,4,IF(Table5[[#This Row],[Recency]]&lt;=$L$12,3,IF(Table5[[#This Row],[Recency]]&lt;=$L$13,2,1))))</f>
        <v>1</v>
      </c>
      <c r="G1518" s="9">
        <f>IF(Table5[[#This Row],[Frequency]]&lt;=$M$11,1,IF(Table5[[#This Row],[Frequency]]&lt;=$M$12,2,IF(Table5[[#This Row],[Frequency]]&lt;=$M$13,3,IF(Table5[[#This Row],[Frequency]]&lt;$M$17,4,5))))</f>
        <v>1</v>
      </c>
      <c r="H1518" s="9">
        <f>IF(Table5[[#This Row],[Total_Spend]]&lt;=$N$11,1,IF(Table5[[#This Row],[Total_Spend]]&lt;=$N$12,2,IF(Table5[[#This Row],[Total_Spend]]&lt;=$N$13,3,IF(Table5[[#This Row],[Total_Spend]]&lt;$N$17,4,5))))</f>
        <v>1</v>
      </c>
    </row>
    <row r="1519" spans="1:8" x14ac:dyDescent="0.3">
      <c r="A1519" s="9">
        <v>6461</v>
      </c>
      <c r="B1519">
        <v>74</v>
      </c>
      <c r="C1519">
        <v>946</v>
      </c>
      <c r="D1519">
        <v>23</v>
      </c>
      <c r="E1519" s="9">
        <v>0</v>
      </c>
      <c r="F1519" s="9">
        <f>IF(Table5[[#This Row],[Recency]]&lt;=$L$19,5,IF(Table5[[#This Row],[Recency]]&lt;=$L$11,4,IF(Table5[[#This Row],[Recency]]&lt;=$L$12,3,IF(Table5[[#This Row],[Recency]]&lt;=$L$13,2,1))))</f>
        <v>2</v>
      </c>
      <c r="G1519" s="9">
        <f>IF(Table5[[#This Row],[Frequency]]&lt;=$M$11,1,IF(Table5[[#This Row],[Frequency]]&lt;=$M$12,2,IF(Table5[[#This Row],[Frequency]]&lt;=$M$13,3,IF(Table5[[#This Row],[Frequency]]&lt;$M$17,4,5))))</f>
        <v>4</v>
      </c>
      <c r="H1519" s="9">
        <f>IF(Table5[[#This Row],[Total_Spend]]&lt;=$N$11,1,IF(Table5[[#This Row],[Total_Spend]]&lt;=$N$12,2,IF(Table5[[#This Row],[Total_Spend]]&lt;=$N$13,3,IF(Table5[[#This Row],[Total_Spend]]&lt;$N$17,4,5))))</f>
        <v>3</v>
      </c>
    </row>
    <row r="1520" spans="1:8" x14ac:dyDescent="0.3">
      <c r="A1520" s="9">
        <v>6466</v>
      </c>
      <c r="B1520">
        <v>22</v>
      </c>
      <c r="C1520">
        <v>121</v>
      </c>
      <c r="D1520">
        <v>10</v>
      </c>
      <c r="E1520" s="9">
        <v>0</v>
      </c>
      <c r="F1520" s="9">
        <f>IF(Table5[[#This Row],[Recency]]&lt;=$L$19,5,IF(Table5[[#This Row],[Recency]]&lt;=$L$11,4,IF(Table5[[#This Row],[Recency]]&lt;=$L$12,3,IF(Table5[[#This Row],[Recency]]&lt;=$L$13,2,1))))</f>
        <v>4</v>
      </c>
      <c r="G1520" s="9">
        <f>IF(Table5[[#This Row],[Frequency]]&lt;=$M$11,1,IF(Table5[[#This Row],[Frequency]]&lt;=$M$12,2,IF(Table5[[#This Row],[Frequency]]&lt;=$M$13,3,IF(Table5[[#This Row],[Frequency]]&lt;$M$17,4,5))))</f>
        <v>2</v>
      </c>
      <c r="H1520" s="9">
        <f>IF(Table5[[#This Row],[Total_Spend]]&lt;=$N$11,1,IF(Table5[[#This Row],[Total_Spend]]&lt;=$N$12,2,IF(Table5[[#This Row],[Total_Spend]]&lt;=$N$13,3,IF(Table5[[#This Row],[Total_Spend]]&lt;$N$17,4,5))))</f>
        <v>2</v>
      </c>
    </row>
    <row r="1521" spans="1:8" x14ac:dyDescent="0.3">
      <c r="A1521" s="9">
        <v>6471</v>
      </c>
      <c r="B1521">
        <v>17</v>
      </c>
      <c r="C1521">
        <v>59</v>
      </c>
      <c r="D1521">
        <v>7</v>
      </c>
      <c r="E1521" s="9">
        <v>0</v>
      </c>
      <c r="F1521" s="9">
        <f>IF(Table5[[#This Row],[Recency]]&lt;=$L$19,5,IF(Table5[[#This Row],[Recency]]&lt;=$L$11,4,IF(Table5[[#This Row],[Recency]]&lt;=$L$12,3,IF(Table5[[#This Row],[Recency]]&lt;=$L$13,2,1))))</f>
        <v>4</v>
      </c>
      <c r="G1521" s="9">
        <f>IF(Table5[[#This Row],[Frequency]]&lt;=$M$11,1,IF(Table5[[#This Row],[Frequency]]&lt;=$M$12,2,IF(Table5[[#This Row],[Frequency]]&lt;=$M$13,3,IF(Table5[[#This Row],[Frequency]]&lt;$M$17,4,5))))</f>
        <v>1</v>
      </c>
      <c r="H1521" s="9">
        <f>IF(Table5[[#This Row],[Total_Spend]]&lt;=$N$11,1,IF(Table5[[#This Row],[Total_Spend]]&lt;=$N$12,2,IF(Table5[[#This Row],[Total_Spend]]&lt;=$N$13,3,IF(Table5[[#This Row],[Total_Spend]]&lt;$N$17,4,5))))</f>
        <v>1</v>
      </c>
    </row>
    <row r="1522" spans="1:8" x14ac:dyDescent="0.3">
      <c r="A1522" s="9">
        <v>6488</v>
      </c>
      <c r="B1522">
        <v>86</v>
      </c>
      <c r="C1522">
        <v>99</v>
      </c>
      <c r="D1522">
        <v>8</v>
      </c>
      <c r="E1522" s="9">
        <v>0</v>
      </c>
      <c r="F1522" s="9">
        <f>IF(Table5[[#This Row],[Recency]]&lt;=$L$19,5,IF(Table5[[#This Row],[Recency]]&lt;=$L$11,4,IF(Table5[[#This Row],[Recency]]&lt;=$L$12,3,IF(Table5[[#This Row],[Recency]]&lt;=$L$13,2,1))))</f>
        <v>1</v>
      </c>
      <c r="G1522" s="9">
        <f>IF(Table5[[#This Row],[Frequency]]&lt;=$M$11,1,IF(Table5[[#This Row],[Frequency]]&lt;=$M$12,2,IF(Table5[[#This Row],[Frequency]]&lt;=$M$13,3,IF(Table5[[#This Row],[Frequency]]&lt;$M$17,4,5))))</f>
        <v>1</v>
      </c>
      <c r="H1522" s="9">
        <f>IF(Table5[[#This Row],[Total_Spend]]&lt;=$N$11,1,IF(Table5[[#This Row],[Total_Spend]]&lt;=$N$12,2,IF(Table5[[#This Row],[Total_Spend]]&lt;=$N$13,3,IF(Table5[[#This Row],[Total_Spend]]&lt;$N$17,4,5))))</f>
        <v>2</v>
      </c>
    </row>
    <row r="1523" spans="1:8" x14ac:dyDescent="0.3">
      <c r="A1523" s="9">
        <v>6497</v>
      </c>
      <c r="B1523">
        <v>32</v>
      </c>
      <c r="C1523">
        <v>433</v>
      </c>
      <c r="D1523">
        <v>17</v>
      </c>
      <c r="E1523" s="9">
        <v>0</v>
      </c>
      <c r="F1523" s="9">
        <f>IF(Table5[[#This Row],[Recency]]&lt;=$L$19,5,IF(Table5[[#This Row],[Recency]]&lt;=$L$11,4,IF(Table5[[#This Row],[Recency]]&lt;=$L$12,3,IF(Table5[[#This Row],[Recency]]&lt;=$L$13,2,1))))</f>
        <v>3</v>
      </c>
      <c r="G1523" s="9">
        <f>IF(Table5[[#This Row],[Frequency]]&lt;=$M$11,1,IF(Table5[[#This Row],[Frequency]]&lt;=$M$12,2,IF(Table5[[#This Row],[Frequency]]&lt;=$M$13,3,IF(Table5[[#This Row],[Frequency]]&lt;$M$17,4,5))))</f>
        <v>3</v>
      </c>
      <c r="H1523" s="9">
        <f>IF(Table5[[#This Row],[Total_Spend]]&lt;=$N$11,1,IF(Table5[[#This Row],[Total_Spend]]&lt;=$N$12,2,IF(Table5[[#This Row],[Total_Spend]]&lt;=$N$13,3,IF(Table5[[#This Row],[Total_Spend]]&lt;$N$17,4,5))))</f>
        <v>3</v>
      </c>
    </row>
    <row r="1524" spans="1:8" x14ac:dyDescent="0.3">
      <c r="A1524" s="9">
        <v>6504</v>
      </c>
      <c r="B1524">
        <v>24</v>
      </c>
      <c r="C1524">
        <v>78</v>
      </c>
      <c r="D1524">
        <v>9</v>
      </c>
      <c r="E1524" s="9">
        <v>0</v>
      </c>
      <c r="F1524" s="9">
        <f>IF(Table5[[#This Row],[Recency]]&lt;=$L$19,5,IF(Table5[[#This Row],[Recency]]&lt;=$L$11,4,IF(Table5[[#This Row],[Recency]]&lt;=$L$12,3,IF(Table5[[#This Row],[Recency]]&lt;=$L$13,2,1))))</f>
        <v>4</v>
      </c>
      <c r="G1524" s="9">
        <f>IF(Table5[[#This Row],[Frequency]]&lt;=$M$11,1,IF(Table5[[#This Row],[Frequency]]&lt;=$M$12,2,IF(Table5[[#This Row],[Frequency]]&lt;=$M$13,3,IF(Table5[[#This Row],[Frequency]]&lt;$M$17,4,5))))</f>
        <v>2</v>
      </c>
      <c r="H1524" s="9">
        <f>IF(Table5[[#This Row],[Total_Spend]]&lt;=$N$11,1,IF(Table5[[#This Row],[Total_Spend]]&lt;=$N$12,2,IF(Table5[[#This Row],[Total_Spend]]&lt;=$N$13,3,IF(Table5[[#This Row],[Total_Spend]]&lt;$N$17,4,5))))</f>
        <v>2</v>
      </c>
    </row>
    <row r="1525" spans="1:8" x14ac:dyDescent="0.3">
      <c r="A1525" s="9">
        <v>6507</v>
      </c>
      <c r="B1525">
        <v>16</v>
      </c>
      <c r="C1525">
        <v>56</v>
      </c>
      <c r="D1525">
        <v>8</v>
      </c>
      <c r="E1525" s="9">
        <v>0</v>
      </c>
      <c r="F1525" s="9">
        <f>IF(Table5[[#This Row],[Recency]]&lt;=$L$19,5,IF(Table5[[#This Row],[Recency]]&lt;=$L$11,4,IF(Table5[[#This Row],[Recency]]&lt;=$L$12,3,IF(Table5[[#This Row],[Recency]]&lt;=$L$13,2,1))))</f>
        <v>4</v>
      </c>
      <c r="G1525" s="9">
        <f>IF(Table5[[#This Row],[Frequency]]&lt;=$M$11,1,IF(Table5[[#This Row],[Frequency]]&lt;=$M$12,2,IF(Table5[[#This Row],[Frequency]]&lt;=$M$13,3,IF(Table5[[#This Row],[Frequency]]&lt;$M$17,4,5))))</f>
        <v>1</v>
      </c>
      <c r="H1525" s="9">
        <f>IF(Table5[[#This Row],[Total_Spend]]&lt;=$N$11,1,IF(Table5[[#This Row],[Total_Spend]]&lt;=$N$12,2,IF(Table5[[#This Row],[Total_Spend]]&lt;=$N$13,3,IF(Table5[[#This Row],[Total_Spend]]&lt;$N$17,4,5))))</f>
        <v>1</v>
      </c>
    </row>
    <row r="1526" spans="1:8" x14ac:dyDescent="0.3">
      <c r="A1526" s="9">
        <v>6515</v>
      </c>
      <c r="B1526">
        <v>92</v>
      </c>
      <c r="C1526">
        <v>50</v>
      </c>
      <c r="D1526">
        <v>6</v>
      </c>
      <c r="E1526" s="9">
        <v>0</v>
      </c>
      <c r="F1526" s="9">
        <f>IF(Table5[[#This Row],[Recency]]&lt;=$L$19,5,IF(Table5[[#This Row],[Recency]]&lt;=$L$11,4,IF(Table5[[#This Row],[Recency]]&lt;=$L$12,3,IF(Table5[[#This Row],[Recency]]&lt;=$L$13,2,1))))</f>
        <v>1</v>
      </c>
      <c r="G1526" s="9">
        <f>IF(Table5[[#This Row],[Frequency]]&lt;=$M$11,1,IF(Table5[[#This Row],[Frequency]]&lt;=$M$12,2,IF(Table5[[#This Row],[Frequency]]&lt;=$M$13,3,IF(Table5[[#This Row],[Frequency]]&lt;$M$17,4,5))))</f>
        <v>1</v>
      </c>
      <c r="H1526" s="9">
        <f>IF(Table5[[#This Row],[Total_Spend]]&lt;=$N$11,1,IF(Table5[[#This Row],[Total_Spend]]&lt;=$N$12,2,IF(Table5[[#This Row],[Total_Spend]]&lt;=$N$13,3,IF(Table5[[#This Row],[Total_Spend]]&lt;$N$17,4,5))))</f>
        <v>1</v>
      </c>
    </row>
    <row r="1527" spans="1:8" x14ac:dyDescent="0.3">
      <c r="A1527" s="9">
        <v>6516</v>
      </c>
      <c r="B1527">
        <v>37</v>
      </c>
      <c r="C1527">
        <v>18</v>
      </c>
      <c r="D1527">
        <v>4</v>
      </c>
      <c r="E1527" s="9">
        <v>0</v>
      </c>
      <c r="F1527" s="9">
        <f>IF(Table5[[#This Row],[Recency]]&lt;=$L$19,5,IF(Table5[[#This Row],[Recency]]&lt;=$L$11,4,IF(Table5[[#This Row],[Recency]]&lt;=$L$12,3,IF(Table5[[#This Row],[Recency]]&lt;=$L$13,2,1))))</f>
        <v>3</v>
      </c>
      <c r="G1527" s="9">
        <f>IF(Table5[[#This Row],[Frequency]]&lt;=$M$11,1,IF(Table5[[#This Row],[Frequency]]&lt;=$M$12,2,IF(Table5[[#This Row],[Frequency]]&lt;=$M$13,3,IF(Table5[[#This Row],[Frequency]]&lt;$M$17,4,5))))</f>
        <v>1</v>
      </c>
      <c r="H1527" s="9">
        <f>IF(Table5[[#This Row],[Total_Spend]]&lt;=$N$11,1,IF(Table5[[#This Row],[Total_Spend]]&lt;=$N$12,2,IF(Table5[[#This Row],[Total_Spend]]&lt;=$N$13,3,IF(Table5[[#This Row],[Total_Spend]]&lt;$N$17,4,5))))</f>
        <v>1</v>
      </c>
    </row>
    <row r="1528" spans="1:8" x14ac:dyDescent="0.3">
      <c r="A1528" s="9">
        <v>6518</v>
      </c>
      <c r="B1528">
        <v>8</v>
      </c>
      <c r="C1528">
        <v>606</v>
      </c>
      <c r="D1528">
        <v>19</v>
      </c>
      <c r="E1528" s="9">
        <v>0</v>
      </c>
      <c r="F1528" s="9">
        <f>IF(Table5[[#This Row],[Recency]]&lt;=$L$19,5,IF(Table5[[#This Row],[Recency]]&lt;=$L$11,4,IF(Table5[[#This Row],[Recency]]&lt;=$L$12,3,IF(Table5[[#This Row],[Recency]]&lt;=$L$13,2,1))))</f>
        <v>5</v>
      </c>
      <c r="G1528" s="9">
        <f>IF(Table5[[#This Row],[Frequency]]&lt;=$M$11,1,IF(Table5[[#This Row],[Frequency]]&lt;=$M$12,2,IF(Table5[[#This Row],[Frequency]]&lt;=$M$13,3,IF(Table5[[#This Row],[Frequency]]&lt;$M$17,4,5))))</f>
        <v>3</v>
      </c>
      <c r="H1528" s="9">
        <f>IF(Table5[[#This Row],[Total_Spend]]&lt;=$N$11,1,IF(Table5[[#This Row],[Total_Spend]]&lt;=$N$12,2,IF(Table5[[#This Row],[Total_Spend]]&lt;=$N$13,3,IF(Table5[[#This Row],[Total_Spend]]&lt;$N$17,4,5))))</f>
        <v>3</v>
      </c>
    </row>
    <row r="1529" spans="1:8" x14ac:dyDescent="0.3">
      <c r="A1529" s="9">
        <v>6521</v>
      </c>
      <c r="B1529">
        <v>18</v>
      </c>
      <c r="C1529">
        <v>1101</v>
      </c>
      <c r="D1529">
        <v>20</v>
      </c>
      <c r="E1529" s="9">
        <v>0</v>
      </c>
      <c r="F1529" s="9">
        <f>IF(Table5[[#This Row],[Recency]]&lt;=$L$19,5,IF(Table5[[#This Row],[Recency]]&lt;=$L$11,4,IF(Table5[[#This Row],[Recency]]&lt;=$L$12,3,IF(Table5[[#This Row],[Recency]]&lt;=$L$13,2,1))))</f>
        <v>4</v>
      </c>
      <c r="G1529" s="9">
        <f>IF(Table5[[#This Row],[Frequency]]&lt;=$M$11,1,IF(Table5[[#This Row],[Frequency]]&lt;=$M$12,2,IF(Table5[[#This Row],[Frequency]]&lt;=$M$13,3,IF(Table5[[#This Row],[Frequency]]&lt;$M$17,4,5))))</f>
        <v>3</v>
      </c>
      <c r="H1529" s="9">
        <f>IF(Table5[[#This Row],[Total_Spend]]&lt;=$N$11,1,IF(Table5[[#This Row],[Total_Spend]]&lt;=$N$12,2,IF(Table5[[#This Row],[Total_Spend]]&lt;=$N$13,3,IF(Table5[[#This Row],[Total_Spend]]&lt;$N$17,4,5))))</f>
        <v>4</v>
      </c>
    </row>
    <row r="1530" spans="1:8" x14ac:dyDescent="0.3">
      <c r="A1530" s="9">
        <v>6528</v>
      </c>
      <c r="B1530">
        <v>75</v>
      </c>
      <c r="C1530">
        <v>10</v>
      </c>
      <c r="D1530">
        <v>4</v>
      </c>
      <c r="E1530" s="9">
        <v>0</v>
      </c>
      <c r="F1530" s="9">
        <f>IF(Table5[[#This Row],[Recency]]&lt;=$L$19,5,IF(Table5[[#This Row],[Recency]]&lt;=$L$11,4,IF(Table5[[#This Row],[Recency]]&lt;=$L$12,3,IF(Table5[[#This Row],[Recency]]&lt;=$L$13,2,1))))</f>
        <v>1</v>
      </c>
      <c r="G1530" s="9">
        <f>IF(Table5[[#This Row],[Frequency]]&lt;=$M$11,1,IF(Table5[[#This Row],[Frequency]]&lt;=$M$12,2,IF(Table5[[#This Row],[Frequency]]&lt;=$M$13,3,IF(Table5[[#This Row],[Frequency]]&lt;$M$17,4,5))))</f>
        <v>1</v>
      </c>
      <c r="H1530" s="9">
        <f>IF(Table5[[#This Row],[Total_Spend]]&lt;=$N$11,1,IF(Table5[[#This Row],[Total_Spend]]&lt;=$N$12,2,IF(Table5[[#This Row],[Total_Spend]]&lt;=$N$13,3,IF(Table5[[#This Row],[Total_Spend]]&lt;$N$17,4,5))))</f>
        <v>1</v>
      </c>
    </row>
    <row r="1531" spans="1:8" x14ac:dyDescent="0.3">
      <c r="A1531" s="9">
        <v>6534</v>
      </c>
      <c r="B1531">
        <v>94</v>
      </c>
      <c r="C1531">
        <v>67</v>
      </c>
      <c r="D1531">
        <v>6</v>
      </c>
      <c r="E1531" s="9">
        <v>0</v>
      </c>
      <c r="F1531" s="9">
        <f>IF(Table5[[#This Row],[Recency]]&lt;=$L$19,5,IF(Table5[[#This Row],[Recency]]&lt;=$L$11,4,IF(Table5[[#This Row],[Recency]]&lt;=$L$12,3,IF(Table5[[#This Row],[Recency]]&lt;=$L$13,2,1))))</f>
        <v>1</v>
      </c>
      <c r="G1531" s="9">
        <f>IF(Table5[[#This Row],[Frequency]]&lt;=$M$11,1,IF(Table5[[#This Row],[Frequency]]&lt;=$M$12,2,IF(Table5[[#This Row],[Frequency]]&lt;=$M$13,3,IF(Table5[[#This Row],[Frequency]]&lt;$M$17,4,5))))</f>
        <v>1</v>
      </c>
      <c r="H1531" s="9">
        <f>IF(Table5[[#This Row],[Total_Spend]]&lt;=$N$11,1,IF(Table5[[#This Row],[Total_Spend]]&lt;=$N$12,2,IF(Table5[[#This Row],[Total_Spend]]&lt;=$N$13,3,IF(Table5[[#This Row],[Total_Spend]]&lt;$N$17,4,5))))</f>
        <v>1</v>
      </c>
    </row>
    <row r="1532" spans="1:8" x14ac:dyDescent="0.3">
      <c r="A1532" s="9">
        <v>6543</v>
      </c>
      <c r="B1532">
        <v>45</v>
      </c>
      <c r="C1532">
        <v>1612</v>
      </c>
      <c r="D1532">
        <v>14</v>
      </c>
      <c r="E1532" s="9">
        <v>0</v>
      </c>
      <c r="F1532" s="9">
        <f>IF(Table5[[#This Row],[Recency]]&lt;=$L$19,5,IF(Table5[[#This Row],[Recency]]&lt;=$L$11,4,IF(Table5[[#This Row],[Recency]]&lt;=$L$12,3,IF(Table5[[#This Row],[Recency]]&lt;=$L$13,2,1))))</f>
        <v>3</v>
      </c>
      <c r="G1532" s="9">
        <f>IF(Table5[[#This Row],[Frequency]]&lt;=$M$11,1,IF(Table5[[#This Row],[Frequency]]&lt;=$M$12,2,IF(Table5[[#This Row],[Frequency]]&lt;=$M$13,3,IF(Table5[[#This Row],[Frequency]]&lt;$M$17,4,5))))</f>
        <v>2</v>
      </c>
      <c r="H1532" s="9">
        <f>IF(Table5[[#This Row],[Total_Spend]]&lt;=$N$11,1,IF(Table5[[#This Row],[Total_Spend]]&lt;=$N$12,2,IF(Table5[[#This Row],[Total_Spend]]&lt;=$N$13,3,IF(Table5[[#This Row],[Total_Spend]]&lt;$N$17,4,5))))</f>
        <v>5</v>
      </c>
    </row>
    <row r="1533" spans="1:8" x14ac:dyDescent="0.3">
      <c r="A1533" s="9">
        <v>6544</v>
      </c>
      <c r="B1533">
        <v>63</v>
      </c>
      <c r="C1533">
        <v>976</v>
      </c>
      <c r="D1533">
        <v>27</v>
      </c>
      <c r="E1533" s="9">
        <v>0</v>
      </c>
      <c r="F1533" s="9">
        <f>IF(Table5[[#This Row],[Recency]]&lt;=$L$19,5,IF(Table5[[#This Row],[Recency]]&lt;=$L$11,4,IF(Table5[[#This Row],[Recency]]&lt;=$L$12,3,IF(Table5[[#This Row],[Recency]]&lt;=$L$13,2,1))))</f>
        <v>2</v>
      </c>
      <c r="G1533" s="9">
        <f>IF(Table5[[#This Row],[Frequency]]&lt;=$M$11,1,IF(Table5[[#This Row],[Frequency]]&lt;=$M$12,2,IF(Table5[[#This Row],[Frequency]]&lt;=$M$13,3,IF(Table5[[#This Row],[Frequency]]&lt;$M$17,4,5))))</f>
        <v>5</v>
      </c>
      <c r="H1533" s="9">
        <f>IF(Table5[[#This Row],[Total_Spend]]&lt;=$N$11,1,IF(Table5[[#This Row],[Total_Spend]]&lt;=$N$12,2,IF(Table5[[#This Row],[Total_Spend]]&lt;=$N$13,3,IF(Table5[[#This Row],[Total_Spend]]&lt;$N$17,4,5))))</f>
        <v>3</v>
      </c>
    </row>
    <row r="1534" spans="1:8" x14ac:dyDescent="0.3">
      <c r="A1534" s="9">
        <v>6565</v>
      </c>
      <c r="B1534">
        <v>91</v>
      </c>
      <c r="C1534">
        <v>1782</v>
      </c>
      <c r="D1534">
        <v>26</v>
      </c>
      <c r="E1534" s="9">
        <v>0</v>
      </c>
      <c r="F1534" s="9">
        <f>IF(Table5[[#This Row],[Recency]]&lt;=$L$19,5,IF(Table5[[#This Row],[Recency]]&lt;=$L$11,4,IF(Table5[[#This Row],[Recency]]&lt;=$L$12,3,IF(Table5[[#This Row],[Recency]]&lt;=$L$13,2,1))))</f>
        <v>1</v>
      </c>
      <c r="G1534" s="9">
        <f>IF(Table5[[#This Row],[Frequency]]&lt;=$M$11,1,IF(Table5[[#This Row],[Frequency]]&lt;=$M$12,2,IF(Table5[[#This Row],[Frequency]]&lt;=$M$13,3,IF(Table5[[#This Row],[Frequency]]&lt;$M$17,4,5))))</f>
        <v>5</v>
      </c>
      <c r="H1534" s="9">
        <f>IF(Table5[[#This Row],[Total_Spend]]&lt;=$N$11,1,IF(Table5[[#This Row],[Total_Spend]]&lt;=$N$12,2,IF(Table5[[#This Row],[Total_Spend]]&lt;=$N$13,3,IF(Table5[[#This Row],[Total_Spend]]&lt;$N$17,4,5))))</f>
        <v>5</v>
      </c>
    </row>
    <row r="1535" spans="1:8" x14ac:dyDescent="0.3">
      <c r="A1535" s="9">
        <v>6566</v>
      </c>
      <c r="B1535">
        <v>39</v>
      </c>
      <c r="C1535">
        <v>1319</v>
      </c>
      <c r="D1535">
        <v>28</v>
      </c>
      <c r="E1535" s="9">
        <v>0</v>
      </c>
      <c r="F1535" s="9">
        <f>IF(Table5[[#This Row],[Recency]]&lt;=$L$19,5,IF(Table5[[#This Row],[Recency]]&lt;=$L$11,4,IF(Table5[[#This Row],[Recency]]&lt;=$L$12,3,IF(Table5[[#This Row],[Recency]]&lt;=$L$13,2,1))))</f>
        <v>3</v>
      </c>
      <c r="G1535" s="9">
        <f>IF(Table5[[#This Row],[Frequency]]&lt;=$M$11,1,IF(Table5[[#This Row],[Frequency]]&lt;=$M$12,2,IF(Table5[[#This Row],[Frequency]]&lt;=$M$13,3,IF(Table5[[#This Row],[Frequency]]&lt;$M$17,4,5))))</f>
        <v>5</v>
      </c>
      <c r="H1535" s="9">
        <f>IF(Table5[[#This Row],[Total_Spend]]&lt;=$N$11,1,IF(Table5[[#This Row],[Total_Spend]]&lt;=$N$12,2,IF(Table5[[#This Row],[Total_Spend]]&lt;=$N$13,3,IF(Table5[[#This Row],[Total_Spend]]&lt;$N$17,4,5))))</f>
        <v>4</v>
      </c>
    </row>
    <row r="1536" spans="1:8" x14ac:dyDescent="0.3">
      <c r="A1536" s="9">
        <v>6568</v>
      </c>
      <c r="B1536">
        <v>97</v>
      </c>
      <c r="C1536">
        <v>79</v>
      </c>
      <c r="D1536">
        <v>6</v>
      </c>
      <c r="E1536" s="9">
        <v>0</v>
      </c>
      <c r="F1536" s="9">
        <f>IF(Table5[[#This Row],[Recency]]&lt;=$L$19,5,IF(Table5[[#This Row],[Recency]]&lt;=$L$11,4,IF(Table5[[#This Row],[Recency]]&lt;=$L$12,3,IF(Table5[[#This Row],[Recency]]&lt;=$L$13,2,1))))</f>
        <v>1</v>
      </c>
      <c r="G1536" s="9">
        <f>IF(Table5[[#This Row],[Frequency]]&lt;=$M$11,1,IF(Table5[[#This Row],[Frequency]]&lt;=$M$12,2,IF(Table5[[#This Row],[Frequency]]&lt;=$M$13,3,IF(Table5[[#This Row],[Frequency]]&lt;$M$17,4,5))))</f>
        <v>1</v>
      </c>
      <c r="H1536" s="9">
        <f>IF(Table5[[#This Row],[Total_Spend]]&lt;=$N$11,1,IF(Table5[[#This Row],[Total_Spend]]&lt;=$N$12,2,IF(Table5[[#This Row],[Total_Spend]]&lt;=$N$13,3,IF(Table5[[#This Row],[Total_Spend]]&lt;$N$17,4,5))))</f>
        <v>2</v>
      </c>
    </row>
    <row r="1537" spans="1:8" x14ac:dyDescent="0.3">
      <c r="A1537" s="9">
        <v>6575</v>
      </c>
      <c r="B1537">
        <v>51</v>
      </c>
      <c r="C1537">
        <v>612</v>
      </c>
      <c r="D1537">
        <v>25</v>
      </c>
      <c r="E1537" s="9">
        <v>0</v>
      </c>
      <c r="F1537" s="9">
        <f>IF(Table5[[#This Row],[Recency]]&lt;=$L$19,5,IF(Table5[[#This Row],[Recency]]&lt;=$L$11,4,IF(Table5[[#This Row],[Recency]]&lt;=$L$12,3,IF(Table5[[#This Row],[Recency]]&lt;=$L$13,2,1))))</f>
        <v>2</v>
      </c>
      <c r="G1537" s="9">
        <f>IF(Table5[[#This Row],[Frequency]]&lt;=$M$11,1,IF(Table5[[#This Row],[Frequency]]&lt;=$M$12,2,IF(Table5[[#This Row],[Frequency]]&lt;=$M$13,3,IF(Table5[[#This Row],[Frequency]]&lt;$M$17,4,5))))</f>
        <v>5</v>
      </c>
      <c r="H1537" s="9">
        <f>IF(Table5[[#This Row],[Total_Spend]]&lt;=$N$11,1,IF(Table5[[#This Row],[Total_Spend]]&lt;=$N$12,2,IF(Table5[[#This Row],[Total_Spend]]&lt;=$N$13,3,IF(Table5[[#This Row],[Total_Spend]]&lt;$N$17,4,5))))</f>
        <v>3</v>
      </c>
    </row>
    <row r="1538" spans="1:8" x14ac:dyDescent="0.3">
      <c r="A1538" s="9">
        <v>6583</v>
      </c>
      <c r="B1538">
        <v>54</v>
      </c>
      <c r="C1538">
        <v>981</v>
      </c>
      <c r="D1538">
        <v>21</v>
      </c>
      <c r="E1538" s="9">
        <v>0</v>
      </c>
      <c r="F1538" s="9">
        <f>IF(Table5[[#This Row],[Recency]]&lt;=$L$19,5,IF(Table5[[#This Row],[Recency]]&lt;=$L$11,4,IF(Table5[[#This Row],[Recency]]&lt;=$L$12,3,IF(Table5[[#This Row],[Recency]]&lt;=$L$13,2,1))))</f>
        <v>2</v>
      </c>
      <c r="G1538" s="9">
        <f>IF(Table5[[#This Row],[Frequency]]&lt;=$M$11,1,IF(Table5[[#This Row],[Frequency]]&lt;=$M$12,2,IF(Table5[[#This Row],[Frequency]]&lt;=$M$13,3,IF(Table5[[#This Row],[Frequency]]&lt;$M$17,4,5))))</f>
        <v>3</v>
      </c>
      <c r="H1538" s="9">
        <f>IF(Table5[[#This Row],[Total_Spend]]&lt;=$N$11,1,IF(Table5[[#This Row],[Total_Spend]]&lt;=$N$12,2,IF(Table5[[#This Row],[Total_Spend]]&lt;=$N$13,3,IF(Table5[[#This Row],[Total_Spend]]&lt;$N$17,4,5))))</f>
        <v>3</v>
      </c>
    </row>
    <row r="1539" spans="1:8" x14ac:dyDescent="0.3">
      <c r="A1539" s="9">
        <v>6605</v>
      </c>
      <c r="B1539">
        <v>85</v>
      </c>
      <c r="C1539">
        <v>682</v>
      </c>
      <c r="D1539">
        <v>20</v>
      </c>
      <c r="E1539" s="9">
        <v>0</v>
      </c>
      <c r="F1539" s="9">
        <f>IF(Table5[[#This Row],[Recency]]&lt;=$L$19,5,IF(Table5[[#This Row],[Recency]]&lt;=$L$11,4,IF(Table5[[#This Row],[Recency]]&lt;=$L$12,3,IF(Table5[[#This Row],[Recency]]&lt;=$L$13,2,1))))</f>
        <v>1</v>
      </c>
      <c r="G1539" s="9">
        <f>IF(Table5[[#This Row],[Frequency]]&lt;=$M$11,1,IF(Table5[[#This Row],[Frequency]]&lt;=$M$12,2,IF(Table5[[#This Row],[Frequency]]&lt;=$M$13,3,IF(Table5[[#This Row],[Frequency]]&lt;$M$17,4,5))))</f>
        <v>3</v>
      </c>
      <c r="H1539" s="9">
        <f>IF(Table5[[#This Row],[Total_Spend]]&lt;=$N$11,1,IF(Table5[[#This Row],[Total_Spend]]&lt;=$N$12,2,IF(Table5[[#This Row],[Total_Spend]]&lt;=$N$13,3,IF(Table5[[#This Row],[Total_Spend]]&lt;$N$17,4,5))))</f>
        <v>3</v>
      </c>
    </row>
    <row r="1540" spans="1:8" x14ac:dyDescent="0.3">
      <c r="A1540" s="9">
        <v>6606</v>
      </c>
      <c r="B1540">
        <v>11</v>
      </c>
      <c r="C1540">
        <v>1161</v>
      </c>
      <c r="D1540">
        <v>19</v>
      </c>
      <c r="E1540" s="9">
        <v>0</v>
      </c>
      <c r="F1540" s="9">
        <f>IF(Table5[[#This Row],[Recency]]&lt;=$L$19,5,IF(Table5[[#This Row],[Recency]]&lt;=$L$11,4,IF(Table5[[#This Row],[Recency]]&lt;=$L$12,3,IF(Table5[[#This Row],[Recency]]&lt;=$L$13,2,1))))</f>
        <v>4</v>
      </c>
      <c r="G1540" s="9">
        <f>IF(Table5[[#This Row],[Frequency]]&lt;=$M$11,1,IF(Table5[[#This Row],[Frequency]]&lt;=$M$12,2,IF(Table5[[#This Row],[Frequency]]&lt;=$M$13,3,IF(Table5[[#This Row],[Frequency]]&lt;$M$17,4,5))))</f>
        <v>3</v>
      </c>
      <c r="H1540" s="9">
        <f>IF(Table5[[#This Row],[Total_Spend]]&lt;=$N$11,1,IF(Table5[[#This Row],[Total_Spend]]&lt;=$N$12,2,IF(Table5[[#This Row],[Total_Spend]]&lt;=$N$13,3,IF(Table5[[#This Row],[Total_Spend]]&lt;$N$17,4,5))))</f>
        <v>4</v>
      </c>
    </row>
    <row r="1541" spans="1:8" x14ac:dyDescent="0.3">
      <c r="A1541" s="9">
        <v>6609</v>
      </c>
      <c r="B1541">
        <v>64</v>
      </c>
      <c r="C1541">
        <v>107</v>
      </c>
      <c r="D1541">
        <v>7</v>
      </c>
      <c r="E1541" s="9">
        <v>1</v>
      </c>
      <c r="F1541" s="9">
        <f>IF(Table5[[#This Row],[Recency]]&lt;=$L$19,5,IF(Table5[[#This Row],[Recency]]&lt;=$L$11,4,IF(Table5[[#This Row],[Recency]]&lt;=$L$12,3,IF(Table5[[#This Row],[Recency]]&lt;=$L$13,2,1))))</f>
        <v>2</v>
      </c>
      <c r="G1541" s="9">
        <f>IF(Table5[[#This Row],[Frequency]]&lt;=$M$11,1,IF(Table5[[#This Row],[Frequency]]&lt;=$M$12,2,IF(Table5[[#This Row],[Frequency]]&lt;=$M$13,3,IF(Table5[[#This Row],[Frequency]]&lt;$M$17,4,5))))</f>
        <v>1</v>
      </c>
      <c r="H1541" s="9">
        <f>IF(Table5[[#This Row],[Total_Spend]]&lt;=$N$11,1,IF(Table5[[#This Row],[Total_Spend]]&lt;=$N$12,2,IF(Table5[[#This Row],[Total_Spend]]&lt;=$N$13,3,IF(Table5[[#This Row],[Total_Spend]]&lt;$N$17,4,5))))</f>
        <v>2</v>
      </c>
    </row>
    <row r="1542" spans="1:8" x14ac:dyDescent="0.3">
      <c r="A1542" s="9">
        <v>6613</v>
      </c>
      <c r="B1542">
        <v>39</v>
      </c>
      <c r="C1542">
        <v>727</v>
      </c>
      <c r="D1542">
        <v>26</v>
      </c>
      <c r="E1542" s="9">
        <v>0</v>
      </c>
      <c r="F1542" s="9">
        <f>IF(Table5[[#This Row],[Recency]]&lt;=$L$19,5,IF(Table5[[#This Row],[Recency]]&lt;=$L$11,4,IF(Table5[[#This Row],[Recency]]&lt;=$L$12,3,IF(Table5[[#This Row],[Recency]]&lt;=$L$13,2,1))))</f>
        <v>3</v>
      </c>
      <c r="G1542" s="9">
        <f>IF(Table5[[#This Row],[Frequency]]&lt;=$M$11,1,IF(Table5[[#This Row],[Frequency]]&lt;=$M$12,2,IF(Table5[[#This Row],[Frequency]]&lt;=$M$13,3,IF(Table5[[#This Row],[Frequency]]&lt;$M$17,4,5))))</f>
        <v>5</v>
      </c>
      <c r="H1542" s="9">
        <f>IF(Table5[[#This Row],[Total_Spend]]&lt;=$N$11,1,IF(Table5[[#This Row],[Total_Spend]]&lt;=$N$12,2,IF(Table5[[#This Row],[Total_Spend]]&lt;=$N$13,3,IF(Table5[[#This Row],[Total_Spend]]&lt;$N$17,4,5))))</f>
        <v>3</v>
      </c>
    </row>
    <row r="1543" spans="1:8" x14ac:dyDescent="0.3">
      <c r="A1543" s="9">
        <v>6616</v>
      </c>
      <c r="B1543">
        <v>47</v>
      </c>
      <c r="C1543">
        <v>461</v>
      </c>
      <c r="D1543">
        <v>16</v>
      </c>
      <c r="E1543" s="9">
        <v>0</v>
      </c>
      <c r="F1543" s="9">
        <f>IF(Table5[[#This Row],[Recency]]&lt;=$L$19,5,IF(Table5[[#This Row],[Recency]]&lt;=$L$11,4,IF(Table5[[#This Row],[Recency]]&lt;=$L$12,3,IF(Table5[[#This Row],[Recency]]&lt;=$L$13,2,1))))</f>
        <v>3</v>
      </c>
      <c r="G1543" s="9">
        <f>IF(Table5[[#This Row],[Frequency]]&lt;=$M$11,1,IF(Table5[[#This Row],[Frequency]]&lt;=$M$12,2,IF(Table5[[#This Row],[Frequency]]&lt;=$M$13,3,IF(Table5[[#This Row],[Frequency]]&lt;$M$17,4,5))))</f>
        <v>3</v>
      </c>
      <c r="H1543" s="9">
        <f>IF(Table5[[#This Row],[Total_Spend]]&lt;=$N$11,1,IF(Table5[[#This Row],[Total_Spend]]&lt;=$N$12,2,IF(Table5[[#This Row],[Total_Spend]]&lt;=$N$13,3,IF(Table5[[#This Row],[Total_Spend]]&lt;$N$17,4,5))))</f>
        <v>3</v>
      </c>
    </row>
    <row r="1544" spans="1:8" x14ac:dyDescent="0.3">
      <c r="A1544" s="9">
        <v>6619</v>
      </c>
      <c r="B1544">
        <v>91</v>
      </c>
      <c r="C1544">
        <v>44</v>
      </c>
      <c r="D1544">
        <v>6</v>
      </c>
      <c r="E1544" s="9">
        <v>0</v>
      </c>
      <c r="F1544" s="9">
        <f>IF(Table5[[#This Row],[Recency]]&lt;=$L$19,5,IF(Table5[[#This Row],[Recency]]&lt;=$L$11,4,IF(Table5[[#This Row],[Recency]]&lt;=$L$12,3,IF(Table5[[#This Row],[Recency]]&lt;=$L$13,2,1))))</f>
        <v>1</v>
      </c>
      <c r="G1544" s="9">
        <f>IF(Table5[[#This Row],[Frequency]]&lt;=$M$11,1,IF(Table5[[#This Row],[Frequency]]&lt;=$M$12,2,IF(Table5[[#This Row],[Frequency]]&lt;=$M$13,3,IF(Table5[[#This Row],[Frequency]]&lt;$M$17,4,5))))</f>
        <v>1</v>
      </c>
      <c r="H1544" s="9">
        <f>IF(Table5[[#This Row],[Total_Spend]]&lt;=$N$11,1,IF(Table5[[#This Row],[Total_Spend]]&lt;=$N$12,2,IF(Table5[[#This Row],[Total_Spend]]&lt;=$N$13,3,IF(Table5[[#This Row],[Total_Spend]]&lt;$N$17,4,5))))</f>
        <v>1</v>
      </c>
    </row>
    <row r="1545" spans="1:8" x14ac:dyDescent="0.3">
      <c r="A1545" s="9">
        <v>663</v>
      </c>
      <c r="B1545">
        <v>46</v>
      </c>
      <c r="C1545">
        <v>71</v>
      </c>
      <c r="D1545">
        <v>6</v>
      </c>
      <c r="E1545" s="9">
        <v>0</v>
      </c>
      <c r="F1545" s="9">
        <f>IF(Table5[[#This Row],[Recency]]&lt;=$L$19,5,IF(Table5[[#This Row],[Recency]]&lt;=$L$11,4,IF(Table5[[#This Row],[Recency]]&lt;=$L$12,3,IF(Table5[[#This Row],[Recency]]&lt;=$L$13,2,1))))</f>
        <v>3</v>
      </c>
      <c r="G1545" s="9">
        <f>IF(Table5[[#This Row],[Frequency]]&lt;=$M$11,1,IF(Table5[[#This Row],[Frequency]]&lt;=$M$12,2,IF(Table5[[#This Row],[Frequency]]&lt;=$M$13,3,IF(Table5[[#This Row],[Frequency]]&lt;$M$17,4,5))))</f>
        <v>1</v>
      </c>
      <c r="H1545" s="9">
        <f>IF(Table5[[#This Row],[Total_Spend]]&lt;=$N$11,1,IF(Table5[[#This Row],[Total_Spend]]&lt;=$N$12,2,IF(Table5[[#This Row],[Total_Spend]]&lt;=$N$13,3,IF(Table5[[#This Row],[Total_Spend]]&lt;$N$17,4,5))))</f>
        <v>2</v>
      </c>
    </row>
    <row r="1546" spans="1:8" x14ac:dyDescent="0.3">
      <c r="A1546" s="9">
        <v>6634</v>
      </c>
      <c r="B1546">
        <v>78</v>
      </c>
      <c r="C1546">
        <v>54</v>
      </c>
      <c r="D1546">
        <v>6</v>
      </c>
      <c r="E1546" s="9">
        <v>0</v>
      </c>
      <c r="F1546" s="9">
        <f>IF(Table5[[#This Row],[Recency]]&lt;=$L$19,5,IF(Table5[[#This Row],[Recency]]&lt;=$L$11,4,IF(Table5[[#This Row],[Recency]]&lt;=$L$12,3,IF(Table5[[#This Row],[Recency]]&lt;=$L$13,2,1))))</f>
        <v>1</v>
      </c>
      <c r="G1546" s="9">
        <f>IF(Table5[[#This Row],[Frequency]]&lt;=$M$11,1,IF(Table5[[#This Row],[Frequency]]&lt;=$M$12,2,IF(Table5[[#This Row],[Frequency]]&lt;=$M$13,3,IF(Table5[[#This Row],[Frequency]]&lt;$M$17,4,5))))</f>
        <v>1</v>
      </c>
      <c r="H1546" s="9">
        <f>IF(Table5[[#This Row],[Total_Spend]]&lt;=$N$11,1,IF(Table5[[#This Row],[Total_Spend]]&lt;=$N$12,2,IF(Table5[[#This Row],[Total_Spend]]&lt;=$N$13,3,IF(Table5[[#This Row],[Total_Spend]]&lt;$N$17,4,5))))</f>
        <v>1</v>
      </c>
    </row>
    <row r="1547" spans="1:8" x14ac:dyDescent="0.3">
      <c r="A1547" s="9">
        <v>6637</v>
      </c>
      <c r="B1547">
        <v>46</v>
      </c>
      <c r="C1547">
        <v>1117</v>
      </c>
      <c r="D1547">
        <v>15</v>
      </c>
      <c r="E1547" s="9">
        <v>0</v>
      </c>
      <c r="F1547" s="9">
        <f>IF(Table5[[#This Row],[Recency]]&lt;=$L$19,5,IF(Table5[[#This Row],[Recency]]&lt;=$L$11,4,IF(Table5[[#This Row],[Recency]]&lt;=$L$12,3,IF(Table5[[#This Row],[Recency]]&lt;=$L$13,2,1))))</f>
        <v>3</v>
      </c>
      <c r="G1547" s="9">
        <f>IF(Table5[[#This Row],[Frequency]]&lt;=$M$11,1,IF(Table5[[#This Row],[Frequency]]&lt;=$M$12,2,IF(Table5[[#This Row],[Frequency]]&lt;=$M$13,3,IF(Table5[[#This Row],[Frequency]]&lt;$M$17,4,5))))</f>
        <v>2</v>
      </c>
      <c r="H1547" s="9">
        <f>IF(Table5[[#This Row],[Total_Spend]]&lt;=$N$11,1,IF(Table5[[#This Row],[Total_Spend]]&lt;=$N$12,2,IF(Table5[[#This Row],[Total_Spend]]&lt;=$N$13,3,IF(Table5[[#This Row],[Total_Spend]]&lt;$N$17,4,5))))</f>
        <v>4</v>
      </c>
    </row>
    <row r="1548" spans="1:8" x14ac:dyDescent="0.3">
      <c r="A1548" s="9">
        <v>6642</v>
      </c>
      <c r="B1548">
        <v>50</v>
      </c>
      <c r="C1548">
        <v>102</v>
      </c>
      <c r="D1548">
        <v>11</v>
      </c>
      <c r="E1548" s="9">
        <v>0</v>
      </c>
      <c r="F1548" s="9">
        <f>IF(Table5[[#This Row],[Recency]]&lt;=$L$19,5,IF(Table5[[#This Row],[Recency]]&lt;=$L$11,4,IF(Table5[[#This Row],[Recency]]&lt;=$L$12,3,IF(Table5[[#This Row],[Recency]]&lt;=$L$13,2,1))))</f>
        <v>2</v>
      </c>
      <c r="G1548" s="9">
        <f>IF(Table5[[#This Row],[Frequency]]&lt;=$M$11,1,IF(Table5[[#This Row],[Frequency]]&lt;=$M$12,2,IF(Table5[[#This Row],[Frequency]]&lt;=$M$13,3,IF(Table5[[#This Row],[Frequency]]&lt;$M$17,4,5))))</f>
        <v>2</v>
      </c>
      <c r="H1548" s="9">
        <f>IF(Table5[[#This Row],[Total_Spend]]&lt;=$N$11,1,IF(Table5[[#This Row],[Total_Spend]]&lt;=$N$12,2,IF(Table5[[#This Row],[Total_Spend]]&lt;=$N$13,3,IF(Table5[[#This Row],[Total_Spend]]&lt;$N$17,4,5))))</f>
        <v>2</v>
      </c>
    </row>
    <row r="1549" spans="1:8" x14ac:dyDescent="0.3">
      <c r="A1549" s="9">
        <v>6646</v>
      </c>
      <c r="B1549">
        <v>23</v>
      </c>
      <c r="C1549">
        <v>22</v>
      </c>
      <c r="D1549">
        <v>5</v>
      </c>
      <c r="E1549" s="9">
        <v>0</v>
      </c>
      <c r="F1549" s="9">
        <f>IF(Table5[[#This Row],[Recency]]&lt;=$L$19,5,IF(Table5[[#This Row],[Recency]]&lt;=$L$11,4,IF(Table5[[#This Row],[Recency]]&lt;=$L$12,3,IF(Table5[[#This Row],[Recency]]&lt;=$L$13,2,1))))</f>
        <v>4</v>
      </c>
      <c r="G1549" s="9">
        <f>IF(Table5[[#This Row],[Frequency]]&lt;=$M$11,1,IF(Table5[[#This Row],[Frequency]]&lt;=$M$12,2,IF(Table5[[#This Row],[Frequency]]&lt;=$M$13,3,IF(Table5[[#This Row],[Frequency]]&lt;$M$17,4,5))))</f>
        <v>1</v>
      </c>
      <c r="H1549" s="9">
        <f>IF(Table5[[#This Row],[Total_Spend]]&lt;=$N$11,1,IF(Table5[[#This Row],[Total_Spend]]&lt;=$N$12,2,IF(Table5[[#This Row],[Total_Spend]]&lt;=$N$13,3,IF(Table5[[#This Row],[Total_Spend]]&lt;$N$17,4,5))))</f>
        <v>1</v>
      </c>
    </row>
    <row r="1550" spans="1:8" x14ac:dyDescent="0.3">
      <c r="A1550" s="9">
        <v>6652</v>
      </c>
      <c r="B1550">
        <v>28</v>
      </c>
      <c r="C1550">
        <v>1134</v>
      </c>
      <c r="D1550">
        <v>17</v>
      </c>
      <c r="E1550" s="9">
        <v>0</v>
      </c>
      <c r="F1550" s="9">
        <f>IF(Table5[[#This Row],[Recency]]&lt;=$L$19,5,IF(Table5[[#This Row],[Recency]]&lt;=$L$11,4,IF(Table5[[#This Row],[Recency]]&lt;=$L$12,3,IF(Table5[[#This Row],[Recency]]&lt;=$L$13,2,1))))</f>
        <v>3</v>
      </c>
      <c r="G1550" s="9">
        <f>IF(Table5[[#This Row],[Frequency]]&lt;=$M$11,1,IF(Table5[[#This Row],[Frequency]]&lt;=$M$12,2,IF(Table5[[#This Row],[Frequency]]&lt;=$M$13,3,IF(Table5[[#This Row],[Frequency]]&lt;$M$17,4,5))))</f>
        <v>3</v>
      </c>
      <c r="H1550" s="9">
        <f>IF(Table5[[#This Row],[Total_Spend]]&lt;=$N$11,1,IF(Table5[[#This Row],[Total_Spend]]&lt;=$N$12,2,IF(Table5[[#This Row],[Total_Spend]]&lt;=$N$13,3,IF(Table5[[#This Row],[Total_Spend]]&lt;$N$17,4,5))))</f>
        <v>4</v>
      </c>
    </row>
    <row r="1551" spans="1:8" x14ac:dyDescent="0.3">
      <c r="A1551" s="9">
        <v>6653</v>
      </c>
      <c r="B1551">
        <v>72</v>
      </c>
      <c r="C1551">
        <v>418</v>
      </c>
      <c r="D1551">
        <v>18</v>
      </c>
      <c r="E1551" s="9">
        <v>1</v>
      </c>
      <c r="F1551" s="9">
        <f>IF(Table5[[#This Row],[Recency]]&lt;=$L$19,5,IF(Table5[[#This Row],[Recency]]&lt;=$L$11,4,IF(Table5[[#This Row],[Recency]]&lt;=$L$12,3,IF(Table5[[#This Row],[Recency]]&lt;=$L$13,2,1))))</f>
        <v>2</v>
      </c>
      <c r="G1551" s="9">
        <f>IF(Table5[[#This Row],[Frequency]]&lt;=$M$11,1,IF(Table5[[#This Row],[Frequency]]&lt;=$M$12,2,IF(Table5[[#This Row],[Frequency]]&lt;=$M$13,3,IF(Table5[[#This Row],[Frequency]]&lt;$M$17,4,5))))</f>
        <v>3</v>
      </c>
      <c r="H1551" s="9">
        <f>IF(Table5[[#This Row],[Total_Spend]]&lt;=$N$11,1,IF(Table5[[#This Row],[Total_Spend]]&lt;=$N$12,2,IF(Table5[[#This Row],[Total_Spend]]&lt;=$N$13,3,IF(Table5[[#This Row],[Total_Spend]]&lt;$N$17,4,5))))</f>
        <v>3</v>
      </c>
    </row>
    <row r="1552" spans="1:8" x14ac:dyDescent="0.3">
      <c r="A1552" s="9">
        <v>6658</v>
      </c>
      <c r="B1552">
        <v>37</v>
      </c>
      <c r="C1552">
        <v>1194</v>
      </c>
      <c r="D1552">
        <v>32</v>
      </c>
      <c r="E1552" s="9">
        <v>0</v>
      </c>
      <c r="F1552" s="9">
        <f>IF(Table5[[#This Row],[Recency]]&lt;=$L$19,5,IF(Table5[[#This Row],[Recency]]&lt;=$L$11,4,IF(Table5[[#This Row],[Recency]]&lt;=$L$12,3,IF(Table5[[#This Row],[Recency]]&lt;=$L$13,2,1))))</f>
        <v>3</v>
      </c>
      <c r="G1552" s="9">
        <f>IF(Table5[[#This Row],[Frequency]]&lt;=$M$11,1,IF(Table5[[#This Row],[Frequency]]&lt;=$M$12,2,IF(Table5[[#This Row],[Frequency]]&lt;=$M$13,3,IF(Table5[[#This Row],[Frequency]]&lt;$M$17,4,5))))</f>
        <v>5</v>
      </c>
      <c r="H1552" s="9">
        <f>IF(Table5[[#This Row],[Total_Spend]]&lt;=$N$11,1,IF(Table5[[#This Row],[Total_Spend]]&lt;=$N$12,2,IF(Table5[[#This Row],[Total_Spend]]&lt;=$N$13,3,IF(Table5[[#This Row],[Total_Spend]]&lt;$N$17,4,5))))</f>
        <v>4</v>
      </c>
    </row>
    <row r="1553" spans="1:8" x14ac:dyDescent="0.3">
      <c r="A1553" s="9">
        <v>6661</v>
      </c>
      <c r="B1553">
        <v>63</v>
      </c>
      <c r="C1553">
        <v>1174</v>
      </c>
      <c r="D1553">
        <v>32</v>
      </c>
      <c r="E1553" s="9">
        <v>0</v>
      </c>
      <c r="F1553" s="9">
        <f>IF(Table5[[#This Row],[Recency]]&lt;=$L$19,5,IF(Table5[[#This Row],[Recency]]&lt;=$L$11,4,IF(Table5[[#This Row],[Recency]]&lt;=$L$12,3,IF(Table5[[#This Row],[Recency]]&lt;=$L$13,2,1))))</f>
        <v>2</v>
      </c>
      <c r="G1553" s="9">
        <f>IF(Table5[[#This Row],[Frequency]]&lt;=$M$11,1,IF(Table5[[#This Row],[Frequency]]&lt;=$M$12,2,IF(Table5[[#This Row],[Frequency]]&lt;=$M$13,3,IF(Table5[[#This Row],[Frequency]]&lt;$M$17,4,5))))</f>
        <v>5</v>
      </c>
      <c r="H1553" s="9">
        <f>IF(Table5[[#This Row],[Total_Spend]]&lt;=$N$11,1,IF(Table5[[#This Row],[Total_Spend]]&lt;=$N$12,2,IF(Table5[[#This Row],[Total_Spend]]&lt;=$N$13,3,IF(Table5[[#This Row],[Total_Spend]]&lt;$N$17,4,5))))</f>
        <v>4</v>
      </c>
    </row>
    <row r="1554" spans="1:8" x14ac:dyDescent="0.3">
      <c r="A1554" s="9">
        <v>6663</v>
      </c>
      <c r="B1554">
        <v>96</v>
      </c>
      <c r="C1554">
        <v>157</v>
      </c>
      <c r="D1554">
        <v>9</v>
      </c>
      <c r="E1554" s="9">
        <v>0</v>
      </c>
      <c r="F1554" s="9">
        <f>IF(Table5[[#This Row],[Recency]]&lt;=$L$19,5,IF(Table5[[#This Row],[Recency]]&lt;=$L$11,4,IF(Table5[[#This Row],[Recency]]&lt;=$L$12,3,IF(Table5[[#This Row],[Recency]]&lt;=$L$13,2,1))))</f>
        <v>1</v>
      </c>
      <c r="G1554" s="9">
        <f>IF(Table5[[#This Row],[Frequency]]&lt;=$M$11,1,IF(Table5[[#This Row],[Frequency]]&lt;=$M$12,2,IF(Table5[[#This Row],[Frequency]]&lt;=$M$13,3,IF(Table5[[#This Row],[Frequency]]&lt;$M$17,4,5))))</f>
        <v>2</v>
      </c>
      <c r="H1554" s="9">
        <f>IF(Table5[[#This Row],[Total_Spend]]&lt;=$N$11,1,IF(Table5[[#This Row],[Total_Spend]]&lt;=$N$12,2,IF(Table5[[#This Row],[Total_Spend]]&lt;=$N$13,3,IF(Table5[[#This Row],[Total_Spend]]&lt;$N$17,4,5))))</f>
        <v>2</v>
      </c>
    </row>
    <row r="1555" spans="1:8" x14ac:dyDescent="0.3">
      <c r="A1555" s="9">
        <v>6673</v>
      </c>
      <c r="B1555">
        <v>51</v>
      </c>
      <c r="C1555">
        <v>129</v>
      </c>
      <c r="D1555">
        <v>7</v>
      </c>
      <c r="E1555" s="9">
        <v>0</v>
      </c>
      <c r="F1555" s="9">
        <f>IF(Table5[[#This Row],[Recency]]&lt;=$L$19,5,IF(Table5[[#This Row],[Recency]]&lt;=$L$11,4,IF(Table5[[#This Row],[Recency]]&lt;=$L$12,3,IF(Table5[[#This Row],[Recency]]&lt;=$L$13,2,1))))</f>
        <v>2</v>
      </c>
      <c r="G1555" s="9">
        <f>IF(Table5[[#This Row],[Frequency]]&lt;=$M$11,1,IF(Table5[[#This Row],[Frequency]]&lt;=$M$12,2,IF(Table5[[#This Row],[Frequency]]&lt;=$M$13,3,IF(Table5[[#This Row],[Frequency]]&lt;$M$17,4,5))))</f>
        <v>1</v>
      </c>
      <c r="H1555" s="9">
        <f>IF(Table5[[#This Row],[Total_Spend]]&lt;=$N$11,1,IF(Table5[[#This Row],[Total_Spend]]&lt;=$N$12,2,IF(Table5[[#This Row],[Total_Spend]]&lt;=$N$13,3,IF(Table5[[#This Row],[Total_Spend]]&lt;$N$17,4,5))))</f>
        <v>2</v>
      </c>
    </row>
    <row r="1556" spans="1:8" x14ac:dyDescent="0.3">
      <c r="A1556" s="9">
        <v>6678</v>
      </c>
      <c r="B1556">
        <v>5</v>
      </c>
      <c r="C1556">
        <v>72</v>
      </c>
      <c r="D1556">
        <v>9</v>
      </c>
      <c r="E1556" s="9">
        <v>0</v>
      </c>
      <c r="F1556" s="9">
        <f>IF(Table5[[#This Row],[Recency]]&lt;=$L$19,5,IF(Table5[[#This Row],[Recency]]&lt;=$L$11,4,IF(Table5[[#This Row],[Recency]]&lt;=$L$12,3,IF(Table5[[#This Row],[Recency]]&lt;=$L$13,2,1))))</f>
        <v>5</v>
      </c>
      <c r="G1556" s="9">
        <f>IF(Table5[[#This Row],[Frequency]]&lt;=$M$11,1,IF(Table5[[#This Row],[Frequency]]&lt;=$M$12,2,IF(Table5[[#This Row],[Frequency]]&lt;=$M$13,3,IF(Table5[[#This Row],[Frequency]]&lt;$M$17,4,5))))</f>
        <v>2</v>
      </c>
      <c r="H1556" s="9">
        <f>IF(Table5[[#This Row],[Total_Spend]]&lt;=$N$11,1,IF(Table5[[#This Row],[Total_Spend]]&lt;=$N$12,2,IF(Table5[[#This Row],[Total_Spend]]&lt;=$N$13,3,IF(Table5[[#This Row],[Total_Spend]]&lt;$N$17,4,5))))</f>
        <v>2</v>
      </c>
    </row>
    <row r="1557" spans="1:8" x14ac:dyDescent="0.3">
      <c r="A1557" s="9">
        <v>6679</v>
      </c>
      <c r="B1557">
        <v>29</v>
      </c>
      <c r="C1557">
        <v>16</v>
      </c>
      <c r="D1557">
        <v>4</v>
      </c>
      <c r="E1557" s="9">
        <v>0</v>
      </c>
      <c r="F1557" s="9">
        <f>IF(Table5[[#This Row],[Recency]]&lt;=$L$19,5,IF(Table5[[#This Row],[Recency]]&lt;=$L$11,4,IF(Table5[[#This Row],[Recency]]&lt;=$L$12,3,IF(Table5[[#This Row],[Recency]]&lt;=$L$13,2,1))))</f>
        <v>3</v>
      </c>
      <c r="G1557" s="9">
        <f>IF(Table5[[#This Row],[Frequency]]&lt;=$M$11,1,IF(Table5[[#This Row],[Frequency]]&lt;=$M$12,2,IF(Table5[[#This Row],[Frequency]]&lt;=$M$13,3,IF(Table5[[#This Row],[Frequency]]&lt;$M$17,4,5))))</f>
        <v>1</v>
      </c>
      <c r="H1557" s="9">
        <f>IF(Table5[[#This Row],[Total_Spend]]&lt;=$N$11,1,IF(Table5[[#This Row],[Total_Spend]]&lt;=$N$12,2,IF(Table5[[#This Row],[Total_Spend]]&lt;=$N$13,3,IF(Table5[[#This Row],[Total_Spend]]&lt;$N$17,4,5))))</f>
        <v>1</v>
      </c>
    </row>
    <row r="1558" spans="1:8" x14ac:dyDescent="0.3">
      <c r="A1558" s="9">
        <v>6682</v>
      </c>
      <c r="B1558">
        <v>41</v>
      </c>
      <c r="C1558">
        <v>37</v>
      </c>
      <c r="D1558">
        <v>5</v>
      </c>
      <c r="E1558" s="9">
        <v>0</v>
      </c>
      <c r="F1558" s="9">
        <f>IF(Table5[[#This Row],[Recency]]&lt;=$L$19,5,IF(Table5[[#This Row],[Recency]]&lt;=$L$11,4,IF(Table5[[#This Row],[Recency]]&lt;=$L$12,3,IF(Table5[[#This Row],[Recency]]&lt;=$L$13,2,1))))</f>
        <v>3</v>
      </c>
      <c r="G1558" s="9">
        <f>IF(Table5[[#This Row],[Frequency]]&lt;=$M$11,1,IF(Table5[[#This Row],[Frequency]]&lt;=$M$12,2,IF(Table5[[#This Row],[Frequency]]&lt;=$M$13,3,IF(Table5[[#This Row],[Frequency]]&lt;$M$17,4,5))))</f>
        <v>1</v>
      </c>
      <c r="H1558" s="9">
        <f>IF(Table5[[#This Row],[Total_Spend]]&lt;=$N$11,1,IF(Table5[[#This Row],[Total_Spend]]&lt;=$N$12,2,IF(Table5[[#This Row],[Total_Spend]]&lt;=$N$13,3,IF(Table5[[#This Row],[Total_Spend]]&lt;$N$17,4,5))))</f>
        <v>1</v>
      </c>
    </row>
    <row r="1559" spans="1:8" x14ac:dyDescent="0.3">
      <c r="A1559" s="9">
        <v>6690</v>
      </c>
      <c r="B1559">
        <v>30</v>
      </c>
      <c r="C1559">
        <v>90</v>
      </c>
      <c r="D1559">
        <v>11</v>
      </c>
      <c r="E1559" s="9">
        <v>0</v>
      </c>
      <c r="F1559" s="9">
        <f>IF(Table5[[#This Row],[Recency]]&lt;=$L$19,5,IF(Table5[[#This Row],[Recency]]&lt;=$L$11,4,IF(Table5[[#This Row],[Recency]]&lt;=$L$12,3,IF(Table5[[#This Row],[Recency]]&lt;=$L$13,2,1))))</f>
        <v>3</v>
      </c>
      <c r="G1559" s="9">
        <f>IF(Table5[[#This Row],[Frequency]]&lt;=$M$11,1,IF(Table5[[#This Row],[Frequency]]&lt;=$M$12,2,IF(Table5[[#This Row],[Frequency]]&lt;=$M$13,3,IF(Table5[[#This Row],[Frequency]]&lt;$M$17,4,5))))</f>
        <v>2</v>
      </c>
      <c r="H1559" s="9">
        <f>IF(Table5[[#This Row],[Total_Spend]]&lt;=$N$11,1,IF(Table5[[#This Row],[Total_Spend]]&lt;=$N$12,2,IF(Table5[[#This Row],[Total_Spend]]&lt;=$N$13,3,IF(Table5[[#This Row],[Total_Spend]]&lt;$N$17,4,5))))</f>
        <v>2</v>
      </c>
    </row>
    <row r="1560" spans="1:8" x14ac:dyDescent="0.3">
      <c r="A1560" s="9">
        <v>6694</v>
      </c>
      <c r="B1560">
        <v>27</v>
      </c>
      <c r="C1560">
        <v>1068</v>
      </c>
      <c r="D1560">
        <v>25</v>
      </c>
      <c r="E1560" s="9">
        <v>0</v>
      </c>
      <c r="F1560" s="9">
        <f>IF(Table5[[#This Row],[Recency]]&lt;=$L$19,5,IF(Table5[[#This Row],[Recency]]&lt;=$L$11,4,IF(Table5[[#This Row],[Recency]]&lt;=$L$12,3,IF(Table5[[#This Row],[Recency]]&lt;=$L$13,2,1))))</f>
        <v>3</v>
      </c>
      <c r="G1560" s="9">
        <f>IF(Table5[[#This Row],[Frequency]]&lt;=$M$11,1,IF(Table5[[#This Row],[Frequency]]&lt;=$M$12,2,IF(Table5[[#This Row],[Frequency]]&lt;=$M$13,3,IF(Table5[[#This Row],[Frequency]]&lt;$M$17,4,5))))</f>
        <v>5</v>
      </c>
      <c r="H1560" s="9">
        <f>IF(Table5[[#This Row],[Total_Spend]]&lt;=$N$11,1,IF(Table5[[#This Row],[Total_Spend]]&lt;=$N$12,2,IF(Table5[[#This Row],[Total_Spend]]&lt;=$N$13,3,IF(Table5[[#This Row],[Total_Spend]]&lt;$N$17,4,5))))</f>
        <v>4</v>
      </c>
    </row>
    <row r="1561" spans="1:8" x14ac:dyDescent="0.3">
      <c r="A1561" s="9">
        <v>67</v>
      </c>
      <c r="B1561">
        <v>6</v>
      </c>
      <c r="C1561">
        <v>92</v>
      </c>
      <c r="D1561">
        <v>9</v>
      </c>
      <c r="E1561" s="9">
        <v>0</v>
      </c>
      <c r="F1561" s="9">
        <f>IF(Table5[[#This Row],[Recency]]&lt;=$L$19,5,IF(Table5[[#This Row],[Recency]]&lt;=$L$11,4,IF(Table5[[#This Row],[Recency]]&lt;=$L$12,3,IF(Table5[[#This Row],[Recency]]&lt;=$L$13,2,1))))</f>
        <v>5</v>
      </c>
      <c r="G1561" s="9">
        <f>IF(Table5[[#This Row],[Frequency]]&lt;=$M$11,1,IF(Table5[[#This Row],[Frequency]]&lt;=$M$12,2,IF(Table5[[#This Row],[Frequency]]&lt;=$M$13,3,IF(Table5[[#This Row],[Frequency]]&lt;$M$17,4,5))))</f>
        <v>2</v>
      </c>
      <c r="H1561" s="9">
        <f>IF(Table5[[#This Row],[Total_Spend]]&lt;=$N$11,1,IF(Table5[[#This Row],[Total_Spend]]&lt;=$N$12,2,IF(Table5[[#This Row],[Total_Spend]]&lt;=$N$13,3,IF(Table5[[#This Row],[Total_Spend]]&lt;$N$17,4,5))))</f>
        <v>2</v>
      </c>
    </row>
    <row r="1562" spans="1:8" x14ac:dyDescent="0.3">
      <c r="A1562" s="9">
        <v>6710</v>
      </c>
      <c r="B1562">
        <v>84</v>
      </c>
      <c r="C1562">
        <v>103</v>
      </c>
      <c r="D1562">
        <v>7</v>
      </c>
      <c r="E1562" s="9">
        <v>0</v>
      </c>
      <c r="F1562" s="9">
        <f>IF(Table5[[#This Row],[Recency]]&lt;=$L$19,5,IF(Table5[[#This Row],[Recency]]&lt;=$L$11,4,IF(Table5[[#This Row],[Recency]]&lt;=$L$12,3,IF(Table5[[#This Row],[Recency]]&lt;=$L$13,2,1))))</f>
        <v>1</v>
      </c>
      <c r="G1562" s="9">
        <f>IF(Table5[[#This Row],[Frequency]]&lt;=$M$11,1,IF(Table5[[#This Row],[Frequency]]&lt;=$M$12,2,IF(Table5[[#This Row],[Frequency]]&lt;=$M$13,3,IF(Table5[[#This Row],[Frequency]]&lt;$M$17,4,5))))</f>
        <v>1</v>
      </c>
      <c r="H1562" s="9">
        <f>IF(Table5[[#This Row],[Total_Spend]]&lt;=$N$11,1,IF(Table5[[#This Row],[Total_Spend]]&lt;=$N$12,2,IF(Table5[[#This Row],[Total_Spend]]&lt;=$N$13,3,IF(Table5[[#This Row],[Total_Spend]]&lt;$N$17,4,5))))</f>
        <v>2</v>
      </c>
    </row>
    <row r="1563" spans="1:8" x14ac:dyDescent="0.3">
      <c r="A1563" s="9">
        <v>6715</v>
      </c>
      <c r="B1563">
        <v>3</v>
      </c>
      <c r="C1563">
        <v>685</v>
      </c>
      <c r="D1563">
        <v>25</v>
      </c>
      <c r="E1563" s="9">
        <v>0</v>
      </c>
      <c r="F1563" s="9">
        <f>IF(Table5[[#This Row],[Recency]]&lt;=$L$19,5,IF(Table5[[#This Row],[Recency]]&lt;=$L$11,4,IF(Table5[[#This Row],[Recency]]&lt;=$L$12,3,IF(Table5[[#This Row],[Recency]]&lt;=$L$13,2,1))))</f>
        <v>5</v>
      </c>
      <c r="G1563" s="9">
        <f>IF(Table5[[#This Row],[Frequency]]&lt;=$M$11,1,IF(Table5[[#This Row],[Frequency]]&lt;=$M$12,2,IF(Table5[[#This Row],[Frequency]]&lt;=$M$13,3,IF(Table5[[#This Row],[Frequency]]&lt;$M$17,4,5))))</f>
        <v>5</v>
      </c>
      <c r="H1563" s="9">
        <f>IF(Table5[[#This Row],[Total_Spend]]&lt;=$N$11,1,IF(Table5[[#This Row],[Total_Spend]]&lt;=$N$12,2,IF(Table5[[#This Row],[Total_Spend]]&lt;=$N$13,3,IF(Table5[[#This Row],[Total_Spend]]&lt;$N$17,4,5))))</f>
        <v>3</v>
      </c>
    </row>
    <row r="1564" spans="1:8" x14ac:dyDescent="0.3">
      <c r="A1564" s="9">
        <v>6720</v>
      </c>
      <c r="B1564">
        <v>11</v>
      </c>
      <c r="C1564">
        <v>492</v>
      </c>
      <c r="D1564">
        <v>17</v>
      </c>
      <c r="E1564" s="9">
        <v>1</v>
      </c>
      <c r="F1564" s="9">
        <f>IF(Table5[[#This Row],[Recency]]&lt;=$L$19,5,IF(Table5[[#This Row],[Recency]]&lt;=$L$11,4,IF(Table5[[#This Row],[Recency]]&lt;=$L$12,3,IF(Table5[[#This Row],[Recency]]&lt;=$L$13,2,1))))</f>
        <v>4</v>
      </c>
      <c r="G1564" s="9">
        <f>IF(Table5[[#This Row],[Frequency]]&lt;=$M$11,1,IF(Table5[[#This Row],[Frequency]]&lt;=$M$12,2,IF(Table5[[#This Row],[Frequency]]&lt;=$M$13,3,IF(Table5[[#This Row],[Frequency]]&lt;$M$17,4,5))))</f>
        <v>3</v>
      </c>
      <c r="H1564" s="9">
        <f>IF(Table5[[#This Row],[Total_Spend]]&lt;=$N$11,1,IF(Table5[[#This Row],[Total_Spend]]&lt;=$N$12,2,IF(Table5[[#This Row],[Total_Spend]]&lt;=$N$13,3,IF(Table5[[#This Row],[Total_Spend]]&lt;$N$17,4,5))))</f>
        <v>3</v>
      </c>
    </row>
    <row r="1565" spans="1:8" x14ac:dyDescent="0.3">
      <c r="A1565" s="9">
        <v>6721</v>
      </c>
      <c r="B1565">
        <v>21</v>
      </c>
      <c r="C1565">
        <v>1213</v>
      </c>
      <c r="D1565">
        <v>17</v>
      </c>
      <c r="E1565" s="9">
        <v>0</v>
      </c>
      <c r="F1565" s="9">
        <f>IF(Table5[[#This Row],[Recency]]&lt;=$L$19,5,IF(Table5[[#This Row],[Recency]]&lt;=$L$11,4,IF(Table5[[#This Row],[Recency]]&lt;=$L$12,3,IF(Table5[[#This Row],[Recency]]&lt;=$L$13,2,1))))</f>
        <v>4</v>
      </c>
      <c r="G1565" s="9">
        <f>IF(Table5[[#This Row],[Frequency]]&lt;=$M$11,1,IF(Table5[[#This Row],[Frequency]]&lt;=$M$12,2,IF(Table5[[#This Row],[Frequency]]&lt;=$M$13,3,IF(Table5[[#This Row],[Frequency]]&lt;$M$17,4,5))))</f>
        <v>3</v>
      </c>
      <c r="H1565" s="9">
        <f>IF(Table5[[#This Row],[Total_Spend]]&lt;=$N$11,1,IF(Table5[[#This Row],[Total_Spend]]&lt;=$N$12,2,IF(Table5[[#This Row],[Total_Spend]]&lt;=$N$13,3,IF(Table5[[#This Row],[Total_Spend]]&lt;$N$17,4,5))))</f>
        <v>4</v>
      </c>
    </row>
    <row r="1566" spans="1:8" x14ac:dyDescent="0.3">
      <c r="A1566" s="9">
        <v>6722</v>
      </c>
      <c r="B1566">
        <v>98</v>
      </c>
      <c r="C1566">
        <v>767</v>
      </c>
      <c r="D1566">
        <v>23</v>
      </c>
      <c r="E1566" s="9">
        <v>0</v>
      </c>
      <c r="F1566" s="9">
        <f>IF(Table5[[#This Row],[Recency]]&lt;=$L$19,5,IF(Table5[[#This Row],[Recency]]&lt;=$L$11,4,IF(Table5[[#This Row],[Recency]]&lt;=$L$12,3,IF(Table5[[#This Row],[Recency]]&lt;=$L$13,2,1))))</f>
        <v>1</v>
      </c>
      <c r="G1566" s="9">
        <f>IF(Table5[[#This Row],[Frequency]]&lt;=$M$11,1,IF(Table5[[#This Row],[Frequency]]&lt;=$M$12,2,IF(Table5[[#This Row],[Frequency]]&lt;=$M$13,3,IF(Table5[[#This Row],[Frequency]]&lt;$M$17,4,5))))</f>
        <v>4</v>
      </c>
      <c r="H1566" s="9">
        <f>IF(Table5[[#This Row],[Total_Spend]]&lt;=$N$11,1,IF(Table5[[#This Row],[Total_Spend]]&lt;=$N$12,2,IF(Table5[[#This Row],[Total_Spend]]&lt;=$N$13,3,IF(Table5[[#This Row],[Total_Spend]]&lt;$N$17,4,5))))</f>
        <v>3</v>
      </c>
    </row>
    <row r="1567" spans="1:8" x14ac:dyDescent="0.3">
      <c r="A1567" s="9">
        <v>6728</v>
      </c>
      <c r="B1567">
        <v>38</v>
      </c>
      <c r="C1567">
        <v>48</v>
      </c>
      <c r="D1567">
        <v>6</v>
      </c>
      <c r="E1567" s="9">
        <v>0</v>
      </c>
      <c r="F1567" s="9">
        <f>IF(Table5[[#This Row],[Recency]]&lt;=$L$19,5,IF(Table5[[#This Row],[Recency]]&lt;=$L$11,4,IF(Table5[[#This Row],[Recency]]&lt;=$L$12,3,IF(Table5[[#This Row],[Recency]]&lt;=$L$13,2,1))))</f>
        <v>3</v>
      </c>
      <c r="G1567" s="9">
        <f>IF(Table5[[#This Row],[Frequency]]&lt;=$M$11,1,IF(Table5[[#This Row],[Frequency]]&lt;=$M$12,2,IF(Table5[[#This Row],[Frequency]]&lt;=$M$13,3,IF(Table5[[#This Row],[Frequency]]&lt;$M$17,4,5))))</f>
        <v>1</v>
      </c>
      <c r="H1567" s="9">
        <f>IF(Table5[[#This Row],[Total_Spend]]&lt;=$N$11,1,IF(Table5[[#This Row],[Total_Spend]]&lt;=$N$12,2,IF(Table5[[#This Row],[Total_Spend]]&lt;=$N$13,3,IF(Table5[[#This Row],[Total_Spend]]&lt;$N$17,4,5))))</f>
        <v>1</v>
      </c>
    </row>
    <row r="1568" spans="1:8" x14ac:dyDescent="0.3">
      <c r="A1568" s="9">
        <v>6729</v>
      </c>
      <c r="B1568">
        <v>95</v>
      </c>
      <c r="C1568">
        <v>1538</v>
      </c>
      <c r="D1568">
        <v>21</v>
      </c>
      <c r="E1568" s="9">
        <v>0</v>
      </c>
      <c r="F1568" s="9">
        <f>IF(Table5[[#This Row],[Recency]]&lt;=$L$19,5,IF(Table5[[#This Row],[Recency]]&lt;=$L$11,4,IF(Table5[[#This Row],[Recency]]&lt;=$L$12,3,IF(Table5[[#This Row],[Recency]]&lt;=$L$13,2,1))))</f>
        <v>1</v>
      </c>
      <c r="G1568" s="9">
        <f>IF(Table5[[#This Row],[Frequency]]&lt;=$M$11,1,IF(Table5[[#This Row],[Frequency]]&lt;=$M$12,2,IF(Table5[[#This Row],[Frequency]]&lt;=$M$13,3,IF(Table5[[#This Row],[Frequency]]&lt;$M$17,4,5))))</f>
        <v>3</v>
      </c>
      <c r="H1568" s="9">
        <f>IF(Table5[[#This Row],[Total_Spend]]&lt;=$N$11,1,IF(Table5[[#This Row],[Total_Spend]]&lt;=$N$12,2,IF(Table5[[#This Row],[Total_Spend]]&lt;=$N$13,3,IF(Table5[[#This Row],[Total_Spend]]&lt;$N$17,4,5))))</f>
        <v>5</v>
      </c>
    </row>
    <row r="1569" spans="1:8" x14ac:dyDescent="0.3">
      <c r="A1569" s="9">
        <v>6730</v>
      </c>
      <c r="B1569">
        <v>92</v>
      </c>
      <c r="C1569">
        <v>54</v>
      </c>
      <c r="D1569">
        <v>8</v>
      </c>
      <c r="E1569" s="9">
        <v>0</v>
      </c>
      <c r="F1569" s="9">
        <f>IF(Table5[[#This Row],[Recency]]&lt;=$L$19,5,IF(Table5[[#This Row],[Recency]]&lt;=$L$11,4,IF(Table5[[#This Row],[Recency]]&lt;=$L$12,3,IF(Table5[[#This Row],[Recency]]&lt;=$L$13,2,1))))</f>
        <v>1</v>
      </c>
      <c r="G1569" s="9">
        <f>IF(Table5[[#This Row],[Frequency]]&lt;=$M$11,1,IF(Table5[[#This Row],[Frequency]]&lt;=$M$12,2,IF(Table5[[#This Row],[Frequency]]&lt;=$M$13,3,IF(Table5[[#This Row],[Frequency]]&lt;$M$17,4,5))))</f>
        <v>1</v>
      </c>
      <c r="H1569" s="9">
        <f>IF(Table5[[#This Row],[Total_Spend]]&lt;=$N$11,1,IF(Table5[[#This Row],[Total_Spend]]&lt;=$N$12,2,IF(Table5[[#This Row],[Total_Spend]]&lt;=$N$13,3,IF(Table5[[#This Row],[Total_Spend]]&lt;$N$17,4,5))))</f>
        <v>1</v>
      </c>
    </row>
    <row r="1570" spans="1:8" x14ac:dyDescent="0.3">
      <c r="A1570" s="9">
        <v>6742</v>
      </c>
      <c r="B1570">
        <v>82</v>
      </c>
      <c r="C1570">
        <v>11</v>
      </c>
      <c r="D1570">
        <v>4</v>
      </c>
      <c r="E1570" s="9">
        <v>0</v>
      </c>
      <c r="F1570" s="9">
        <f>IF(Table5[[#This Row],[Recency]]&lt;=$L$19,5,IF(Table5[[#This Row],[Recency]]&lt;=$L$11,4,IF(Table5[[#This Row],[Recency]]&lt;=$L$12,3,IF(Table5[[#This Row],[Recency]]&lt;=$L$13,2,1))))</f>
        <v>1</v>
      </c>
      <c r="G1570" s="9">
        <f>IF(Table5[[#This Row],[Frequency]]&lt;=$M$11,1,IF(Table5[[#This Row],[Frequency]]&lt;=$M$12,2,IF(Table5[[#This Row],[Frequency]]&lt;=$M$13,3,IF(Table5[[#This Row],[Frequency]]&lt;$M$17,4,5))))</f>
        <v>1</v>
      </c>
      <c r="H1570" s="9">
        <f>IF(Table5[[#This Row],[Total_Spend]]&lt;=$N$11,1,IF(Table5[[#This Row],[Total_Spend]]&lt;=$N$12,2,IF(Table5[[#This Row],[Total_Spend]]&lt;=$N$13,3,IF(Table5[[#This Row],[Total_Spend]]&lt;$N$17,4,5))))</f>
        <v>1</v>
      </c>
    </row>
    <row r="1571" spans="1:8" x14ac:dyDescent="0.3">
      <c r="A1571" s="9">
        <v>6749</v>
      </c>
      <c r="B1571">
        <v>78</v>
      </c>
      <c r="C1571">
        <v>1722</v>
      </c>
      <c r="D1571">
        <v>18</v>
      </c>
      <c r="E1571" s="9">
        <v>0</v>
      </c>
      <c r="F1571" s="9">
        <f>IF(Table5[[#This Row],[Recency]]&lt;=$L$19,5,IF(Table5[[#This Row],[Recency]]&lt;=$L$11,4,IF(Table5[[#This Row],[Recency]]&lt;=$L$12,3,IF(Table5[[#This Row],[Recency]]&lt;=$L$13,2,1))))</f>
        <v>1</v>
      </c>
      <c r="G1571" s="9">
        <f>IF(Table5[[#This Row],[Frequency]]&lt;=$M$11,1,IF(Table5[[#This Row],[Frequency]]&lt;=$M$12,2,IF(Table5[[#This Row],[Frequency]]&lt;=$M$13,3,IF(Table5[[#This Row],[Frequency]]&lt;$M$17,4,5))))</f>
        <v>3</v>
      </c>
      <c r="H1571" s="9">
        <f>IF(Table5[[#This Row],[Total_Spend]]&lt;=$N$11,1,IF(Table5[[#This Row],[Total_Spend]]&lt;=$N$12,2,IF(Table5[[#This Row],[Total_Spend]]&lt;=$N$13,3,IF(Table5[[#This Row],[Total_Spend]]&lt;$N$17,4,5))))</f>
        <v>5</v>
      </c>
    </row>
    <row r="1572" spans="1:8" x14ac:dyDescent="0.3">
      <c r="A1572" s="9">
        <v>675</v>
      </c>
      <c r="B1572">
        <v>67</v>
      </c>
      <c r="C1572">
        <v>332</v>
      </c>
      <c r="D1572">
        <v>16</v>
      </c>
      <c r="E1572" s="9">
        <v>0</v>
      </c>
      <c r="F1572" s="9">
        <f>IF(Table5[[#This Row],[Recency]]&lt;=$L$19,5,IF(Table5[[#This Row],[Recency]]&lt;=$L$11,4,IF(Table5[[#This Row],[Recency]]&lt;=$L$12,3,IF(Table5[[#This Row],[Recency]]&lt;=$L$13,2,1))))</f>
        <v>2</v>
      </c>
      <c r="G1572" s="9">
        <f>IF(Table5[[#This Row],[Frequency]]&lt;=$M$11,1,IF(Table5[[#This Row],[Frequency]]&lt;=$M$12,2,IF(Table5[[#This Row],[Frequency]]&lt;=$M$13,3,IF(Table5[[#This Row],[Frequency]]&lt;$M$17,4,5))))</f>
        <v>3</v>
      </c>
      <c r="H1572" s="9">
        <f>IF(Table5[[#This Row],[Total_Spend]]&lt;=$N$11,1,IF(Table5[[#This Row],[Total_Spend]]&lt;=$N$12,2,IF(Table5[[#This Row],[Total_Spend]]&lt;=$N$13,3,IF(Table5[[#This Row],[Total_Spend]]&lt;$N$17,4,5))))</f>
        <v>2</v>
      </c>
    </row>
    <row r="1573" spans="1:8" x14ac:dyDescent="0.3">
      <c r="A1573" s="9">
        <v>6768</v>
      </c>
      <c r="B1573">
        <v>75</v>
      </c>
      <c r="C1573">
        <v>36</v>
      </c>
      <c r="D1573">
        <v>6</v>
      </c>
      <c r="E1573" s="9">
        <v>0</v>
      </c>
      <c r="F1573" s="9">
        <f>IF(Table5[[#This Row],[Recency]]&lt;=$L$19,5,IF(Table5[[#This Row],[Recency]]&lt;=$L$11,4,IF(Table5[[#This Row],[Recency]]&lt;=$L$12,3,IF(Table5[[#This Row],[Recency]]&lt;=$L$13,2,1))))</f>
        <v>1</v>
      </c>
      <c r="G1573" s="9">
        <f>IF(Table5[[#This Row],[Frequency]]&lt;=$M$11,1,IF(Table5[[#This Row],[Frequency]]&lt;=$M$12,2,IF(Table5[[#This Row],[Frequency]]&lt;=$M$13,3,IF(Table5[[#This Row],[Frequency]]&lt;$M$17,4,5))))</f>
        <v>1</v>
      </c>
      <c r="H1573" s="9">
        <f>IF(Table5[[#This Row],[Total_Spend]]&lt;=$N$11,1,IF(Table5[[#This Row],[Total_Spend]]&lt;=$N$12,2,IF(Table5[[#This Row],[Total_Spend]]&lt;=$N$13,3,IF(Table5[[#This Row],[Total_Spend]]&lt;$N$17,4,5))))</f>
        <v>1</v>
      </c>
    </row>
    <row r="1574" spans="1:8" x14ac:dyDescent="0.3">
      <c r="A1574" s="9">
        <v>6770</v>
      </c>
      <c r="B1574">
        <v>5</v>
      </c>
      <c r="C1574">
        <v>68</v>
      </c>
      <c r="D1574">
        <v>7</v>
      </c>
      <c r="E1574" s="9">
        <v>1</v>
      </c>
      <c r="F1574" s="9">
        <f>IF(Table5[[#This Row],[Recency]]&lt;=$L$19,5,IF(Table5[[#This Row],[Recency]]&lt;=$L$11,4,IF(Table5[[#This Row],[Recency]]&lt;=$L$12,3,IF(Table5[[#This Row],[Recency]]&lt;=$L$13,2,1))))</f>
        <v>5</v>
      </c>
      <c r="G1574" s="9">
        <f>IF(Table5[[#This Row],[Frequency]]&lt;=$M$11,1,IF(Table5[[#This Row],[Frequency]]&lt;=$M$12,2,IF(Table5[[#This Row],[Frequency]]&lt;=$M$13,3,IF(Table5[[#This Row],[Frequency]]&lt;$M$17,4,5))))</f>
        <v>1</v>
      </c>
      <c r="H1574" s="9">
        <f>IF(Table5[[#This Row],[Total_Spend]]&lt;=$N$11,1,IF(Table5[[#This Row],[Total_Spend]]&lt;=$N$12,2,IF(Table5[[#This Row],[Total_Spend]]&lt;=$N$13,3,IF(Table5[[#This Row],[Total_Spend]]&lt;$N$17,4,5))))</f>
        <v>1</v>
      </c>
    </row>
    <row r="1575" spans="1:8" x14ac:dyDescent="0.3">
      <c r="A1575" s="9">
        <v>679</v>
      </c>
      <c r="B1575">
        <v>49</v>
      </c>
      <c r="C1575">
        <v>38</v>
      </c>
      <c r="D1575">
        <v>6</v>
      </c>
      <c r="E1575" s="9">
        <v>0</v>
      </c>
      <c r="F1575" s="9">
        <f>IF(Table5[[#This Row],[Recency]]&lt;=$L$19,5,IF(Table5[[#This Row],[Recency]]&lt;=$L$11,4,IF(Table5[[#This Row],[Recency]]&lt;=$L$12,3,IF(Table5[[#This Row],[Recency]]&lt;=$L$13,2,1))))</f>
        <v>3</v>
      </c>
      <c r="G1575" s="9">
        <f>IF(Table5[[#This Row],[Frequency]]&lt;=$M$11,1,IF(Table5[[#This Row],[Frequency]]&lt;=$M$12,2,IF(Table5[[#This Row],[Frequency]]&lt;=$M$13,3,IF(Table5[[#This Row],[Frequency]]&lt;$M$17,4,5))))</f>
        <v>1</v>
      </c>
      <c r="H1575" s="9">
        <f>IF(Table5[[#This Row],[Total_Spend]]&lt;=$N$11,1,IF(Table5[[#This Row],[Total_Spend]]&lt;=$N$12,2,IF(Table5[[#This Row],[Total_Spend]]&lt;=$N$13,3,IF(Table5[[#This Row],[Total_Spend]]&lt;$N$17,4,5))))</f>
        <v>1</v>
      </c>
    </row>
    <row r="1576" spans="1:8" x14ac:dyDescent="0.3">
      <c r="A1576" s="9">
        <v>6798</v>
      </c>
      <c r="B1576">
        <v>30</v>
      </c>
      <c r="C1576">
        <v>433</v>
      </c>
      <c r="D1576">
        <v>23</v>
      </c>
      <c r="E1576" s="9">
        <v>1</v>
      </c>
      <c r="F1576" s="9">
        <f>IF(Table5[[#This Row],[Recency]]&lt;=$L$19,5,IF(Table5[[#This Row],[Recency]]&lt;=$L$11,4,IF(Table5[[#This Row],[Recency]]&lt;=$L$12,3,IF(Table5[[#This Row],[Recency]]&lt;=$L$13,2,1))))</f>
        <v>3</v>
      </c>
      <c r="G1576" s="9">
        <f>IF(Table5[[#This Row],[Frequency]]&lt;=$M$11,1,IF(Table5[[#This Row],[Frequency]]&lt;=$M$12,2,IF(Table5[[#This Row],[Frequency]]&lt;=$M$13,3,IF(Table5[[#This Row],[Frequency]]&lt;$M$17,4,5))))</f>
        <v>4</v>
      </c>
      <c r="H1576" s="9">
        <f>IF(Table5[[#This Row],[Total_Spend]]&lt;=$N$11,1,IF(Table5[[#This Row],[Total_Spend]]&lt;=$N$12,2,IF(Table5[[#This Row],[Total_Spend]]&lt;=$N$13,3,IF(Table5[[#This Row],[Total_Spend]]&lt;$N$17,4,5))))</f>
        <v>3</v>
      </c>
    </row>
    <row r="1577" spans="1:8" x14ac:dyDescent="0.3">
      <c r="A1577" s="9">
        <v>6810</v>
      </c>
      <c r="B1577">
        <v>76</v>
      </c>
      <c r="C1577">
        <v>1187</v>
      </c>
      <c r="D1577">
        <v>12</v>
      </c>
      <c r="E1577" s="9">
        <v>1</v>
      </c>
      <c r="F1577" s="9">
        <f>IF(Table5[[#This Row],[Recency]]&lt;=$L$19,5,IF(Table5[[#This Row],[Recency]]&lt;=$L$11,4,IF(Table5[[#This Row],[Recency]]&lt;=$L$12,3,IF(Table5[[#This Row],[Recency]]&lt;=$L$13,2,1))))</f>
        <v>1</v>
      </c>
      <c r="G1577" s="9">
        <f>IF(Table5[[#This Row],[Frequency]]&lt;=$M$11,1,IF(Table5[[#This Row],[Frequency]]&lt;=$M$12,2,IF(Table5[[#This Row],[Frequency]]&lt;=$M$13,3,IF(Table5[[#This Row],[Frequency]]&lt;$M$17,4,5))))</f>
        <v>2</v>
      </c>
      <c r="H1577" s="9">
        <f>IF(Table5[[#This Row],[Total_Spend]]&lt;=$N$11,1,IF(Table5[[#This Row],[Total_Spend]]&lt;=$N$12,2,IF(Table5[[#This Row],[Total_Spend]]&lt;=$N$13,3,IF(Table5[[#This Row],[Total_Spend]]&lt;$N$17,4,5))))</f>
        <v>4</v>
      </c>
    </row>
    <row r="1578" spans="1:8" x14ac:dyDescent="0.3">
      <c r="A1578" s="9">
        <v>6815</v>
      </c>
      <c r="B1578">
        <v>4</v>
      </c>
      <c r="C1578">
        <v>809</v>
      </c>
      <c r="D1578">
        <v>21</v>
      </c>
      <c r="E1578" s="9">
        <v>1</v>
      </c>
      <c r="F1578" s="9">
        <f>IF(Table5[[#This Row],[Recency]]&lt;=$L$19,5,IF(Table5[[#This Row],[Recency]]&lt;=$L$11,4,IF(Table5[[#This Row],[Recency]]&lt;=$L$12,3,IF(Table5[[#This Row],[Recency]]&lt;=$L$13,2,1))))</f>
        <v>5</v>
      </c>
      <c r="G1578" s="9">
        <f>IF(Table5[[#This Row],[Frequency]]&lt;=$M$11,1,IF(Table5[[#This Row],[Frequency]]&lt;=$M$12,2,IF(Table5[[#This Row],[Frequency]]&lt;=$M$13,3,IF(Table5[[#This Row],[Frequency]]&lt;$M$17,4,5))))</f>
        <v>3</v>
      </c>
      <c r="H1578" s="9">
        <f>IF(Table5[[#This Row],[Total_Spend]]&lt;=$N$11,1,IF(Table5[[#This Row],[Total_Spend]]&lt;=$N$12,2,IF(Table5[[#This Row],[Total_Spend]]&lt;=$N$13,3,IF(Table5[[#This Row],[Total_Spend]]&lt;$N$17,4,5))))</f>
        <v>3</v>
      </c>
    </row>
    <row r="1579" spans="1:8" x14ac:dyDescent="0.3">
      <c r="A1579" s="9">
        <v>6818</v>
      </c>
      <c r="B1579">
        <v>26</v>
      </c>
      <c r="C1579">
        <v>369</v>
      </c>
      <c r="D1579">
        <v>16</v>
      </c>
      <c r="E1579" s="9">
        <v>0</v>
      </c>
      <c r="F1579" s="9">
        <f>IF(Table5[[#This Row],[Recency]]&lt;=$L$19,5,IF(Table5[[#This Row],[Recency]]&lt;=$L$11,4,IF(Table5[[#This Row],[Recency]]&lt;=$L$12,3,IF(Table5[[#This Row],[Recency]]&lt;=$L$13,2,1))))</f>
        <v>3</v>
      </c>
      <c r="G1579" s="9">
        <f>IF(Table5[[#This Row],[Frequency]]&lt;=$M$11,1,IF(Table5[[#This Row],[Frequency]]&lt;=$M$12,2,IF(Table5[[#This Row],[Frequency]]&lt;=$M$13,3,IF(Table5[[#This Row],[Frequency]]&lt;$M$17,4,5))))</f>
        <v>3</v>
      </c>
      <c r="H1579" s="9">
        <f>IF(Table5[[#This Row],[Total_Spend]]&lt;=$N$11,1,IF(Table5[[#This Row],[Total_Spend]]&lt;=$N$12,2,IF(Table5[[#This Row],[Total_Spend]]&lt;=$N$13,3,IF(Table5[[#This Row],[Total_Spend]]&lt;$N$17,4,5))))</f>
        <v>2</v>
      </c>
    </row>
    <row r="1580" spans="1:8" x14ac:dyDescent="0.3">
      <c r="A1580" s="9">
        <v>6825</v>
      </c>
      <c r="B1580">
        <v>86</v>
      </c>
      <c r="C1580">
        <v>16</v>
      </c>
      <c r="D1580">
        <v>4</v>
      </c>
      <c r="E1580" s="9">
        <v>0</v>
      </c>
      <c r="F1580" s="9">
        <f>IF(Table5[[#This Row],[Recency]]&lt;=$L$19,5,IF(Table5[[#This Row],[Recency]]&lt;=$L$11,4,IF(Table5[[#This Row],[Recency]]&lt;=$L$12,3,IF(Table5[[#This Row],[Recency]]&lt;=$L$13,2,1))))</f>
        <v>1</v>
      </c>
      <c r="G1580" s="9">
        <f>IF(Table5[[#This Row],[Frequency]]&lt;=$M$11,1,IF(Table5[[#This Row],[Frequency]]&lt;=$M$12,2,IF(Table5[[#This Row],[Frequency]]&lt;=$M$13,3,IF(Table5[[#This Row],[Frequency]]&lt;$M$17,4,5))))</f>
        <v>1</v>
      </c>
      <c r="H1580" s="9">
        <f>IF(Table5[[#This Row],[Total_Spend]]&lt;=$N$11,1,IF(Table5[[#This Row],[Total_Spend]]&lt;=$N$12,2,IF(Table5[[#This Row],[Total_Spend]]&lt;=$N$13,3,IF(Table5[[#This Row],[Total_Spend]]&lt;$N$17,4,5))))</f>
        <v>1</v>
      </c>
    </row>
    <row r="1581" spans="1:8" x14ac:dyDescent="0.3">
      <c r="A1581" s="9">
        <v>6853</v>
      </c>
      <c r="B1581">
        <v>12</v>
      </c>
      <c r="C1581">
        <v>1438</v>
      </c>
      <c r="D1581">
        <v>21</v>
      </c>
      <c r="E1581" s="9">
        <v>1</v>
      </c>
      <c r="F1581" s="9">
        <f>IF(Table5[[#This Row],[Recency]]&lt;=$L$19,5,IF(Table5[[#This Row],[Recency]]&lt;=$L$11,4,IF(Table5[[#This Row],[Recency]]&lt;=$L$12,3,IF(Table5[[#This Row],[Recency]]&lt;=$L$13,2,1))))</f>
        <v>4</v>
      </c>
      <c r="G1581" s="9">
        <f>IF(Table5[[#This Row],[Frequency]]&lt;=$M$11,1,IF(Table5[[#This Row],[Frequency]]&lt;=$M$12,2,IF(Table5[[#This Row],[Frequency]]&lt;=$M$13,3,IF(Table5[[#This Row],[Frequency]]&lt;$M$17,4,5))))</f>
        <v>3</v>
      </c>
      <c r="H1581" s="9">
        <f>IF(Table5[[#This Row],[Total_Spend]]&lt;=$N$11,1,IF(Table5[[#This Row],[Total_Spend]]&lt;=$N$12,2,IF(Table5[[#This Row],[Total_Spend]]&lt;=$N$13,3,IF(Table5[[#This Row],[Total_Spend]]&lt;$N$17,4,5))))</f>
        <v>4</v>
      </c>
    </row>
    <row r="1582" spans="1:8" x14ac:dyDescent="0.3">
      <c r="A1582" s="9">
        <v>6856</v>
      </c>
      <c r="B1582">
        <v>75</v>
      </c>
      <c r="C1582">
        <v>65</v>
      </c>
      <c r="D1582">
        <v>9</v>
      </c>
      <c r="E1582" s="9">
        <v>1</v>
      </c>
      <c r="F1582" s="9">
        <f>IF(Table5[[#This Row],[Recency]]&lt;=$L$19,5,IF(Table5[[#This Row],[Recency]]&lt;=$L$11,4,IF(Table5[[#This Row],[Recency]]&lt;=$L$12,3,IF(Table5[[#This Row],[Recency]]&lt;=$L$13,2,1))))</f>
        <v>1</v>
      </c>
      <c r="G1582" s="9">
        <f>IF(Table5[[#This Row],[Frequency]]&lt;=$M$11,1,IF(Table5[[#This Row],[Frequency]]&lt;=$M$12,2,IF(Table5[[#This Row],[Frequency]]&lt;=$M$13,3,IF(Table5[[#This Row],[Frequency]]&lt;$M$17,4,5))))</f>
        <v>2</v>
      </c>
      <c r="H1582" s="9">
        <f>IF(Table5[[#This Row],[Total_Spend]]&lt;=$N$11,1,IF(Table5[[#This Row],[Total_Spend]]&lt;=$N$12,2,IF(Table5[[#This Row],[Total_Spend]]&lt;=$N$13,3,IF(Table5[[#This Row],[Total_Spend]]&lt;$N$17,4,5))))</f>
        <v>1</v>
      </c>
    </row>
    <row r="1583" spans="1:8" x14ac:dyDescent="0.3">
      <c r="A1583" s="9">
        <v>6859</v>
      </c>
      <c r="B1583">
        <v>30</v>
      </c>
      <c r="C1583">
        <v>99</v>
      </c>
      <c r="D1583">
        <v>9</v>
      </c>
      <c r="E1583" s="9">
        <v>0</v>
      </c>
      <c r="F1583" s="9">
        <f>IF(Table5[[#This Row],[Recency]]&lt;=$L$19,5,IF(Table5[[#This Row],[Recency]]&lt;=$L$11,4,IF(Table5[[#This Row],[Recency]]&lt;=$L$12,3,IF(Table5[[#This Row],[Recency]]&lt;=$L$13,2,1))))</f>
        <v>3</v>
      </c>
      <c r="G1583" s="9">
        <f>IF(Table5[[#This Row],[Frequency]]&lt;=$M$11,1,IF(Table5[[#This Row],[Frequency]]&lt;=$M$12,2,IF(Table5[[#This Row],[Frequency]]&lt;=$M$13,3,IF(Table5[[#This Row],[Frequency]]&lt;$M$17,4,5))))</f>
        <v>2</v>
      </c>
      <c r="H1583" s="9">
        <f>IF(Table5[[#This Row],[Total_Spend]]&lt;=$N$11,1,IF(Table5[[#This Row],[Total_Spend]]&lt;=$N$12,2,IF(Table5[[#This Row],[Total_Spend]]&lt;=$N$13,3,IF(Table5[[#This Row],[Total_Spend]]&lt;$N$17,4,5))))</f>
        <v>2</v>
      </c>
    </row>
    <row r="1584" spans="1:8" x14ac:dyDescent="0.3">
      <c r="A1584" s="9">
        <v>6862</v>
      </c>
      <c r="B1584">
        <v>65</v>
      </c>
      <c r="C1584">
        <v>8</v>
      </c>
      <c r="D1584">
        <v>15</v>
      </c>
      <c r="E1584" s="9">
        <v>0</v>
      </c>
      <c r="F1584" s="9">
        <f>IF(Table5[[#This Row],[Recency]]&lt;=$L$19,5,IF(Table5[[#This Row],[Recency]]&lt;=$L$11,4,IF(Table5[[#This Row],[Recency]]&lt;=$L$12,3,IF(Table5[[#This Row],[Recency]]&lt;=$L$13,2,1))))</f>
        <v>2</v>
      </c>
      <c r="G1584" s="9">
        <f>IF(Table5[[#This Row],[Frequency]]&lt;=$M$11,1,IF(Table5[[#This Row],[Frequency]]&lt;=$M$12,2,IF(Table5[[#This Row],[Frequency]]&lt;=$M$13,3,IF(Table5[[#This Row],[Frequency]]&lt;$M$17,4,5))))</f>
        <v>2</v>
      </c>
      <c r="H1584" s="9">
        <f>IF(Table5[[#This Row],[Total_Spend]]&lt;=$N$11,1,IF(Table5[[#This Row],[Total_Spend]]&lt;=$N$12,2,IF(Table5[[#This Row],[Total_Spend]]&lt;=$N$13,3,IF(Table5[[#This Row],[Total_Spend]]&lt;$N$17,4,5))))</f>
        <v>1</v>
      </c>
    </row>
    <row r="1585" spans="1:8" x14ac:dyDescent="0.3">
      <c r="A1585" s="9">
        <v>6864</v>
      </c>
      <c r="B1585">
        <v>34</v>
      </c>
      <c r="C1585">
        <v>30</v>
      </c>
      <c r="D1585">
        <v>8</v>
      </c>
      <c r="E1585" s="9">
        <v>0</v>
      </c>
      <c r="F1585" s="9">
        <f>IF(Table5[[#This Row],[Recency]]&lt;=$L$19,5,IF(Table5[[#This Row],[Recency]]&lt;=$L$11,4,IF(Table5[[#This Row],[Recency]]&lt;=$L$12,3,IF(Table5[[#This Row],[Recency]]&lt;=$L$13,2,1))))</f>
        <v>3</v>
      </c>
      <c r="G1585" s="9">
        <f>IF(Table5[[#This Row],[Frequency]]&lt;=$M$11,1,IF(Table5[[#This Row],[Frequency]]&lt;=$M$12,2,IF(Table5[[#This Row],[Frequency]]&lt;=$M$13,3,IF(Table5[[#This Row],[Frequency]]&lt;$M$17,4,5))))</f>
        <v>1</v>
      </c>
      <c r="H1585" s="9">
        <f>IF(Table5[[#This Row],[Total_Spend]]&lt;=$N$11,1,IF(Table5[[#This Row],[Total_Spend]]&lt;=$N$12,2,IF(Table5[[#This Row],[Total_Spend]]&lt;=$N$13,3,IF(Table5[[#This Row],[Total_Spend]]&lt;$N$17,4,5))))</f>
        <v>1</v>
      </c>
    </row>
    <row r="1586" spans="1:8" x14ac:dyDescent="0.3">
      <c r="A1586" s="9">
        <v>6866</v>
      </c>
      <c r="B1586">
        <v>56</v>
      </c>
      <c r="C1586">
        <v>34</v>
      </c>
      <c r="D1586">
        <v>5</v>
      </c>
      <c r="E1586" s="9">
        <v>0</v>
      </c>
      <c r="F1586" s="9">
        <f>IF(Table5[[#This Row],[Recency]]&lt;=$L$19,5,IF(Table5[[#This Row],[Recency]]&lt;=$L$11,4,IF(Table5[[#This Row],[Recency]]&lt;=$L$12,3,IF(Table5[[#This Row],[Recency]]&lt;=$L$13,2,1))))</f>
        <v>2</v>
      </c>
      <c r="G1586" s="9">
        <f>IF(Table5[[#This Row],[Frequency]]&lt;=$M$11,1,IF(Table5[[#This Row],[Frequency]]&lt;=$M$12,2,IF(Table5[[#This Row],[Frequency]]&lt;=$M$13,3,IF(Table5[[#This Row],[Frequency]]&lt;$M$17,4,5))))</f>
        <v>1</v>
      </c>
      <c r="H1586" s="9">
        <f>IF(Table5[[#This Row],[Total_Spend]]&lt;=$N$11,1,IF(Table5[[#This Row],[Total_Spend]]&lt;=$N$12,2,IF(Table5[[#This Row],[Total_Spend]]&lt;=$N$13,3,IF(Table5[[#This Row],[Total_Spend]]&lt;$N$17,4,5))))</f>
        <v>1</v>
      </c>
    </row>
    <row r="1587" spans="1:8" x14ac:dyDescent="0.3">
      <c r="A1587" s="9">
        <v>6870</v>
      </c>
      <c r="B1587">
        <v>73</v>
      </c>
      <c r="C1587">
        <v>283</v>
      </c>
      <c r="D1587">
        <v>12</v>
      </c>
      <c r="E1587" s="9">
        <v>0</v>
      </c>
      <c r="F1587" s="9">
        <f>IF(Table5[[#This Row],[Recency]]&lt;=$L$19,5,IF(Table5[[#This Row],[Recency]]&lt;=$L$11,4,IF(Table5[[#This Row],[Recency]]&lt;=$L$12,3,IF(Table5[[#This Row],[Recency]]&lt;=$L$13,2,1))))</f>
        <v>2</v>
      </c>
      <c r="G1587" s="9">
        <f>IF(Table5[[#This Row],[Frequency]]&lt;=$M$11,1,IF(Table5[[#This Row],[Frequency]]&lt;=$M$12,2,IF(Table5[[#This Row],[Frequency]]&lt;=$M$13,3,IF(Table5[[#This Row],[Frequency]]&lt;$M$17,4,5))))</f>
        <v>2</v>
      </c>
      <c r="H1587" s="9">
        <f>IF(Table5[[#This Row],[Total_Spend]]&lt;=$N$11,1,IF(Table5[[#This Row],[Total_Spend]]&lt;=$N$12,2,IF(Table5[[#This Row],[Total_Spend]]&lt;=$N$13,3,IF(Table5[[#This Row],[Total_Spend]]&lt;$N$17,4,5))))</f>
        <v>2</v>
      </c>
    </row>
    <row r="1588" spans="1:8" x14ac:dyDescent="0.3">
      <c r="A1588" s="9">
        <v>6872</v>
      </c>
      <c r="B1588">
        <v>43</v>
      </c>
      <c r="C1588">
        <v>405</v>
      </c>
      <c r="D1588">
        <v>16</v>
      </c>
      <c r="E1588" s="9">
        <v>0</v>
      </c>
      <c r="F1588" s="9">
        <f>IF(Table5[[#This Row],[Recency]]&lt;=$L$19,5,IF(Table5[[#This Row],[Recency]]&lt;=$L$11,4,IF(Table5[[#This Row],[Recency]]&lt;=$L$12,3,IF(Table5[[#This Row],[Recency]]&lt;=$L$13,2,1))))</f>
        <v>3</v>
      </c>
      <c r="G1588" s="9">
        <f>IF(Table5[[#This Row],[Frequency]]&lt;=$M$11,1,IF(Table5[[#This Row],[Frequency]]&lt;=$M$12,2,IF(Table5[[#This Row],[Frequency]]&lt;=$M$13,3,IF(Table5[[#This Row],[Frequency]]&lt;$M$17,4,5))))</f>
        <v>3</v>
      </c>
      <c r="H1588" s="9">
        <f>IF(Table5[[#This Row],[Total_Spend]]&lt;=$N$11,1,IF(Table5[[#This Row],[Total_Spend]]&lt;=$N$12,2,IF(Table5[[#This Row],[Total_Spend]]&lt;=$N$13,3,IF(Table5[[#This Row],[Total_Spend]]&lt;$N$17,4,5))))</f>
        <v>3</v>
      </c>
    </row>
    <row r="1589" spans="1:8" x14ac:dyDescent="0.3">
      <c r="A1589" s="9">
        <v>6875</v>
      </c>
      <c r="B1589">
        <v>38</v>
      </c>
      <c r="C1589">
        <v>529</v>
      </c>
      <c r="D1589">
        <v>17</v>
      </c>
      <c r="E1589" s="9">
        <v>0</v>
      </c>
      <c r="F1589" s="9">
        <f>IF(Table5[[#This Row],[Recency]]&lt;=$L$19,5,IF(Table5[[#This Row],[Recency]]&lt;=$L$11,4,IF(Table5[[#This Row],[Recency]]&lt;=$L$12,3,IF(Table5[[#This Row],[Recency]]&lt;=$L$13,2,1))))</f>
        <v>3</v>
      </c>
      <c r="G1589" s="9">
        <f>IF(Table5[[#This Row],[Frequency]]&lt;=$M$11,1,IF(Table5[[#This Row],[Frequency]]&lt;=$M$12,2,IF(Table5[[#This Row],[Frequency]]&lt;=$M$13,3,IF(Table5[[#This Row],[Frequency]]&lt;$M$17,4,5))))</f>
        <v>3</v>
      </c>
      <c r="H1589" s="9">
        <f>IF(Table5[[#This Row],[Total_Spend]]&lt;=$N$11,1,IF(Table5[[#This Row],[Total_Spend]]&lt;=$N$12,2,IF(Table5[[#This Row],[Total_Spend]]&lt;=$N$13,3,IF(Table5[[#This Row],[Total_Spend]]&lt;$N$17,4,5))))</f>
        <v>3</v>
      </c>
    </row>
    <row r="1590" spans="1:8" x14ac:dyDescent="0.3">
      <c r="A1590" s="9">
        <v>6878</v>
      </c>
      <c r="B1590">
        <v>14</v>
      </c>
      <c r="C1590">
        <v>324</v>
      </c>
      <c r="D1590">
        <v>14</v>
      </c>
      <c r="E1590" s="9">
        <v>0</v>
      </c>
      <c r="F1590" s="9">
        <f>IF(Table5[[#This Row],[Recency]]&lt;=$L$19,5,IF(Table5[[#This Row],[Recency]]&lt;=$L$11,4,IF(Table5[[#This Row],[Recency]]&lt;=$L$12,3,IF(Table5[[#This Row],[Recency]]&lt;=$L$13,2,1))))</f>
        <v>4</v>
      </c>
      <c r="G1590" s="9">
        <f>IF(Table5[[#This Row],[Frequency]]&lt;=$M$11,1,IF(Table5[[#This Row],[Frequency]]&lt;=$M$12,2,IF(Table5[[#This Row],[Frequency]]&lt;=$M$13,3,IF(Table5[[#This Row],[Frequency]]&lt;$M$17,4,5))))</f>
        <v>2</v>
      </c>
      <c r="H1590" s="9">
        <f>IF(Table5[[#This Row],[Total_Spend]]&lt;=$N$11,1,IF(Table5[[#This Row],[Total_Spend]]&lt;=$N$12,2,IF(Table5[[#This Row],[Total_Spend]]&lt;=$N$13,3,IF(Table5[[#This Row],[Total_Spend]]&lt;$N$17,4,5))))</f>
        <v>2</v>
      </c>
    </row>
    <row r="1591" spans="1:8" x14ac:dyDescent="0.3">
      <c r="A1591" s="9">
        <v>6885</v>
      </c>
      <c r="B1591">
        <v>36</v>
      </c>
      <c r="C1591">
        <v>55</v>
      </c>
      <c r="D1591">
        <v>6</v>
      </c>
      <c r="E1591" s="9">
        <v>0</v>
      </c>
      <c r="F1591" s="9">
        <f>IF(Table5[[#This Row],[Recency]]&lt;=$L$19,5,IF(Table5[[#This Row],[Recency]]&lt;=$L$11,4,IF(Table5[[#This Row],[Recency]]&lt;=$L$12,3,IF(Table5[[#This Row],[Recency]]&lt;=$L$13,2,1))))</f>
        <v>3</v>
      </c>
      <c r="G1591" s="9">
        <f>IF(Table5[[#This Row],[Frequency]]&lt;=$M$11,1,IF(Table5[[#This Row],[Frequency]]&lt;=$M$12,2,IF(Table5[[#This Row],[Frequency]]&lt;=$M$13,3,IF(Table5[[#This Row],[Frequency]]&lt;$M$17,4,5))))</f>
        <v>1</v>
      </c>
      <c r="H1591" s="9">
        <f>IF(Table5[[#This Row],[Total_Spend]]&lt;=$N$11,1,IF(Table5[[#This Row],[Total_Spend]]&lt;=$N$12,2,IF(Table5[[#This Row],[Total_Spend]]&lt;=$N$13,3,IF(Table5[[#This Row],[Total_Spend]]&lt;$N$17,4,5))))</f>
        <v>1</v>
      </c>
    </row>
    <row r="1592" spans="1:8" x14ac:dyDescent="0.3">
      <c r="A1592" s="9">
        <v>6887</v>
      </c>
      <c r="B1592">
        <v>33</v>
      </c>
      <c r="C1592">
        <v>564</v>
      </c>
      <c r="D1592">
        <v>19</v>
      </c>
      <c r="E1592" s="9">
        <v>0</v>
      </c>
      <c r="F1592" s="9">
        <f>IF(Table5[[#This Row],[Recency]]&lt;=$L$19,5,IF(Table5[[#This Row],[Recency]]&lt;=$L$11,4,IF(Table5[[#This Row],[Recency]]&lt;=$L$12,3,IF(Table5[[#This Row],[Recency]]&lt;=$L$13,2,1))))</f>
        <v>3</v>
      </c>
      <c r="G1592" s="9">
        <f>IF(Table5[[#This Row],[Frequency]]&lt;=$M$11,1,IF(Table5[[#This Row],[Frequency]]&lt;=$M$12,2,IF(Table5[[#This Row],[Frequency]]&lt;=$M$13,3,IF(Table5[[#This Row],[Frequency]]&lt;$M$17,4,5))))</f>
        <v>3</v>
      </c>
      <c r="H1592" s="9">
        <f>IF(Table5[[#This Row],[Total_Spend]]&lt;=$N$11,1,IF(Table5[[#This Row],[Total_Spend]]&lt;=$N$12,2,IF(Table5[[#This Row],[Total_Spend]]&lt;=$N$13,3,IF(Table5[[#This Row],[Total_Spend]]&lt;$N$17,4,5))))</f>
        <v>3</v>
      </c>
    </row>
    <row r="1593" spans="1:8" x14ac:dyDescent="0.3">
      <c r="A1593" s="9">
        <v>6892</v>
      </c>
      <c r="B1593">
        <v>23</v>
      </c>
      <c r="C1593">
        <v>732</v>
      </c>
      <c r="D1593">
        <v>28</v>
      </c>
      <c r="E1593" s="9">
        <v>0</v>
      </c>
      <c r="F1593" s="9">
        <f>IF(Table5[[#This Row],[Recency]]&lt;=$L$19,5,IF(Table5[[#This Row],[Recency]]&lt;=$L$11,4,IF(Table5[[#This Row],[Recency]]&lt;=$L$12,3,IF(Table5[[#This Row],[Recency]]&lt;=$L$13,2,1))))</f>
        <v>4</v>
      </c>
      <c r="G1593" s="9">
        <f>IF(Table5[[#This Row],[Frequency]]&lt;=$M$11,1,IF(Table5[[#This Row],[Frequency]]&lt;=$M$12,2,IF(Table5[[#This Row],[Frequency]]&lt;=$M$13,3,IF(Table5[[#This Row],[Frequency]]&lt;$M$17,4,5))))</f>
        <v>5</v>
      </c>
      <c r="H1593" s="9">
        <f>IF(Table5[[#This Row],[Total_Spend]]&lt;=$N$11,1,IF(Table5[[#This Row],[Total_Spend]]&lt;=$N$12,2,IF(Table5[[#This Row],[Total_Spend]]&lt;=$N$13,3,IF(Table5[[#This Row],[Total_Spend]]&lt;$N$17,4,5))))</f>
        <v>3</v>
      </c>
    </row>
    <row r="1594" spans="1:8" x14ac:dyDescent="0.3">
      <c r="A1594" s="9">
        <v>6905</v>
      </c>
      <c r="B1594">
        <v>55</v>
      </c>
      <c r="C1594">
        <v>1004</v>
      </c>
      <c r="D1594">
        <v>21</v>
      </c>
      <c r="E1594" s="9">
        <v>0</v>
      </c>
      <c r="F1594" s="9">
        <f>IF(Table5[[#This Row],[Recency]]&lt;=$L$19,5,IF(Table5[[#This Row],[Recency]]&lt;=$L$11,4,IF(Table5[[#This Row],[Recency]]&lt;=$L$12,3,IF(Table5[[#This Row],[Recency]]&lt;=$L$13,2,1))))</f>
        <v>2</v>
      </c>
      <c r="G1594" s="9">
        <f>IF(Table5[[#This Row],[Frequency]]&lt;=$M$11,1,IF(Table5[[#This Row],[Frequency]]&lt;=$M$12,2,IF(Table5[[#This Row],[Frequency]]&lt;=$M$13,3,IF(Table5[[#This Row],[Frequency]]&lt;$M$17,4,5))))</f>
        <v>3</v>
      </c>
      <c r="H1594" s="9">
        <f>IF(Table5[[#This Row],[Total_Spend]]&lt;=$N$11,1,IF(Table5[[#This Row],[Total_Spend]]&lt;=$N$12,2,IF(Table5[[#This Row],[Total_Spend]]&lt;=$N$13,3,IF(Table5[[#This Row],[Total_Spend]]&lt;$N$17,4,5))))</f>
        <v>3</v>
      </c>
    </row>
    <row r="1595" spans="1:8" x14ac:dyDescent="0.3">
      <c r="A1595" s="9">
        <v>6906</v>
      </c>
      <c r="B1595">
        <v>73</v>
      </c>
      <c r="C1595">
        <v>1024</v>
      </c>
      <c r="D1595">
        <v>18</v>
      </c>
      <c r="E1595" s="9">
        <v>1</v>
      </c>
      <c r="F1595" s="9">
        <f>IF(Table5[[#This Row],[Recency]]&lt;=$L$19,5,IF(Table5[[#This Row],[Recency]]&lt;=$L$11,4,IF(Table5[[#This Row],[Recency]]&lt;=$L$12,3,IF(Table5[[#This Row],[Recency]]&lt;=$L$13,2,1))))</f>
        <v>2</v>
      </c>
      <c r="G1595" s="9">
        <f>IF(Table5[[#This Row],[Frequency]]&lt;=$M$11,1,IF(Table5[[#This Row],[Frequency]]&lt;=$M$12,2,IF(Table5[[#This Row],[Frequency]]&lt;=$M$13,3,IF(Table5[[#This Row],[Frequency]]&lt;$M$17,4,5))))</f>
        <v>3</v>
      </c>
      <c r="H1595" s="9">
        <f>IF(Table5[[#This Row],[Total_Spend]]&lt;=$N$11,1,IF(Table5[[#This Row],[Total_Spend]]&lt;=$N$12,2,IF(Table5[[#This Row],[Total_Spend]]&lt;=$N$13,3,IF(Table5[[#This Row],[Total_Spend]]&lt;$N$17,4,5))))</f>
        <v>3</v>
      </c>
    </row>
    <row r="1596" spans="1:8" x14ac:dyDescent="0.3">
      <c r="A1596" s="9">
        <v>6912</v>
      </c>
      <c r="B1596">
        <v>60</v>
      </c>
      <c r="C1596">
        <v>772</v>
      </c>
      <c r="D1596">
        <v>22</v>
      </c>
      <c r="E1596" s="9">
        <v>0</v>
      </c>
      <c r="F1596" s="9">
        <f>IF(Table5[[#This Row],[Recency]]&lt;=$L$19,5,IF(Table5[[#This Row],[Recency]]&lt;=$L$11,4,IF(Table5[[#This Row],[Recency]]&lt;=$L$12,3,IF(Table5[[#This Row],[Recency]]&lt;=$L$13,2,1))))</f>
        <v>2</v>
      </c>
      <c r="G1596" s="9">
        <f>IF(Table5[[#This Row],[Frequency]]&lt;=$M$11,1,IF(Table5[[#This Row],[Frequency]]&lt;=$M$12,2,IF(Table5[[#This Row],[Frequency]]&lt;=$M$13,3,IF(Table5[[#This Row],[Frequency]]&lt;$M$17,4,5))))</f>
        <v>4</v>
      </c>
      <c r="H1596" s="9">
        <f>IF(Table5[[#This Row],[Total_Spend]]&lt;=$N$11,1,IF(Table5[[#This Row],[Total_Spend]]&lt;=$N$12,2,IF(Table5[[#This Row],[Total_Spend]]&lt;=$N$13,3,IF(Table5[[#This Row],[Total_Spend]]&lt;$N$17,4,5))))</f>
        <v>3</v>
      </c>
    </row>
    <row r="1597" spans="1:8" x14ac:dyDescent="0.3">
      <c r="A1597" s="9">
        <v>6918</v>
      </c>
      <c r="B1597">
        <v>56</v>
      </c>
      <c r="C1597">
        <v>34</v>
      </c>
      <c r="D1597">
        <v>5</v>
      </c>
      <c r="E1597" s="9">
        <v>0</v>
      </c>
      <c r="F1597" s="9">
        <f>IF(Table5[[#This Row],[Recency]]&lt;=$L$19,5,IF(Table5[[#This Row],[Recency]]&lt;=$L$11,4,IF(Table5[[#This Row],[Recency]]&lt;=$L$12,3,IF(Table5[[#This Row],[Recency]]&lt;=$L$13,2,1))))</f>
        <v>2</v>
      </c>
      <c r="G1597" s="9">
        <f>IF(Table5[[#This Row],[Frequency]]&lt;=$M$11,1,IF(Table5[[#This Row],[Frequency]]&lt;=$M$12,2,IF(Table5[[#This Row],[Frequency]]&lt;=$M$13,3,IF(Table5[[#This Row],[Frequency]]&lt;$M$17,4,5))))</f>
        <v>1</v>
      </c>
      <c r="H1597" s="9">
        <f>IF(Table5[[#This Row],[Total_Spend]]&lt;=$N$11,1,IF(Table5[[#This Row],[Total_Spend]]&lt;=$N$12,2,IF(Table5[[#This Row],[Total_Spend]]&lt;=$N$13,3,IF(Table5[[#This Row],[Total_Spend]]&lt;$N$17,4,5))))</f>
        <v>1</v>
      </c>
    </row>
    <row r="1598" spans="1:8" x14ac:dyDescent="0.3">
      <c r="A1598" s="9">
        <v>6919</v>
      </c>
      <c r="B1598">
        <v>39</v>
      </c>
      <c r="C1598">
        <v>63</v>
      </c>
      <c r="D1598">
        <v>9</v>
      </c>
      <c r="E1598" s="9">
        <v>0</v>
      </c>
      <c r="F1598" s="9">
        <f>IF(Table5[[#This Row],[Recency]]&lt;=$L$19,5,IF(Table5[[#This Row],[Recency]]&lt;=$L$11,4,IF(Table5[[#This Row],[Recency]]&lt;=$L$12,3,IF(Table5[[#This Row],[Recency]]&lt;=$L$13,2,1))))</f>
        <v>3</v>
      </c>
      <c r="G1598" s="9">
        <f>IF(Table5[[#This Row],[Frequency]]&lt;=$M$11,1,IF(Table5[[#This Row],[Frequency]]&lt;=$M$12,2,IF(Table5[[#This Row],[Frequency]]&lt;=$M$13,3,IF(Table5[[#This Row],[Frequency]]&lt;$M$17,4,5))))</f>
        <v>2</v>
      </c>
      <c r="H1598" s="9">
        <f>IF(Table5[[#This Row],[Total_Spend]]&lt;=$N$11,1,IF(Table5[[#This Row],[Total_Spend]]&lt;=$N$12,2,IF(Table5[[#This Row],[Total_Spend]]&lt;=$N$13,3,IF(Table5[[#This Row],[Total_Spend]]&lt;$N$17,4,5))))</f>
        <v>1</v>
      </c>
    </row>
    <row r="1599" spans="1:8" x14ac:dyDescent="0.3">
      <c r="A1599" s="9">
        <v>692</v>
      </c>
      <c r="B1599">
        <v>88</v>
      </c>
      <c r="C1599">
        <v>16</v>
      </c>
      <c r="D1599">
        <v>4</v>
      </c>
      <c r="E1599" s="9">
        <v>0</v>
      </c>
      <c r="F1599" s="9">
        <f>IF(Table5[[#This Row],[Recency]]&lt;=$L$19,5,IF(Table5[[#This Row],[Recency]]&lt;=$L$11,4,IF(Table5[[#This Row],[Recency]]&lt;=$L$12,3,IF(Table5[[#This Row],[Recency]]&lt;=$L$13,2,1))))</f>
        <v>1</v>
      </c>
      <c r="G1599" s="9">
        <f>IF(Table5[[#This Row],[Frequency]]&lt;=$M$11,1,IF(Table5[[#This Row],[Frequency]]&lt;=$M$12,2,IF(Table5[[#This Row],[Frequency]]&lt;=$M$13,3,IF(Table5[[#This Row],[Frequency]]&lt;$M$17,4,5))))</f>
        <v>1</v>
      </c>
      <c r="H1599" s="9">
        <f>IF(Table5[[#This Row],[Total_Spend]]&lt;=$N$11,1,IF(Table5[[#This Row],[Total_Spend]]&lt;=$N$12,2,IF(Table5[[#This Row],[Total_Spend]]&lt;=$N$13,3,IF(Table5[[#This Row],[Total_Spend]]&lt;$N$17,4,5))))</f>
        <v>1</v>
      </c>
    </row>
    <row r="1600" spans="1:8" x14ac:dyDescent="0.3">
      <c r="A1600" s="9">
        <v>6927</v>
      </c>
      <c r="B1600">
        <v>70</v>
      </c>
      <c r="C1600">
        <v>264</v>
      </c>
      <c r="D1600">
        <v>19</v>
      </c>
      <c r="E1600" s="9">
        <v>0</v>
      </c>
      <c r="F1600" s="9">
        <f>IF(Table5[[#This Row],[Recency]]&lt;=$L$19,5,IF(Table5[[#This Row],[Recency]]&lt;=$L$11,4,IF(Table5[[#This Row],[Recency]]&lt;=$L$12,3,IF(Table5[[#This Row],[Recency]]&lt;=$L$13,2,1))))</f>
        <v>2</v>
      </c>
      <c r="G1600" s="9">
        <f>IF(Table5[[#This Row],[Frequency]]&lt;=$M$11,1,IF(Table5[[#This Row],[Frequency]]&lt;=$M$12,2,IF(Table5[[#This Row],[Frequency]]&lt;=$M$13,3,IF(Table5[[#This Row],[Frequency]]&lt;$M$17,4,5))))</f>
        <v>3</v>
      </c>
      <c r="H1600" s="9">
        <f>IF(Table5[[#This Row],[Total_Spend]]&lt;=$N$11,1,IF(Table5[[#This Row],[Total_Spend]]&lt;=$N$12,2,IF(Table5[[#This Row],[Total_Spend]]&lt;=$N$13,3,IF(Table5[[#This Row],[Total_Spend]]&lt;$N$17,4,5))))</f>
        <v>2</v>
      </c>
    </row>
    <row r="1601" spans="1:8" x14ac:dyDescent="0.3">
      <c r="A1601" s="9">
        <v>6931</v>
      </c>
      <c r="B1601">
        <v>19</v>
      </c>
      <c r="C1601">
        <v>1062</v>
      </c>
      <c r="D1601">
        <v>16</v>
      </c>
      <c r="E1601" s="9">
        <v>1</v>
      </c>
      <c r="F1601" s="9">
        <f>IF(Table5[[#This Row],[Recency]]&lt;=$L$19,5,IF(Table5[[#This Row],[Recency]]&lt;=$L$11,4,IF(Table5[[#This Row],[Recency]]&lt;=$L$12,3,IF(Table5[[#This Row],[Recency]]&lt;=$L$13,2,1))))</f>
        <v>4</v>
      </c>
      <c r="G1601" s="9">
        <f>IF(Table5[[#This Row],[Frequency]]&lt;=$M$11,1,IF(Table5[[#This Row],[Frequency]]&lt;=$M$12,2,IF(Table5[[#This Row],[Frequency]]&lt;=$M$13,3,IF(Table5[[#This Row],[Frequency]]&lt;$M$17,4,5))))</f>
        <v>3</v>
      </c>
      <c r="H1601" s="9">
        <f>IF(Table5[[#This Row],[Total_Spend]]&lt;=$N$11,1,IF(Table5[[#This Row],[Total_Spend]]&lt;=$N$12,2,IF(Table5[[#This Row],[Total_Spend]]&lt;=$N$13,3,IF(Table5[[#This Row],[Total_Spend]]&lt;$N$17,4,5))))</f>
        <v>4</v>
      </c>
    </row>
    <row r="1602" spans="1:8" x14ac:dyDescent="0.3">
      <c r="A1602" s="9">
        <v>6932</v>
      </c>
      <c r="B1602">
        <v>77</v>
      </c>
      <c r="C1602">
        <v>2119</v>
      </c>
      <c r="D1602">
        <v>22</v>
      </c>
      <c r="E1602" s="9">
        <v>0</v>
      </c>
      <c r="F1602" s="9">
        <f>IF(Table5[[#This Row],[Recency]]&lt;=$L$19,5,IF(Table5[[#This Row],[Recency]]&lt;=$L$11,4,IF(Table5[[#This Row],[Recency]]&lt;=$L$12,3,IF(Table5[[#This Row],[Recency]]&lt;=$L$13,2,1))))</f>
        <v>1</v>
      </c>
      <c r="G1602" s="9">
        <f>IF(Table5[[#This Row],[Frequency]]&lt;=$M$11,1,IF(Table5[[#This Row],[Frequency]]&lt;=$M$12,2,IF(Table5[[#This Row],[Frequency]]&lt;=$M$13,3,IF(Table5[[#This Row],[Frequency]]&lt;$M$17,4,5))))</f>
        <v>4</v>
      </c>
      <c r="H1602" s="9">
        <f>IF(Table5[[#This Row],[Total_Spend]]&lt;=$N$11,1,IF(Table5[[#This Row],[Total_Spend]]&lt;=$N$12,2,IF(Table5[[#This Row],[Total_Spend]]&lt;=$N$13,3,IF(Table5[[#This Row],[Total_Spend]]&lt;$N$17,4,5))))</f>
        <v>5</v>
      </c>
    </row>
    <row r="1603" spans="1:8" x14ac:dyDescent="0.3">
      <c r="A1603" s="9">
        <v>6935</v>
      </c>
      <c r="B1603">
        <v>44</v>
      </c>
      <c r="C1603">
        <v>978</v>
      </c>
      <c r="D1603">
        <v>25</v>
      </c>
      <c r="E1603" s="9">
        <v>0</v>
      </c>
      <c r="F1603" s="9">
        <f>IF(Table5[[#This Row],[Recency]]&lt;=$L$19,5,IF(Table5[[#This Row],[Recency]]&lt;=$L$11,4,IF(Table5[[#This Row],[Recency]]&lt;=$L$12,3,IF(Table5[[#This Row],[Recency]]&lt;=$L$13,2,1))))</f>
        <v>3</v>
      </c>
      <c r="G1603" s="9">
        <f>IF(Table5[[#This Row],[Frequency]]&lt;=$M$11,1,IF(Table5[[#This Row],[Frequency]]&lt;=$M$12,2,IF(Table5[[#This Row],[Frequency]]&lt;=$M$13,3,IF(Table5[[#This Row],[Frequency]]&lt;$M$17,4,5))))</f>
        <v>5</v>
      </c>
      <c r="H1603" s="9">
        <f>IF(Table5[[#This Row],[Total_Spend]]&lt;=$N$11,1,IF(Table5[[#This Row],[Total_Spend]]&lt;=$N$12,2,IF(Table5[[#This Row],[Total_Spend]]&lt;=$N$13,3,IF(Table5[[#This Row],[Total_Spend]]&lt;$N$17,4,5))))</f>
        <v>3</v>
      </c>
    </row>
    <row r="1604" spans="1:8" x14ac:dyDescent="0.3">
      <c r="A1604" s="9">
        <v>6940</v>
      </c>
      <c r="B1604">
        <v>86</v>
      </c>
      <c r="C1604">
        <v>223</v>
      </c>
      <c r="D1604">
        <v>12</v>
      </c>
      <c r="E1604" s="9">
        <v>0</v>
      </c>
      <c r="F1604" s="9">
        <f>IF(Table5[[#This Row],[Recency]]&lt;=$L$19,5,IF(Table5[[#This Row],[Recency]]&lt;=$L$11,4,IF(Table5[[#This Row],[Recency]]&lt;=$L$12,3,IF(Table5[[#This Row],[Recency]]&lt;=$L$13,2,1))))</f>
        <v>1</v>
      </c>
      <c r="G1604" s="9">
        <f>IF(Table5[[#This Row],[Frequency]]&lt;=$M$11,1,IF(Table5[[#This Row],[Frequency]]&lt;=$M$12,2,IF(Table5[[#This Row],[Frequency]]&lt;=$M$13,3,IF(Table5[[#This Row],[Frequency]]&lt;$M$17,4,5))))</f>
        <v>2</v>
      </c>
      <c r="H1604" s="9">
        <f>IF(Table5[[#This Row],[Total_Spend]]&lt;=$N$11,1,IF(Table5[[#This Row],[Total_Spend]]&lt;=$N$12,2,IF(Table5[[#This Row],[Total_Spend]]&lt;=$N$13,3,IF(Table5[[#This Row],[Total_Spend]]&lt;$N$17,4,5))))</f>
        <v>2</v>
      </c>
    </row>
    <row r="1605" spans="1:8" x14ac:dyDescent="0.3">
      <c r="A1605" s="9">
        <v>6941</v>
      </c>
      <c r="B1605">
        <v>92</v>
      </c>
      <c r="C1605">
        <v>95</v>
      </c>
      <c r="D1605">
        <v>6</v>
      </c>
      <c r="E1605" s="9">
        <v>0</v>
      </c>
      <c r="F1605" s="9">
        <f>IF(Table5[[#This Row],[Recency]]&lt;=$L$19,5,IF(Table5[[#This Row],[Recency]]&lt;=$L$11,4,IF(Table5[[#This Row],[Recency]]&lt;=$L$12,3,IF(Table5[[#This Row],[Recency]]&lt;=$L$13,2,1))))</f>
        <v>1</v>
      </c>
      <c r="G1605" s="9">
        <f>IF(Table5[[#This Row],[Frequency]]&lt;=$M$11,1,IF(Table5[[#This Row],[Frequency]]&lt;=$M$12,2,IF(Table5[[#This Row],[Frequency]]&lt;=$M$13,3,IF(Table5[[#This Row],[Frequency]]&lt;$M$17,4,5))))</f>
        <v>1</v>
      </c>
      <c r="H1605" s="9">
        <f>IF(Table5[[#This Row],[Total_Spend]]&lt;=$N$11,1,IF(Table5[[#This Row],[Total_Spend]]&lt;=$N$12,2,IF(Table5[[#This Row],[Total_Spend]]&lt;=$N$13,3,IF(Table5[[#This Row],[Total_Spend]]&lt;$N$17,4,5))))</f>
        <v>2</v>
      </c>
    </row>
    <row r="1606" spans="1:8" x14ac:dyDescent="0.3">
      <c r="A1606" s="9">
        <v>6945</v>
      </c>
      <c r="B1606">
        <v>72</v>
      </c>
      <c r="C1606">
        <v>1375</v>
      </c>
      <c r="D1606">
        <v>32</v>
      </c>
      <c r="E1606" s="9">
        <v>0</v>
      </c>
      <c r="F1606" s="9">
        <f>IF(Table5[[#This Row],[Recency]]&lt;=$L$19,5,IF(Table5[[#This Row],[Recency]]&lt;=$L$11,4,IF(Table5[[#This Row],[Recency]]&lt;=$L$12,3,IF(Table5[[#This Row],[Recency]]&lt;=$L$13,2,1))))</f>
        <v>2</v>
      </c>
      <c r="G1606" s="9">
        <f>IF(Table5[[#This Row],[Frequency]]&lt;=$M$11,1,IF(Table5[[#This Row],[Frequency]]&lt;=$M$12,2,IF(Table5[[#This Row],[Frequency]]&lt;=$M$13,3,IF(Table5[[#This Row],[Frequency]]&lt;$M$17,4,5))))</f>
        <v>5</v>
      </c>
      <c r="H1606" s="9">
        <f>IF(Table5[[#This Row],[Total_Spend]]&lt;=$N$11,1,IF(Table5[[#This Row],[Total_Spend]]&lt;=$N$12,2,IF(Table5[[#This Row],[Total_Spend]]&lt;=$N$13,3,IF(Table5[[#This Row],[Total_Spend]]&lt;$N$17,4,5))))</f>
        <v>4</v>
      </c>
    </row>
    <row r="1607" spans="1:8" x14ac:dyDescent="0.3">
      <c r="A1607" s="9">
        <v>6950</v>
      </c>
      <c r="B1607">
        <v>25</v>
      </c>
      <c r="C1607">
        <v>54</v>
      </c>
      <c r="D1607">
        <v>7</v>
      </c>
      <c r="E1607" s="9">
        <v>0</v>
      </c>
      <c r="F1607" s="9">
        <f>IF(Table5[[#This Row],[Recency]]&lt;=$L$19,5,IF(Table5[[#This Row],[Recency]]&lt;=$L$11,4,IF(Table5[[#This Row],[Recency]]&lt;=$L$12,3,IF(Table5[[#This Row],[Recency]]&lt;=$L$13,2,1))))</f>
        <v>3</v>
      </c>
      <c r="G1607" s="9">
        <f>IF(Table5[[#This Row],[Frequency]]&lt;=$M$11,1,IF(Table5[[#This Row],[Frequency]]&lt;=$M$12,2,IF(Table5[[#This Row],[Frequency]]&lt;=$M$13,3,IF(Table5[[#This Row],[Frequency]]&lt;$M$17,4,5))))</f>
        <v>1</v>
      </c>
      <c r="H1607" s="9">
        <f>IF(Table5[[#This Row],[Total_Spend]]&lt;=$N$11,1,IF(Table5[[#This Row],[Total_Spend]]&lt;=$N$12,2,IF(Table5[[#This Row],[Total_Spend]]&lt;=$N$13,3,IF(Table5[[#This Row],[Total_Spend]]&lt;$N$17,4,5))))</f>
        <v>1</v>
      </c>
    </row>
    <row r="1608" spans="1:8" x14ac:dyDescent="0.3">
      <c r="A1608" s="9">
        <v>6958</v>
      </c>
      <c r="B1608">
        <v>42</v>
      </c>
      <c r="C1608">
        <v>26</v>
      </c>
      <c r="D1608">
        <v>5</v>
      </c>
      <c r="E1608" s="9">
        <v>0</v>
      </c>
      <c r="F1608" s="9">
        <f>IF(Table5[[#This Row],[Recency]]&lt;=$L$19,5,IF(Table5[[#This Row],[Recency]]&lt;=$L$11,4,IF(Table5[[#This Row],[Recency]]&lt;=$L$12,3,IF(Table5[[#This Row],[Recency]]&lt;=$L$13,2,1))))</f>
        <v>3</v>
      </c>
      <c r="G1608" s="9">
        <f>IF(Table5[[#This Row],[Frequency]]&lt;=$M$11,1,IF(Table5[[#This Row],[Frequency]]&lt;=$M$12,2,IF(Table5[[#This Row],[Frequency]]&lt;=$M$13,3,IF(Table5[[#This Row],[Frequency]]&lt;$M$17,4,5))))</f>
        <v>1</v>
      </c>
      <c r="H1608" s="9">
        <f>IF(Table5[[#This Row],[Total_Spend]]&lt;=$N$11,1,IF(Table5[[#This Row],[Total_Spend]]&lt;=$N$12,2,IF(Table5[[#This Row],[Total_Spend]]&lt;=$N$13,3,IF(Table5[[#This Row],[Total_Spend]]&lt;$N$17,4,5))))</f>
        <v>1</v>
      </c>
    </row>
    <row r="1609" spans="1:8" x14ac:dyDescent="0.3">
      <c r="A1609" s="9">
        <v>6961</v>
      </c>
      <c r="B1609">
        <v>26</v>
      </c>
      <c r="C1609">
        <v>11</v>
      </c>
      <c r="D1609">
        <v>4</v>
      </c>
      <c r="E1609" s="9">
        <v>0</v>
      </c>
      <c r="F1609" s="9">
        <f>IF(Table5[[#This Row],[Recency]]&lt;=$L$19,5,IF(Table5[[#This Row],[Recency]]&lt;=$L$11,4,IF(Table5[[#This Row],[Recency]]&lt;=$L$12,3,IF(Table5[[#This Row],[Recency]]&lt;=$L$13,2,1))))</f>
        <v>3</v>
      </c>
      <c r="G1609" s="9">
        <f>IF(Table5[[#This Row],[Frequency]]&lt;=$M$11,1,IF(Table5[[#This Row],[Frequency]]&lt;=$M$12,2,IF(Table5[[#This Row],[Frequency]]&lt;=$M$13,3,IF(Table5[[#This Row],[Frequency]]&lt;$M$17,4,5))))</f>
        <v>1</v>
      </c>
      <c r="H1609" s="9">
        <f>IF(Table5[[#This Row],[Total_Spend]]&lt;=$N$11,1,IF(Table5[[#This Row],[Total_Spend]]&lt;=$N$12,2,IF(Table5[[#This Row],[Total_Spend]]&lt;=$N$13,3,IF(Table5[[#This Row],[Total_Spend]]&lt;$N$17,4,5))))</f>
        <v>1</v>
      </c>
    </row>
    <row r="1610" spans="1:8" x14ac:dyDescent="0.3">
      <c r="A1610" s="9">
        <v>6963</v>
      </c>
      <c r="B1610">
        <v>85</v>
      </c>
      <c r="C1610">
        <v>1157</v>
      </c>
      <c r="D1610">
        <v>18</v>
      </c>
      <c r="E1610" s="9">
        <v>0</v>
      </c>
      <c r="F1610" s="9">
        <f>IF(Table5[[#This Row],[Recency]]&lt;=$L$19,5,IF(Table5[[#This Row],[Recency]]&lt;=$L$11,4,IF(Table5[[#This Row],[Recency]]&lt;=$L$12,3,IF(Table5[[#This Row],[Recency]]&lt;=$L$13,2,1))))</f>
        <v>1</v>
      </c>
      <c r="G1610" s="9">
        <f>IF(Table5[[#This Row],[Frequency]]&lt;=$M$11,1,IF(Table5[[#This Row],[Frequency]]&lt;=$M$12,2,IF(Table5[[#This Row],[Frequency]]&lt;=$M$13,3,IF(Table5[[#This Row],[Frequency]]&lt;$M$17,4,5))))</f>
        <v>3</v>
      </c>
      <c r="H1610" s="9">
        <f>IF(Table5[[#This Row],[Total_Spend]]&lt;=$N$11,1,IF(Table5[[#This Row],[Total_Spend]]&lt;=$N$12,2,IF(Table5[[#This Row],[Total_Spend]]&lt;=$N$13,3,IF(Table5[[#This Row],[Total_Spend]]&lt;$N$17,4,5))))</f>
        <v>4</v>
      </c>
    </row>
    <row r="1611" spans="1:8" x14ac:dyDescent="0.3">
      <c r="A1611" s="9">
        <v>6969</v>
      </c>
      <c r="B1611">
        <v>75</v>
      </c>
      <c r="C1611">
        <v>233</v>
      </c>
      <c r="D1611">
        <v>13</v>
      </c>
      <c r="E1611" s="9">
        <v>0</v>
      </c>
      <c r="F1611" s="9">
        <f>IF(Table5[[#This Row],[Recency]]&lt;=$L$19,5,IF(Table5[[#This Row],[Recency]]&lt;=$L$11,4,IF(Table5[[#This Row],[Recency]]&lt;=$L$12,3,IF(Table5[[#This Row],[Recency]]&lt;=$L$13,2,1))))</f>
        <v>1</v>
      </c>
      <c r="G1611" s="9">
        <f>IF(Table5[[#This Row],[Frequency]]&lt;=$M$11,1,IF(Table5[[#This Row],[Frequency]]&lt;=$M$12,2,IF(Table5[[#This Row],[Frequency]]&lt;=$M$13,3,IF(Table5[[#This Row],[Frequency]]&lt;$M$17,4,5))))</f>
        <v>2</v>
      </c>
      <c r="H1611" s="9">
        <f>IF(Table5[[#This Row],[Total_Spend]]&lt;=$N$11,1,IF(Table5[[#This Row],[Total_Spend]]&lt;=$N$12,2,IF(Table5[[#This Row],[Total_Spend]]&lt;=$N$13,3,IF(Table5[[#This Row],[Total_Spend]]&lt;$N$17,4,5))))</f>
        <v>2</v>
      </c>
    </row>
    <row r="1612" spans="1:8" x14ac:dyDescent="0.3">
      <c r="A1612" s="9">
        <v>697</v>
      </c>
      <c r="B1612">
        <v>78</v>
      </c>
      <c r="C1612">
        <v>2047</v>
      </c>
      <c r="D1612">
        <v>21</v>
      </c>
      <c r="E1612" s="9">
        <v>0</v>
      </c>
      <c r="F1612" s="9">
        <f>IF(Table5[[#This Row],[Recency]]&lt;=$L$19,5,IF(Table5[[#This Row],[Recency]]&lt;=$L$11,4,IF(Table5[[#This Row],[Recency]]&lt;=$L$12,3,IF(Table5[[#This Row],[Recency]]&lt;=$L$13,2,1))))</f>
        <v>1</v>
      </c>
      <c r="G1612" s="9">
        <f>IF(Table5[[#This Row],[Frequency]]&lt;=$M$11,1,IF(Table5[[#This Row],[Frequency]]&lt;=$M$12,2,IF(Table5[[#This Row],[Frequency]]&lt;=$M$13,3,IF(Table5[[#This Row],[Frequency]]&lt;$M$17,4,5))))</f>
        <v>3</v>
      </c>
      <c r="H1612" s="9">
        <f>IF(Table5[[#This Row],[Total_Spend]]&lt;=$N$11,1,IF(Table5[[#This Row],[Total_Spend]]&lt;=$N$12,2,IF(Table5[[#This Row],[Total_Spend]]&lt;=$N$13,3,IF(Table5[[#This Row],[Total_Spend]]&lt;$N$17,4,5))))</f>
        <v>5</v>
      </c>
    </row>
    <row r="1613" spans="1:8" x14ac:dyDescent="0.3">
      <c r="A1613" s="9">
        <v>6974</v>
      </c>
      <c r="B1613">
        <v>89</v>
      </c>
      <c r="C1613">
        <v>1497</v>
      </c>
      <c r="D1613">
        <v>22</v>
      </c>
      <c r="E1613" s="9">
        <v>0</v>
      </c>
      <c r="F1613" s="9">
        <f>IF(Table5[[#This Row],[Recency]]&lt;=$L$19,5,IF(Table5[[#This Row],[Recency]]&lt;=$L$11,4,IF(Table5[[#This Row],[Recency]]&lt;=$L$12,3,IF(Table5[[#This Row],[Recency]]&lt;=$L$13,2,1))))</f>
        <v>1</v>
      </c>
      <c r="G1613" s="9">
        <f>IF(Table5[[#This Row],[Frequency]]&lt;=$M$11,1,IF(Table5[[#This Row],[Frequency]]&lt;=$M$12,2,IF(Table5[[#This Row],[Frequency]]&lt;=$M$13,3,IF(Table5[[#This Row],[Frequency]]&lt;$M$17,4,5))))</f>
        <v>4</v>
      </c>
      <c r="H1613" s="9">
        <f>IF(Table5[[#This Row],[Total_Spend]]&lt;=$N$11,1,IF(Table5[[#This Row],[Total_Spend]]&lt;=$N$12,2,IF(Table5[[#This Row],[Total_Spend]]&lt;=$N$13,3,IF(Table5[[#This Row],[Total_Spend]]&lt;$N$17,4,5))))</f>
        <v>4</v>
      </c>
    </row>
    <row r="1614" spans="1:8" x14ac:dyDescent="0.3">
      <c r="A1614" s="9">
        <v>6977</v>
      </c>
      <c r="B1614">
        <v>87</v>
      </c>
      <c r="C1614">
        <v>1921</v>
      </c>
      <c r="D1614">
        <v>29</v>
      </c>
      <c r="E1614" s="9">
        <v>0</v>
      </c>
      <c r="F1614" s="9">
        <f>IF(Table5[[#This Row],[Recency]]&lt;=$L$19,5,IF(Table5[[#This Row],[Recency]]&lt;=$L$11,4,IF(Table5[[#This Row],[Recency]]&lt;=$L$12,3,IF(Table5[[#This Row],[Recency]]&lt;=$L$13,2,1))))</f>
        <v>1</v>
      </c>
      <c r="G1614" s="9">
        <f>IF(Table5[[#This Row],[Frequency]]&lt;=$M$11,1,IF(Table5[[#This Row],[Frequency]]&lt;=$M$12,2,IF(Table5[[#This Row],[Frequency]]&lt;=$M$13,3,IF(Table5[[#This Row],[Frequency]]&lt;$M$17,4,5))))</f>
        <v>5</v>
      </c>
      <c r="H1614" s="9">
        <f>IF(Table5[[#This Row],[Total_Spend]]&lt;=$N$11,1,IF(Table5[[#This Row],[Total_Spend]]&lt;=$N$12,2,IF(Table5[[#This Row],[Total_Spend]]&lt;=$N$13,3,IF(Table5[[#This Row],[Total_Spend]]&lt;$N$17,4,5))))</f>
        <v>5</v>
      </c>
    </row>
    <row r="1615" spans="1:8" x14ac:dyDescent="0.3">
      <c r="A1615" s="9">
        <v>6982</v>
      </c>
      <c r="B1615">
        <v>14</v>
      </c>
      <c r="C1615">
        <v>1581</v>
      </c>
      <c r="D1615">
        <v>24</v>
      </c>
      <c r="E1615" s="9">
        <v>0</v>
      </c>
      <c r="F1615" s="9">
        <f>IF(Table5[[#This Row],[Recency]]&lt;=$L$19,5,IF(Table5[[#This Row],[Recency]]&lt;=$L$11,4,IF(Table5[[#This Row],[Recency]]&lt;=$L$12,3,IF(Table5[[#This Row],[Recency]]&lt;=$L$13,2,1))))</f>
        <v>4</v>
      </c>
      <c r="G1615" s="9">
        <f>IF(Table5[[#This Row],[Frequency]]&lt;=$M$11,1,IF(Table5[[#This Row],[Frequency]]&lt;=$M$12,2,IF(Table5[[#This Row],[Frequency]]&lt;=$M$13,3,IF(Table5[[#This Row],[Frequency]]&lt;$M$17,4,5))))</f>
        <v>4</v>
      </c>
      <c r="H1615" s="9">
        <f>IF(Table5[[#This Row],[Total_Spend]]&lt;=$N$11,1,IF(Table5[[#This Row],[Total_Spend]]&lt;=$N$12,2,IF(Table5[[#This Row],[Total_Spend]]&lt;=$N$13,3,IF(Table5[[#This Row],[Total_Spend]]&lt;$N$17,4,5))))</f>
        <v>5</v>
      </c>
    </row>
    <row r="1616" spans="1:8" x14ac:dyDescent="0.3">
      <c r="A1616" s="9">
        <v>6983</v>
      </c>
      <c r="B1616">
        <v>24</v>
      </c>
      <c r="C1616">
        <v>45</v>
      </c>
      <c r="D1616">
        <v>7</v>
      </c>
      <c r="E1616" s="9">
        <v>0</v>
      </c>
      <c r="F1616" s="9">
        <f>IF(Table5[[#This Row],[Recency]]&lt;=$L$19,5,IF(Table5[[#This Row],[Recency]]&lt;=$L$11,4,IF(Table5[[#This Row],[Recency]]&lt;=$L$12,3,IF(Table5[[#This Row],[Recency]]&lt;=$L$13,2,1))))</f>
        <v>4</v>
      </c>
      <c r="G1616" s="9">
        <f>IF(Table5[[#This Row],[Frequency]]&lt;=$M$11,1,IF(Table5[[#This Row],[Frequency]]&lt;=$M$12,2,IF(Table5[[#This Row],[Frequency]]&lt;=$M$13,3,IF(Table5[[#This Row],[Frequency]]&lt;$M$17,4,5))))</f>
        <v>1</v>
      </c>
      <c r="H1616" s="9">
        <f>IF(Table5[[#This Row],[Total_Spend]]&lt;=$N$11,1,IF(Table5[[#This Row],[Total_Spend]]&lt;=$N$12,2,IF(Table5[[#This Row],[Total_Spend]]&lt;=$N$13,3,IF(Table5[[#This Row],[Total_Spend]]&lt;$N$17,4,5))))</f>
        <v>1</v>
      </c>
    </row>
    <row r="1617" spans="1:8" x14ac:dyDescent="0.3">
      <c r="A1617" s="9">
        <v>6988</v>
      </c>
      <c r="B1617">
        <v>93</v>
      </c>
      <c r="C1617">
        <v>1443</v>
      </c>
      <c r="D1617">
        <v>22</v>
      </c>
      <c r="E1617" s="9">
        <v>0</v>
      </c>
      <c r="F1617" s="9">
        <f>IF(Table5[[#This Row],[Recency]]&lt;=$L$19,5,IF(Table5[[#This Row],[Recency]]&lt;=$L$11,4,IF(Table5[[#This Row],[Recency]]&lt;=$L$12,3,IF(Table5[[#This Row],[Recency]]&lt;=$L$13,2,1))))</f>
        <v>1</v>
      </c>
      <c r="G1617" s="9">
        <f>IF(Table5[[#This Row],[Frequency]]&lt;=$M$11,1,IF(Table5[[#This Row],[Frequency]]&lt;=$M$12,2,IF(Table5[[#This Row],[Frequency]]&lt;=$M$13,3,IF(Table5[[#This Row],[Frequency]]&lt;$M$17,4,5))))</f>
        <v>4</v>
      </c>
      <c r="H1617" s="9">
        <f>IF(Table5[[#This Row],[Total_Spend]]&lt;=$N$11,1,IF(Table5[[#This Row],[Total_Spend]]&lt;=$N$12,2,IF(Table5[[#This Row],[Total_Spend]]&lt;=$N$13,3,IF(Table5[[#This Row],[Total_Spend]]&lt;$N$17,4,5))))</f>
        <v>4</v>
      </c>
    </row>
    <row r="1618" spans="1:8" x14ac:dyDescent="0.3">
      <c r="A1618" s="9">
        <v>6991</v>
      </c>
      <c r="B1618">
        <v>88</v>
      </c>
      <c r="C1618">
        <v>637</v>
      </c>
      <c r="D1618">
        <v>20</v>
      </c>
      <c r="E1618" s="9">
        <v>0</v>
      </c>
      <c r="F1618" s="9">
        <f>IF(Table5[[#This Row],[Recency]]&lt;=$L$19,5,IF(Table5[[#This Row],[Recency]]&lt;=$L$11,4,IF(Table5[[#This Row],[Recency]]&lt;=$L$12,3,IF(Table5[[#This Row],[Recency]]&lt;=$L$13,2,1))))</f>
        <v>1</v>
      </c>
      <c r="G1618" s="9">
        <f>IF(Table5[[#This Row],[Frequency]]&lt;=$M$11,1,IF(Table5[[#This Row],[Frequency]]&lt;=$M$12,2,IF(Table5[[#This Row],[Frequency]]&lt;=$M$13,3,IF(Table5[[#This Row],[Frequency]]&lt;$M$17,4,5))))</f>
        <v>3</v>
      </c>
      <c r="H1618" s="9">
        <f>IF(Table5[[#This Row],[Total_Spend]]&lt;=$N$11,1,IF(Table5[[#This Row],[Total_Spend]]&lt;=$N$12,2,IF(Table5[[#This Row],[Total_Spend]]&lt;=$N$13,3,IF(Table5[[#This Row],[Total_Spend]]&lt;$N$17,4,5))))</f>
        <v>3</v>
      </c>
    </row>
    <row r="1619" spans="1:8" x14ac:dyDescent="0.3">
      <c r="A1619" s="9">
        <v>6999</v>
      </c>
      <c r="B1619">
        <v>80</v>
      </c>
      <c r="C1619">
        <v>834</v>
      </c>
      <c r="D1619">
        <v>23</v>
      </c>
      <c r="E1619" s="9">
        <v>0</v>
      </c>
      <c r="F1619" s="9">
        <f>IF(Table5[[#This Row],[Recency]]&lt;=$L$19,5,IF(Table5[[#This Row],[Recency]]&lt;=$L$11,4,IF(Table5[[#This Row],[Recency]]&lt;=$L$12,3,IF(Table5[[#This Row],[Recency]]&lt;=$L$13,2,1))))</f>
        <v>1</v>
      </c>
      <c r="G1619" s="9">
        <f>IF(Table5[[#This Row],[Frequency]]&lt;=$M$11,1,IF(Table5[[#This Row],[Frequency]]&lt;=$M$12,2,IF(Table5[[#This Row],[Frequency]]&lt;=$M$13,3,IF(Table5[[#This Row],[Frequency]]&lt;$M$17,4,5))))</f>
        <v>4</v>
      </c>
      <c r="H1619" s="9">
        <f>IF(Table5[[#This Row],[Total_Spend]]&lt;=$N$11,1,IF(Table5[[#This Row],[Total_Spend]]&lt;=$N$12,2,IF(Table5[[#This Row],[Total_Spend]]&lt;=$N$13,3,IF(Table5[[#This Row],[Total_Spend]]&lt;$N$17,4,5))))</f>
        <v>3</v>
      </c>
    </row>
    <row r="1620" spans="1:8" x14ac:dyDescent="0.3">
      <c r="A1620" s="9">
        <v>7000</v>
      </c>
      <c r="B1620">
        <v>18</v>
      </c>
      <c r="C1620">
        <v>817</v>
      </c>
      <c r="D1620">
        <v>23</v>
      </c>
      <c r="E1620" s="9">
        <v>0</v>
      </c>
      <c r="F1620" s="9">
        <f>IF(Table5[[#This Row],[Recency]]&lt;=$L$19,5,IF(Table5[[#This Row],[Recency]]&lt;=$L$11,4,IF(Table5[[#This Row],[Recency]]&lt;=$L$12,3,IF(Table5[[#This Row],[Recency]]&lt;=$L$13,2,1))))</f>
        <v>4</v>
      </c>
      <c r="G1620" s="9">
        <f>IF(Table5[[#This Row],[Frequency]]&lt;=$M$11,1,IF(Table5[[#This Row],[Frequency]]&lt;=$M$12,2,IF(Table5[[#This Row],[Frequency]]&lt;=$M$13,3,IF(Table5[[#This Row],[Frequency]]&lt;$M$17,4,5))))</f>
        <v>4</v>
      </c>
      <c r="H1620" s="9">
        <f>IF(Table5[[#This Row],[Total_Spend]]&lt;=$N$11,1,IF(Table5[[#This Row],[Total_Spend]]&lt;=$N$12,2,IF(Table5[[#This Row],[Total_Spend]]&lt;=$N$13,3,IF(Table5[[#This Row],[Total_Spend]]&lt;$N$17,4,5))))</f>
        <v>3</v>
      </c>
    </row>
    <row r="1621" spans="1:8" x14ac:dyDescent="0.3">
      <c r="A1621" s="9">
        <v>7002</v>
      </c>
      <c r="B1621">
        <v>13</v>
      </c>
      <c r="C1621">
        <v>398</v>
      </c>
      <c r="D1621">
        <v>14</v>
      </c>
      <c r="E1621" s="9">
        <v>0</v>
      </c>
      <c r="F1621" s="9">
        <f>IF(Table5[[#This Row],[Recency]]&lt;=$L$19,5,IF(Table5[[#This Row],[Recency]]&lt;=$L$11,4,IF(Table5[[#This Row],[Recency]]&lt;=$L$12,3,IF(Table5[[#This Row],[Recency]]&lt;=$L$13,2,1))))</f>
        <v>4</v>
      </c>
      <c r="G1621" s="9">
        <f>IF(Table5[[#This Row],[Frequency]]&lt;=$M$11,1,IF(Table5[[#This Row],[Frequency]]&lt;=$M$12,2,IF(Table5[[#This Row],[Frequency]]&lt;=$M$13,3,IF(Table5[[#This Row],[Frequency]]&lt;$M$17,4,5))))</f>
        <v>2</v>
      </c>
      <c r="H1621" s="9">
        <f>IF(Table5[[#This Row],[Total_Spend]]&lt;=$N$11,1,IF(Table5[[#This Row],[Total_Spend]]&lt;=$N$12,2,IF(Table5[[#This Row],[Total_Spend]]&lt;=$N$13,3,IF(Table5[[#This Row],[Total_Spend]]&lt;$N$17,4,5))))</f>
        <v>3</v>
      </c>
    </row>
    <row r="1622" spans="1:8" x14ac:dyDescent="0.3">
      <c r="A1622" s="9">
        <v>7004</v>
      </c>
      <c r="B1622">
        <v>82</v>
      </c>
      <c r="C1622">
        <v>84</v>
      </c>
      <c r="D1622">
        <v>9</v>
      </c>
      <c r="E1622" s="9">
        <v>0</v>
      </c>
      <c r="F1622" s="9">
        <f>IF(Table5[[#This Row],[Recency]]&lt;=$L$19,5,IF(Table5[[#This Row],[Recency]]&lt;=$L$11,4,IF(Table5[[#This Row],[Recency]]&lt;=$L$12,3,IF(Table5[[#This Row],[Recency]]&lt;=$L$13,2,1))))</f>
        <v>1</v>
      </c>
      <c r="G1622" s="9">
        <f>IF(Table5[[#This Row],[Frequency]]&lt;=$M$11,1,IF(Table5[[#This Row],[Frequency]]&lt;=$M$12,2,IF(Table5[[#This Row],[Frequency]]&lt;=$M$13,3,IF(Table5[[#This Row],[Frequency]]&lt;$M$17,4,5))))</f>
        <v>2</v>
      </c>
      <c r="H1622" s="9">
        <f>IF(Table5[[#This Row],[Total_Spend]]&lt;=$N$11,1,IF(Table5[[#This Row],[Total_Spend]]&lt;=$N$12,2,IF(Table5[[#This Row],[Total_Spend]]&lt;=$N$13,3,IF(Table5[[#This Row],[Total_Spend]]&lt;$N$17,4,5))))</f>
        <v>2</v>
      </c>
    </row>
    <row r="1623" spans="1:8" x14ac:dyDescent="0.3">
      <c r="A1623" s="9">
        <v>7005</v>
      </c>
      <c r="B1623">
        <v>71</v>
      </c>
      <c r="C1623">
        <v>813</v>
      </c>
      <c r="D1623">
        <v>21</v>
      </c>
      <c r="E1623" s="9">
        <v>0</v>
      </c>
      <c r="F1623" s="9">
        <f>IF(Table5[[#This Row],[Recency]]&lt;=$L$19,5,IF(Table5[[#This Row],[Recency]]&lt;=$L$11,4,IF(Table5[[#This Row],[Recency]]&lt;=$L$12,3,IF(Table5[[#This Row],[Recency]]&lt;=$L$13,2,1))))</f>
        <v>2</v>
      </c>
      <c r="G1623" s="9">
        <f>IF(Table5[[#This Row],[Frequency]]&lt;=$M$11,1,IF(Table5[[#This Row],[Frequency]]&lt;=$M$12,2,IF(Table5[[#This Row],[Frequency]]&lt;=$M$13,3,IF(Table5[[#This Row],[Frequency]]&lt;$M$17,4,5))))</f>
        <v>3</v>
      </c>
      <c r="H1623" s="9">
        <f>IF(Table5[[#This Row],[Total_Spend]]&lt;=$N$11,1,IF(Table5[[#This Row],[Total_Spend]]&lt;=$N$12,2,IF(Table5[[#This Row],[Total_Spend]]&lt;=$N$13,3,IF(Table5[[#This Row],[Total_Spend]]&lt;$N$17,4,5))))</f>
        <v>3</v>
      </c>
    </row>
    <row r="1624" spans="1:8" x14ac:dyDescent="0.3">
      <c r="A1624" s="9">
        <v>7007</v>
      </c>
      <c r="B1624">
        <v>47</v>
      </c>
      <c r="C1624">
        <v>63</v>
      </c>
      <c r="D1624">
        <v>8</v>
      </c>
      <c r="E1624" s="9">
        <v>0</v>
      </c>
      <c r="F1624" s="9">
        <f>IF(Table5[[#This Row],[Recency]]&lt;=$L$19,5,IF(Table5[[#This Row],[Recency]]&lt;=$L$11,4,IF(Table5[[#This Row],[Recency]]&lt;=$L$12,3,IF(Table5[[#This Row],[Recency]]&lt;=$L$13,2,1))))</f>
        <v>3</v>
      </c>
      <c r="G1624" s="9">
        <f>IF(Table5[[#This Row],[Frequency]]&lt;=$M$11,1,IF(Table5[[#This Row],[Frequency]]&lt;=$M$12,2,IF(Table5[[#This Row],[Frequency]]&lt;=$M$13,3,IF(Table5[[#This Row],[Frequency]]&lt;$M$17,4,5))))</f>
        <v>1</v>
      </c>
      <c r="H1624" s="9">
        <f>IF(Table5[[#This Row],[Total_Spend]]&lt;=$N$11,1,IF(Table5[[#This Row],[Total_Spend]]&lt;=$N$12,2,IF(Table5[[#This Row],[Total_Spend]]&lt;=$N$13,3,IF(Table5[[#This Row],[Total_Spend]]&lt;$N$17,4,5))))</f>
        <v>1</v>
      </c>
    </row>
    <row r="1625" spans="1:8" x14ac:dyDescent="0.3">
      <c r="A1625" s="9">
        <v>701</v>
      </c>
      <c r="B1625">
        <v>58</v>
      </c>
      <c r="C1625">
        <v>1179</v>
      </c>
      <c r="D1625">
        <v>18</v>
      </c>
      <c r="E1625" s="9">
        <v>0</v>
      </c>
      <c r="F1625" s="9">
        <f>IF(Table5[[#This Row],[Recency]]&lt;=$L$19,5,IF(Table5[[#This Row],[Recency]]&lt;=$L$11,4,IF(Table5[[#This Row],[Recency]]&lt;=$L$12,3,IF(Table5[[#This Row],[Recency]]&lt;=$L$13,2,1))))</f>
        <v>2</v>
      </c>
      <c r="G1625" s="9">
        <f>IF(Table5[[#This Row],[Frequency]]&lt;=$M$11,1,IF(Table5[[#This Row],[Frequency]]&lt;=$M$12,2,IF(Table5[[#This Row],[Frequency]]&lt;=$M$13,3,IF(Table5[[#This Row],[Frequency]]&lt;$M$17,4,5))))</f>
        <v>3</v>
      </c>
      <c r="H1625" s="9">
        <f>IF(Table5[[#This Row],[Total_Spend]]&lt;=$N$11,1,IF(Table5[[#This Row],[Total_Spend]]&lt;=$N$12,2,IF(Table5[[#This Row],[Total_Spend]]&lt;=$N$13,3,IF(Table5[[#This Row],[Total_Spend]]&lt;$N$17,4,5))))</f>
        <v>4</v>
      </c>
    </row>
    <row r="1626" spans="1:8" x14ac:dyDescent="0.3">
      <c r="A1626" s="9">
        <v>7010</v>
      </c>
      <c r="B1626">
        <v>41</v>
      </c>
      <c r="C1626">
        <v>1363</v>
      </c>
      <c r="D1626">
        <v>20</v>
      </c>
      <c r="E1626" s="9">
        <v>0</v>
      </c>
      <c r="F1626" s="9">
        <f>IF(Table5[[#This Row],[Recency]]&lt;=$L$19,5,IF(Table5[[#This Row],[Recency]]&lt;=$L$11,4,IF(Table5[[#This Row],[Recency]]&lt;=$L$12,3,IF(Table5[[#This Row],[Recency]]&lt;=$L$13,2,1))))</f>
        <v>3</v>
      </c>
      <c r="G1626" s="9">
        <f>IF(Table5[[#This Row],[Frequency]]&lt;=$M$11,1,IF(Table5[[#This Row],[Frequency]]&lt;=$M$12,2,IF(Table5[[#This Row],[Frequency]]&lt;=$M$13,3,IF(Table5[[#This Row],[Frequency]]&lt;$M$17,4,5))))</f>
        <v>3</v>
      </c>
      <c r="H1626" s="9">
        <f>IF(Table5[[#This Row],[Total_Spend]]&lt;=$N$11,1,IF(Table5[[#This Row],[Total_Spend]]&lt;=$N$12,2,IF(Table5[[#This Row],[Total_Spend]]&lt;=$N$13,3,IF(Table5[[#This Row],[Total_Spend]]&lt;$N$17,4,5))))</f>
        <v>4</v>
      </c>
    </row>
    <row r="1627" spans="1:8" x14ac:dyDescent="0.3">
      <c r="A1627" s="9">
        <v>7011</v>
      </c>
      <c r="B1627">
        <v>47</v>
      </c>
      <c r="C1627">
        <v>93</v>
      </c>
      <c r="D1627">
        <v>10</v>
      </c>
      <c r="E1627" s="9">
        <v>0</v>
      </c>
      <c r="F1627" s="9">
        <f>IF(Table5[[#This Row],[Recency]]&lt;=$L$19,5,IF(Table5[[#This Row],[Recency]]&lt;=$L$11,4,IF(Table5[[#This Row],[Recency]]&lt;=$L$12,3,IF(Table5[[#This Row],[Recency]]&lt;=$L$13,2,1))))</f>
        <v>3</v>
      </c>
      <c r="G1627" s="9">
        <f>IF(Table5[[#This Row],[Frequency]]&lt;=$M$11,1,IF(Table5[[#This Row],[Frequency]]&lt;=$M$12,2,IF(Table5[[#This Row],[Frequency]]&lt;=$M$13,3,IF(Table5[[#This Row],[Frequency]]&lt;$M$17,4,5))))</f>
        <v>2</v>
      </c>
      <c r="H1627" s="9">
        <f>IF(Table5[[#This Row],[Total_Spend]]&lt;=$N$11,1,IF(Table5[[#This Row],[Total_Spend]]&lt;=$N$12,2,IF(Table5[[#This Row],[Total_Spend]]&lt;=$N$13,3,IF(Table5[[#This Row],[Total_Spend]]&lt;$N$17,4,5))))</f>
        <v>2</v>
      </c>
    </row>
    <row r="1628" spans="1:8" x14ac:dyDescent="0.3">
      <c r="A1628" s="9">
        <v>7019</v>
      </c>
      <c r="B1628">
        <v>49</v>
      </c>
      <c r="C1628">
        <v>211</v>
      </c>
      <c r="D1628">
        <v>13</v>
      </c>
      <c r="E1628" s="9">
        <v>0</v>
      </c>
      <c r="F1628" s="9">
        <f>IF(Table5[[#This Row],[Recency]]&lt;=$L$19,5,IF(Table5[[#This Row],[Recency]]&lt;=$L$11,4,IF(Table5[[#This Row],[Recency]]&lt;=$L$12,3,IF(Table5[[#This Row],[Recency]]&lt;=$L$13,2,1))))</f>
        <v>3</v>
      </c>
      <c r="G1628" s="9">
        <f>IF(Table5[[#This Row],[Frequency]]&lt;=$M$11,1,IF(Table5[[#This Row],[Frequency]]&lt;=$M$12,2,IF(Table5[[#This Row],[Frequency]]&lt;=$M$13,3,IF(Table5[[#This Row],[Frequency]]&lt;$M$17,4,5))))</f>
        <v>2</v>
      </c>
      <c r="H1628" s="9">
        <f>IF(Table5[[#This Row],[Total_Spend]]&lt;=$N$11,1,IF(Table5[[#This Row],[Total_Spend]]&lt;=$N$12,2,IF(Table5[[#This Row],[Total_Spend]]&lt;=$N$13,3,IF(Table5[[#This Row],[Total_Spend]]&lt;$N$17,4,5))))</f>
        <v>2</v>
      </c>
    </row>
    <row r="1629" spans="1:8" x14ac:dyDescent="0.3">
      <c r="A1629" s="9">
        <v>702</v>
      </c>
      <c r="B1629">
        <v>80</v>
      </c>
      <c r="C1629">
        <v>521</v>
      </c>
      <c r="D1629">
        <v>19</v>
      </c>
      <c r="E1629" s="9">
        <v>0</v>
      </c>
      <c r="F1629" s="9">
        <f>IF(Table5[[#This Row],[Recency]]&lt;=$L$19,5,IF(Table5[[#This Row],[Recency]]&lt;=$L$11,4,IF(Table5[[#This Row],[Recency]]&lt;=$L$12,3,IF(Table5[[#This Row],[Recency]]&lt;=$L$13,2,1))))</f>
        <v>1</v>
      </c>
      <c r="G1629" s="9">
        <f>IF(Table5[[#This Row],[Frequency]]&lt;=$M$11,1,IF(Table5[[#This Row],[Frequency]]&lt;=$M$12,2,IF(Table5[[#This Row],[Frequency]]&lt;=$M$13,3,IF(Table5[[#This Row],[Frequency]]&lt;$M$17,4,5))))</f>
        <v>3</v>
      </c>
      <c r="H1629" s="9">
        <f>IF(Table5[[#This Row],[Total_Spend]]&lt;=$N$11,1,IF(Table5[[#This Row],[Total_Spend]]&lt;=$N$12,2,IF(Table5[[#This Row],[Total_Spend]]&lt;=$N$13,3,IF(Table5[[#This Row],[Total_Spend]]&lt;$N$17,4,5))))</f>
        <v>3</v>
      </c>
    </row>
    <row r="1630" spans="1:8" x14ac:dyDescent="0.3">
      <c r="A1630" s="9">
        <v>7022</v>
      </c>
      <c r="B1630">
        <v>2</v>
      </c>
      <c r="C1630">
        <v>1410</v>
      </c>
      <c r="D1630">
        <v>21</v>
      </c>
      <c r="E1630" s="9">
        <v>0</v>
      </c>
      <c r="F1630" s="9">
        <f>IF(Table5[[#This Row],[Recency]]&lt;=$L$19,5,IF(Table5[[#This Row],[Recency]]&lt;=$L$11,4,IF(Table5[[#This Row],[Recency]]&lt;=$L$12,3,IF(Table5[[#This Row],[Recency]]&lt;=$L$13,2,1))))</f>
        <v>5</v>
      </c>
      <c r="G1630" s="9">
        <f>IF(Table5[[#This Row],[Frequency]]&lt;=$M$11,1,IF(Table5[[#This Row],[Frequency]]&lt;=$M$12,2,IF(Table5[[#This Row],[Frequency]]&lt;=$M$13,3,IF(Table5[[#This Row],[Frequency]]&lt;$M$17,4,5))))</f>
        <v>3</v>
      </c>
      <c r="H1630" s="9">
        <f>IF(Table5[[#This Row],[Total_Spend]]&lt;=$N$11,1,IF(Table5[[#This Row],[Total_Spend]]&lt;=$N$12,2,IF(Table5[[#This Row],[Total_Spend]]&lt;=$N$13,3,IF(Table5[[#This Row],[Total_Spend]]&lt;$N$17,4,5))))</f>
        <v>4</v>
      </c>
    </row>
    <row r="1631" spans="1:8" x14ac:dyDescent="0.3">
      <c r="A1631" s="9">
        <v>7023</v>
      </c>
      <c r="B1631">
        <v>87</v>
      </c>
      <c r="C1631">
        <v>263</v>
      </c>
      <c r="D1631">
        <v>15</v>
      </c>
      <c r="E1631" s="9">
        <v>0</v>
      </c>
      <c r="F1631" s="9">
        <f>IF(Table5[[#This Row],[Recency]]&lt;=$L$19,5,IF(Table5[[#This Row],[Recency]]&lt;=$L$11,4,IF(Table5[[#This Row],[Recency]]&lt;=$L$12,3,IF(Table5[[#This Row],[Recency]]&lt;=$L$13,2,1))))</f>
        <v>1</v>
      </c>
      <c r="G1631" s="9">
        <f>IF(Table5[[#This Row],[Frequency]]&lt;=$M$11,1,IF(Table5[[#This Row],[Frequency]]&lt;=$M$12,2,IF(Table5[[#This Row],[Frequency]]&lt;=$M$13,3,IF(Table5[[#This Row],[Frequency]]&lt;$M$17,4,5))))</f>
        <v>2</v>
      </c>
      <c r="H1631" s="9">
        <f>IF(Table5[[#This Row],[Total_Spend]]&lt;=$N$11,1,IF(Table5[[#This Row],[Total_Spend]]&lt;=$N$12,2,IF(Table5[[#This Row],[Total_Spend]]&lt;=$N$13,3,IF(Table5[[#This Row],[Total_Spend]]&lt;$N$17,4,5))))</f>
        <v>2</v>
      </c>
    </row>
    <row r="1632" spans="1:8" x14ac:dyDescent="0.3">
      <c r="A1632" s="9">
        <v>7030</v>
      </c>
      <c r="B1632">
        <v>1</v>
      </c>
      <c r="C1632">
        <v>1485</v>
      </c>
      <c r="D1632">
        <v>35</v>
      </c>
      <c r="E1632" s="9">
        <v>0</v>
      </c>
      <c r="F1632" s="9">
        <f>IF(Table5[[#This Row],[Recency]]&lt;=$L$19,5,IF(Table5[[#This Row],[Recency]]&lt;=$L$11,4,IF(Table5[[#This Row],[Recency]]&lt;=$L$12,3,IF(Table5[[#This Row],[Recency]]&lt;=$L$13,2,1))))</f>
        <v>5</v>
      </c>
      <c r="G1632" s="9">
        <f>IF(Table5[[#This Row],[Frequency]]&lt;=$M$11,1,IF(Table5[[#This Row],[Frequency]]&lt;=$M$12,2,IF(Table5[[#This Row],[Frequency]]&lt;=$M$13,3,IF(Table5[[#This Row],[Frequency]]&lt;$M$17,4,5))))</f>
        <v>5</v>
      </c>
      <c r="H1632" s="9">
        <f>IF(Table5[[#This Row],[Total_Spend]]&lt;=$N$11,1,IF(Table5[[#This Row],[Total_Spend]]&lt;=$N$12,2,IF(Table5[[#This Row],[Total_Spend]]&lt;=$N$13,3,IF(Table5[[#This Row],[Total_Spend]]&lt;$N$17,4,5))))</f>
        <v>4</v>
      </c>
    </row>
    <row r="1633" spans="1:8" x14ac:dyDescent="0.3">
      <c r="A1633" s="9">
        <v>7034</v>
      </c>
      <c r="B1633">
        <v>34</v>
      </c>
      <c r="C1633">
        <v>55</v>
      </c>
      <c r="D1633">
        <v>7</v>
      </c>
      <c r="E1633" s="9">
        <v>0</v>
      </c>
      <c r="F1633" s="9">
        <f>IF(Table5[[#This Row],[Recency]]&lt;=$L$19,5,IF(Table5[[#This Row],[Recency]]&lt;=$L$11,4,IF(Table5[[#This Row],[Recency]]&lt;=$L$12,3,IF(Table5[[#This Row],[Recency]]&lt;=$L$13,2,1))))</f>
        <v>3</v>
      </c>
      <c r="G1633" s="9">
        <f>IF(Table5[[#This Row],[Frequency]]&lt;=$M$11,1,IF(Table5[[#This Row],[Frequency]]&lt;=$M$12,2,IF(Table5[[#This Row],[Frequency]]&lt;=$M$13,3,IF(Table5[[#This Row],[Frequency]]&lt;$M$17,4,5))))</f>
        <v>1</v>
      </c>
      <c r="H1633" s="9">
        <f>IF(Table5[[#This Row],[Total_Spend]]&lt;=$N$11,1,IF(Table5[[#This Row],[Total_Spend]]&lt;=$N$12,2,IF(Table5[[#This Row],[Total_Spend]]&lt;=$N$13,3,IF(Table5[[#This Row],[Total_Spend]]&lt;$N$17,4,5))))</f>
        <v>1</v>
      </c>
    </row>
    <row r="1634" spans="1:8" x14ac:dyDescent="0.3">
      <c r="A1634" s="9">
        <v>7037</v>
      </c>
      <c r="B1634">
        <v>50</v>
      </c>
      <c r="C1634">
        <v>401</v>
      </c>
      <c r="D1634">
        <v>17</v>
      </c>
      <c r="E1634" s="9">
        <v>0</v>
      </c>
      <c r="F1634" s="9">
        <f>IF(Table5[[#This Row],[Recency]]&lt;=$L$19,5,IF(Table5[[#This Row],[Recency]]&lt;=$L$11,4,IF(Table5[[#This Row],[Recency]]&lt;=$L$12,3,IF(Table5[[#This Row],[Recency]]&lt;=$L$13,2,1))))</f>
        <v>2</v>
      </c>
      <c r="G1634" s="9">
        <f>IF(Table5[[#This Row],[Frequency]]&lt;=$M$11,1,IF(Table5[[#This Row],[Frequency]]&lt;=$M$12,2,IF(Table5[[#This Row],[Frequency]]&lt;=$M$13,3,IF(Table5[[#This Row],[Frequency]]&lt;$M$17,4,5))))</f>
        <v>3</v>
      </c>
      <c r="H1634" s="9">
        <f>IF(Table5[[#This Row],[Total_Spend]]&lt;=$N$11,1,IF(Table5[[#This Row],[Total_Spend]]&lt;=$N$12,2,IF(Table5[[#This Row],[Total_Spend]]&lt;=$N$13,3,IF(Table5[[#This Row],[Total_Spend]]&lt;$N$17,4,5))))</f>
        <v>3</v>
      </c>
    </row>
    <row r="1635" spans="1:8" x14ac:dyDescent="0.3">
      <c r="A1635" s="9">
        <v>7042</v>
      </c>
      <c r="B1635">
        <v>14</v>
      </c>
      <c r="C1635">
        <v>66</v>
      </c>
      <c r="D1635">
        <v>6</v>
      </c>
      <c r="E1635" s="9">
        <v>1</v>
      </c>
      <c r="F1635" s="9">
        <f>IF(Table5[[#This Row],[Recency]]&lt;=$L$19,5,IF(Table5[[#This Row],[Recency]]&lt;=$L$11,4,IF(Table5[[#This Row],[Recency]]&lt;=$L$12,3,IF(Table5[[#This Row],[Recency]]&lt;=$L$13,2,1))))</f>
        <v>4</v>
      </c>
      <c r="G1635" s="9">
        <f>IF(Table5[[#This Row],[Frequency]]&lt;=$M$11,1,IF(Table5[[#This Row],[Frequency]]&lt;=$M$12,2,IF(Table5[[#This Row],[Frequency]]&lt;=$M$13,3,IF(Table5[[#This Row],[Frequency]]&lt;$M$17,4,5))))</f>
        <v>1</v>
      </c>
      <c r="H1635" s="9">
        <f>IF(Table5[[#This Row],[Total_Spend]]&lt;=$N$11,1,IF(Table5[[#This Row],[Total_Spend]]&lt;=$N$12,2,IF(Table5[[#This Row],[Total_Spend]]&lt;=$N$13,3,IF(Table5[[#This Row],[Total_Spend]]&lt;$N$17,4,5))))</f>
        <v>1</v>
      </c>
    </row>
    <row r="1636" spans="1:8" x14ac:dyDescent="0.3">
      <c r="A1636" s="9">
        <v>7053</v>
      </c>
      <c r="B1636">
        <v>75</v>
      </c>
      <c r="C1636">
        <v>1453</v>
      </c>
      <c r="D1636">
        <v>22</v>
      </c>
      <c r="E1636" s="9">
        <v>0</v>
      </c>
      <c r="F1636" s="9">
        <f>IF(Table5[[#This Row],[Recency]]&lt;=$L$19,5,IF(Table5[[#This Row],[Recency]]&lt;=$L$11,4,IF(Table5[[#This Row],[Recency]]&lt;=$L$12,3,IF(Table5[[#This Row],[Recency]]&lt;=$L$13,2,1))))</f>
        <v>1</v>
      </c>
      <c r="G1636" s="9">
        <f>IF(Table5[[#This Row],[Frequency]]&lt;=$M$11,1,IF(Table5[[#This Row],[Frequency]]&lt;=$M$12,2,IF(Table5[[#This Row],[Frequency]]&lt;=$M$13,3,IF(Table5[[#This Row],[Frequency]]&lt;$M$17,4,5))))</f>
        <v>4</v>
      </c>
      <c r="H1636" s="9">
        <f>IF(Table5[[#This Row],[Total_Spend]]&lt;=$N$11,1,IF(Table5[[#This Row],[Total_Spend]]&lt;=$N$12,2,IF(Table5[[#This Row],[Total_Spend]]&lt;=$N$13,3,IF(Table5[[#This Row],[Total_Spend]]&lt;$N$17,4,5))))</f>
        <v>4</v>
      </c>
    </row>
    <row r="1637" spans="1:8" x14ac:dyDescent="0.3">
      <c r="A1637" s="9">
        <v>7055</v>
      </c>
      <c r="B1637">
        <v>57</v>
      </c>
      <c r="C1637">
        <v>1021</v>
      </c>
      <c r="D1637">
        <v>26</v>
      </c>
      <c r="E1637" s="9">
        <v>0</v>
      </c>
      <c r="F1637" s="9">
        <f>IF(Table5[[#This Row],[Recency]]&lt;=$L$19,5,IF(Table5[[#This Row],[Recency]]&lt;=$L$11,4,IF(Table5[[#This Row],[Recency]]&lt;=$L$12,3,IF(Table5[[#This Row],[Recency]]&lt;=$L$13,2,1))))</f>
        <v>2</v>
      </c>
      <c r="G1637" s="9">
        <f>IF(Table5[[#This Row],[Frequency]]&lt;=$M$11,1,IF(Table5[[#This Row],[Frequency]]&lt;=$M$12,2,IF(Table5[[#This Row],[Frequency]]&lt;=$M$13,3,IF(Table5[[#This Row],[Frequency]]&lt;$M$17,4,5))))</f>
        <v>5</v>
      </c>
      <c r="H1637" s="9">
        <f>IF(Table5[[#This Row],[Total_Spend]]&lt;=$N$11,1,IF(Table5[[#This Row],[Total_Spend]]&lt;=$N$12,2,IF(Table5[[#This Row],[Total_Spend]]&lt;=$N$13,3,IF(Table5[[#This Row],[Total_Spend]]&lt;$N$17,4,5))))</f>
        <v>3</v>
      </c>
    </row>
    <row r="1638" spans="1:8" x14ac:dyDescent="0.3">
      <c r="A1638" s="9">
        <v>7059</v>
      </c>
      <c r="B1638">
        <v>47</v>
      </c>
      <c r="C1638">
        <v>1495</v>
      </c>
      <c r="D1638">
        <v>19</v>
      </c>
      <c r="E1638" s="9">
        <v>0</v>
      </c>
      <c r="F1638" s="9">
        <f>IF(Table5[[#This Row],[Recency]]&lt;=$L$19,5,IF(Table5[[#This Row],[Recency]]&lt;=$L$11,4,IF(Table5[[#This Row],[Recency]]&lt;=$L$12,3,IF(Table5[[#This Row],[Recency]]&lt;=$L$13,2,1))))</f>
        <v>3</v>
      </c>
      <c r="G1638" s="9">
        <f>IF(Table5[[#This Row],[Frequency]]&lt;=$M$11,1,IF(Table5[[#This Row],[Frequency]]&lt;=$M$12,2,IF(Table5[[#This Row],[Frequency]]&lt;=$M$13,3,IF(Table5[[#This Row],[Frequency]]&lt;$M$17,4,5))))</f>
        <v>3</v>
      </c>
      <c r="H1638" s="9">
        <f>IF(Table5[[#This Row],[Total_Spend]]&lt;=$N$11,1,IF(Table5[[#This Row],[Total_Spend]]&lt;=$N$12,2,IF(Table5[[#This Row],[Total_Spend]]&lt;=$N$13,3,IF(Table5[[#This Row],[Total_Spend]]&lt;$N$17,4,5))))</f>
        <v>4</v>
      </c>
    </row>
    <row r="1639" spans="1:8" x14ac:dyDescent="0.3">
      <c r="A1639" s="9">
        <v>7072</v>
      </c>
      <c r="B1639">
        <v>69</v>
      </c>
      <c r="C1639">
        <v>1335</v>
      </c>
      <c r="D1639">
        <v>19</v>
      </c>
      <c r="E1639" s="9">
        <v>0</v>
      </c>
      <c r="F1639" s="9">
        <f>IF(Table5[[#This Row],[Recency]]&lt;=$L$19,5,IF(Table5[[#This Row],[Recency]]&lt;=$L$11,4,IF(Table5[[#This Row],[Recency]]&lt;=$L$12,3,IF(Table5[[#This Row],[Recency]]&lt;=$L$13,2,1))))</f>
        <v>2</v>
      </c>
      <c r="G1639" s="9">
        <f>IF(Table5[[#This Row],[Frequency]]&lt;=$M$11,1,IF(Table5[[#This Row],[Frequency]]&lt;=$M$12,2,IF(Table5[[#This Row],[Frequency]]&lt;=$M$13,3,IF(Table5[[#This Row],[Frequency]]&lt;$M$17,4,5))))</f>
        <v>3</v>
      </c>
      <c r="H1639" s="9">
        <f>IF(Table5[[#This Row],[Total_Spend]]&lt;=$N$11,1,IF(Table5[[#This Row],[Total_Spend]]&lt;=$N$12,2,IF(Table5[[#This Row],[Total_Spend]]&lt;=$N$13,3,IF(Table5[[#This Row],[Total_Spend]]&lt;$N$17,4,5))))</f>
        <v>4</v>
      </c>
    </row>
    <row r="1640" spans="1:8" x14ac:dyDescent="0.3">
      <c r="A1640" s="9">
        <v>7079</v>
      </c>
      <c r="B1640">
        <v>38</v>
      </c>
      <c r="C1640">
        <v>1245</v>
      </c>
      <c r="D1640">
        <v>32</v>
      </c>
      <c r="E1640" s="9">
        <v>0</v>
      </c>
      <c r="F1640" s="9">
        <f>IF(Table5[[#This Row],[Recency]]&lt;=$L$19,5,IF(Table5[[#This Row],[Recency]]&lt;=$L$11,4,IF(Table5[[#This Row],[Recency]]&lt;=$L$12,3,IF(Table5[[#This Row],[Recency]]&lt;=$L$13,2,1))))</f>
        <v>3</v>
      </c>
      <c r="G1640" s="9">
        <f>IF(Table5[[#This Row],[Frequency]]&lt;=$M$11,1,IF(Table5[[#This Row],[Frequency]]&lt;=$M$12,2,IF(Table5[[#This Row],[Frequency]]&lt;=$M$13,3,IF(Table5[[#This Row],[Frequency]]&lt;$M$17,4,5))))</f>
        <v>5</v>
      </c>
      <c r="H1640" s="9">
        <f>IF(Table5[[#This Row],[Total_Spend]]&lt;=$N$11,1,IF(Table5[[#This Row],[Total_Spend]]&lt;=$N$12,2,IF(Table5[[#This Row],[Total_Spend]]&lt;=$N$13,3,IF(Table5[[#This Row],[Total_Spend]]&lt;$N$17,4,5))))</f>
        <v>4</v>
      </c>
    </row>
    <row r="1641" spans="1:8" x14ac:dyDescent="0.3">
      <c r="A1641" s="9">
        <v>709</v>
      </c>
      <c r="B1641">
        <v>27</v>
      </c>
      <c r="C1641">
        <v>1103</v>
      </c>
      <c r="D1641">
        <v>18</v>
      </c>
      <c r="E1641" s="9">
        <v>0</v>
      </c>
      <c r="F1641" s="9">
        <f>IF(Table5[[#This Row],[Recency]]&lt;=$L$19,5,IF(Table5[[#This Row],[Recency]]&lt;=$L$11,4,IF(Table5[[#This Row],[Recency]]&lt;=$L$12,3,IF(Table5[[#This Row],[Recency]]&lt;=$L$13,2,1))))</f>
        <v>3</v>
      </c>
      <c r="G1641" s="9">
        <f>IF(Table5[[#This Row],[Frequency]]&lt;=$M$11,1,IF(Table5[[#This Row],[Frequency]]&lt;=$M$12,2,IF(Table5[[#This Row],[Frequency]]&lt;=$M$13,3,IF(Table5[[#This Row],[Frequency]]&lt;$M$17,4,5))))</f>
        <v>3</v>
      </c>
      <c r="H1641" s="9">
        <f>IF(Table5[[#This Row],[Total_Spend]]&lt;=$N$11,1,IF(Table5[[#This Row],[Total_Spend]]&lt;=$N$12,2,IF(Table5[[#This Row],[Total_Spend]]&lt;=$N$13,3,IF(Table5[[#This Row],[Total_Spend]]&lt;$N$17,4,5))))</f>
        <v>4</v>
      </c>
    </row>
    <row r="1642" spans="1:8" x14ac:dyDescent="0.3">
      <c r="A1642" s="9">
        <v>7093</v>
      </c>
      <c r="B1642">
        <v>74</v>
      </c>
      <c r="C1642">
        <v>22</v>
      </c>
      <c r="D1642">
        <v>4</v>
      </c>
      <c r="E1642" s="9">
        <v>0</v>
      </c>
      <c r="F1642" s="9">
        <f>IF(Table5[[#This Row],[Recency]]&lt;=$L$19,5,IF(Table5[[#This Row],[Recency]]&lt;=$L$11,4,IF(Table5[[#This Row],[Recency]]&lt;=$L$12,3,IF(Table5[[#This Row],[Recency]]&lt;=$L$13,2,1))))</f>
        <v>2</v>
      </c>
      <c r="G1642" s="9">
        <f>IF(Table5[[#This Row],[Frequency]]&lt;=$M$11,1,IF(Table5[[#This Row],[Frequency]]&lt;=$M$12,2,IF(Table5[[#This Row],[Frequency]]&lt;=$M$13,3,IF(Table5[[#This Row],[Frequency]]&lt;$M$17,4,5))))</f>
        <v>1</v>
      </c>
      <c r="H1642" s="9">
        <f>IF(Table5[[#This Row],[Total_Spend]]&lt;=$N$11,1,IF(Table5[[#This Row],[Total_Spend]]&lt;=$N$12,2,IF(Table5[[#This Row],[Total_Spend]]&lt;=$N$13,3,IF(Table5[[#This Row],[Total_Spend]]&lt;$N$17,4,5))))</f>
        <v>1</v>
      </c>
    </row>
    <row r="1643" spans="1:8" x14ac:dyDescent="0.3">
      <c r="A1643" s="9">
        <v>7094</v>
      </c>
      <c r="B1643">
        <v>87</v>
      </c>
      <c r="C1643">
        <v>1064</v>
      </c>
      <c r="D1643">
        <v>24</v>
      </c>
      <c r="E1643" s="9">
        <v>0</v>
      </c>
      <c r="F1643" s="9">
        <f>IF(Table5[[#This Row],[Recency]]&lt;=$L$19,5,IF(Table5[[#This Row],[Recency]]&lt;=$L$11,4,IF(Table5[[#This Row],[Recency]]&lt;=$L$12,3,IF(Table5[[#This Row],[Recency]]&lt;=$L$13,2,1))))</f>
        <v>1</v>
      </c>
      <c r="G1643" s="9">
        <f>IF(Table5[[#This Row],[Frequency]]&lt;=$M$11,1,IF(Table5[[#This Row],[Frequency]]&lt;=$M$12,2,IF(Table5[[#This Row],[Frequency]]&lt;=$M$13,3,IF(Table5[[#This Row],[Frequency]]&lt;$M$17,4,5))))</f>
        <v>4</v>
      </c>
      <c r="H1643" s="9">
        <f>IF(Table5[[#This Row],[Total_Spend]]&lt;=$N$11,1,IF(Table5[[#This Row],[Total_Spend]]&lt;=$N$12,2,IF(Table5[[#This Row],[Total_Spend]]&lt;=$N$13,3,IF(Table5[[#This Row],[Total_Spend]]&lt;$N$17,4,5))))</f>
        <v>4</v>
      </c>
    </row>
    <row r="1644" spans="1:8" x14ac:dyDescent="0.3">
      <c r="A1644" s="9">
        <v>7101</v>
      </c>
      <c r="B1644">
        <v>24</v>
      </c>
      <c r="C1644">
        <v>1198</v>
      </c>
      <c r="D1644">
        <v>31</v>
      </c>
      <c r="E1644" s="9">
        <v>0</v>
      </c>
      <c r="F1644" s="9">
        <f>IF(Table5[[#This Row],[Recency]]&lt;=$L$19,5,IF(Table5[[#This Row],[Recency]]&lt;=$L$11,4,IF(Table5[[#This Row],[Recency]]&lt;=$L$12,3,IF(Table5[[#This Row],[Recency]]&lt;=$L$13,2,1))))</f>
        <v>4</v>
      </c>
      <c r="G1644" s="9">
        <f>IF(Table5[[#This Row],[Frequency]]&lt;=$M$11,1,IF(Table5[[#This Row],[Frequency]]&lt;=$M$12,2,IF(Table5[[#This Row],[Frequency]]&lt;=$M$13,3,IF(Table5[[#This Row],[Frequency]]&lt;$M$17,4,5))))</f>
        <v>5</v>
      </c>
      <c r="H1644" s="9">
        <f>IF(Table5[[#This Row],[Total_Spend]]&lt;=$N$11,1,IF(Table5[[#This Row],[Total_Spend]]&lt;=$N$12,2,IF(Table5[[#This Row],[Total_Spend]]&lt;=$N$13,3,IF(Table5[[#This Row],[Total_Spend]]&lt;$N$17,4,5))))</f>
        <v>4</v>
      </c>
    </row>
    <row r="1645" spans="1:8" x14ac:dyDescent="0.3">
      <c r="A1645" s="9">
        <v>7106</v>
      </c>
      <c r="B1645">
        <v>73</v>
      </c>
      <c r="C1645">
        <v>1242</v>
      </c>
      <c r="D1645">
        <v>19</v>
      </c>
      <c r="E1645" s="9">
        <v>0</v>
      </c>
      <c r="F1645" s="9">
        <f>IF(Table5[[#This Row],[Recency]]&lt;=$L$19,5,IF(Table5[[#This Row],[Recency]]&lt;=$L$11,4,IF(Table5[[#This Row],[Recency]]&lt;=$L$12,3,IF(Table5[[#This Row],[Recency]]&lt;=$L$13,2,1))))</f>
        <v>2</v>
      </c>
      <c r="G1645" s="9">
        <f>IF(Table5[[#This Row],[Frequency]]&lt;=$M$11,1,IF(Table5[[#This Row],[Frequency]]&lt;=$M$12,2,IF(Table5[[#This Row],[Frequency]]&lt;=$M$13,3,IF(Table5[[#This Row],[Frequency]]&lt;$M$17,4,5))))</f>
        <v>3</v>
      </c>
      <c r="H1645" s="9">
        <f>IF(Table5[[#This Row],[Total_Spend]]&lt;=$N$11,1,IF(Table5[[#This Row],[Total_Spend]]&lt;=$N$12,2,IF(Table5[[#This Row],[Total_Spend]]&lt;=$N$13,3,IF(Table5[[#This Row],[Total_Spend]]&lt;$N$17,4,5))))</f>
        <v>4</v>
      </c>
    </row>
    <row r="1646" spans="1:8" x14ac:dyDescent="0.3">
      <c r="A1646" s="9">
        <v>7108</v>
      </c>
      <c r="B1646">
        <v>54</v>
      </c>
      <c r="C1646">
        <v>353</v>
      </c>
      <c r="D1646">
        <v>18</v>
      </c>
      <c r="E1646" s="9">
        <v>0</v>
      </c>
      <c r="F1646" s="9">
        <f>IF(Table5[[#This Row],[Recency]]&lt;=$L$19,5,IF(Table5[[#This Row],[Recency]]&lt;=$L$11,4,IF(Table5[[#This Row],[Recency]]&lt;=$L$12,3,IF(Table5[[#This Row],[Recency]]&lt;=$L$13,2,1))))</f>
        <v>2</v>
      </c>
      <c r="G1646" s="9">
        <f>IF(Table5[[#This Row],[Frequency]]&lt;=$M$11,1,IF(Table5[[#This Row],[Frequency]]&lt;=$M$12,2,IF(Table5[[#This Row],[Frequency]]&lt;=$M$13,3,IF(Table5[[#This Row],[Frequency]]&lt;$M$17,4,5))))</f>
        <v>3</v>
      </c>
      <c r="H1646" s="9">
        <f>IF(Table5[[#This Row],[Total_Spend]]&lt;=$N$11,1,IF(Table5[[#This Row],[Total_Spend]]&lt;=$N$12,2,IF(Table5[[#This Row],[Total_Spend]]&lt;=$N$13,3,IF(Table5[[#This Row],[Total_Spend]]&lt;$N$17,4,5))))</f>
        <v>2</v>
      </c>
    </row>
    <row r="1647" spans="1:8" x14ac:dyDescent="0.3">
      <c r="A1647" s="9">
        <v>7118</v>
      </c>
      <c r="B1647">
        <v>61</v>
      </c>
      <c r="C1647">
        <v>1528</v>
      </c>
      <c r="D1647">
        <v>22</v>
      </c>
      <c r="E1647" s="9">
        <v>1</v>
      </c>
      <c r="F1647" s="9">
        <f>IF(Table5[[#This Row],[Recency]]&lt;=$L$19,5,IF(Table5[[#This Row],[Recency]]&lt;=$L$11,4,IF(Table5[[#This Row],[Recency]]&lt;=$L$12,3,IF(Table5[[#This Row],[Recency]]&lt;=$L$13,2,1))))</f>
        <v>2</v>
      </c>
      <c r="G1647" s="9">
        <f>IF(Table5[[#This Row],[Frequency]]&lt;=$M$11,1,IF(Table5[[#This Row],[Frequency]]&lt;=$M$12,2,IF(Table5[[#This Row],[Frequency]]&lt;=$M$13,3,IF(Table5[[#This Row],[Frequency]]&lt;$M$17,4,5))))</f>
        <v>4</v>
      </c>
      <c r="H1647" s="9">
        <f>IF(Table5[[#This Row],[Total_Spend]]&lt;=$N$11,1,IF(Table5[[#This Row],[Total_Spend]]&lt;=$N$12,2,IF(Table5[[#This Row],[Total_Spend]]&lt;=$N$13,3,IF(Table5[[#This Row],[Total_Spend]]&lt;$N$17,4,5))))</f>
        <v>4</v>
      </c>
    </row>
    <row r="1648" spans="1:8" x14ac:dyDescent="0.3">
      <c r="A1648" s="9">
        <v>7119</v>
      </c>
      <c r="B1648">
        <v>45</v>
      </c>
      <c r="C1648">
        <v>825</v>
      </c>
      <c r="D1648">
        <v>12</v>
      </c>
      <c r="E1648" s="9">
        <v>0</v>
      </c>
      <c r="F1648" s="9">
        <f>IF(Table5[[#This Row],[Recency]]&lt;=$L$19,5,IF(Table5[[#This Row],[Recency]]&lt;=$L$11,4,IF(Table5[[#This Row],[Recency]]&lt;=$L$12,3,IF(Table5[[#This Row],[Recency]]&lt;=$L$13,2,1))))</f>
        <v>3</v>
      </c>
      <c r="G1648" s="9">
        <f>IF(Table5[[#This Row],[Frequency]]&lt;=$M$11,1,IF(Table5[[#This Row],[Frequency]]&lt;=$M$12,2,IF(Table5[[#This Row],[Frequency]]&lt;=$M$13,3,IF(Table5[[#This Row],[Frequency]]&lt;$M$17,4,5))))</f>
        <v>2</v>
      </c>
      <c r="H1648" s="9">
        <f>IF(Table5[[#This Row],[Total_Spend]]&lt;=$N$11,1,IF(Table5[[#This Row],[Total_Spend]]&lt;=$N$12,2,IF(Table5[[#This Row],[Total_Spend]]&lt;=$N$13,3,IF(Table5[[#This Row],[Total_Spend]]&lt;$N$17,4,5))))</f>
        <v>3</v>
      </c>
    </row>
    <row r="1649" spans="1:8" x14ac:dyDescent="0.3">
      <c r="A1649" s="9">
        <v>7124</v>
      </c>
      <c r="B1649">
        <v>72</v>
      </c>
      <c r="C1649">
        <v>94</v>
      </c>
      <c r="D1649">
        <v>12</v>
      </c>
      <c r="E1649" s="9">
        <v>0</v>
      </c>
      <c r="F1649" s="9">
        <f>IF(Table5[[#This Row],[Recency]]&lt;=$L$19,5,IF(Table5[[#This Row],[Recency]]&lt;=$L$11,4,IF(Table5[[#This Row],[Recency]]&lt;=$L$12,3,IF(Table5[[#This Row],[Recency]]&lt;=$L$13,2,1))))</f>
        <v>2</v>
      </c>
      <c r="G1649" s="9">
        <f>IF(Table5[[#This Row],[Frequency]]&lt;=$M$11,1,IF(Table5[[#This Row],[Frequency]]&lt;=$M$12,2,IF(Table5[[#This Row],[Frequency]]&lt;=$M$13,3,IF(Table5[[#This Row],[Frequency]]&lt;$M$17,4,5))))</f>
        <v>2</v>
      </c>
      <c r="H1649" s="9">
        <f>IF(Table5[[#This Row],[Total_Spend]]&lt;=$N$11,1,IF(Table5[[#This Row],[Total_Spend]]&lt;=$N$12,2,IF(Table5[[#This Row],[Total_Spend]]&lt;=$N$13,3,IF(Table5[[#This Row],[Total_Spend]]&lt;$N$17,4,5))))</f>
        <v>2</v>
      </c>
    </row>
    <row r="1650" spans="1:8" x14ac:dyDescent="0.3">
      <c r="A1650" s="9">
        <v>7128</v>
      </c>
      <c r="B1650">
        <v>91</v>
      </c>
      <c r="C1650">
        <v>15</v>
      </c>
      <c r="D1650">
        <v>4</v>
      </c>
      <c r="E1650" s="9">
        <v>0</v>
      </c>
      <c r="F1650" s="9">
        <f>IF(Table5[[#This Row],[Recency]]&lt;=$L$19,5,IF(Table5[[#This Row],[Recency]]&lt;=$L$11,4,IF(Table5[[#This Row],[Recency]]&lt;=$L$12,3,IF(Table5[[#This Row],[Recency]]&lt;=$L$13,2,1))))</f>
        <v>1</v>
      </c>
      <c r="G1650" s="9">
        <f>IF(Table5[[#This Row],[Frequency]]&lt;=$M$11,1,IF(Table5[[#This Row],[Frequency]]&lt;=$M$12,2,IF(Table5[[#This Row],[Frequency]]&lt;=$M$13,3,IF(Table5[[#This Row],[Frequency]]&lt;$M$17,4,5))))</f>
        <v>1</v>
      </c>
      <c r="H1650" s="9">
        <f>IF(Table5[[#This Row],[Total_Spend]]&lt;=$N$11,1,IF(Table5[[#This Row],[Total_Spend]]&lt;=$N$12,2,IF(Table5[[#This Row],[Total_Spend]]&lt;=$N$13,3,IF(Table5[[#This Row],[Total_Spend]]&lt;$N$17,4,5))))</f>
        <v>1</v>
      </c>
    </row>
    <row r="1651" spans="1:8" x14ac:dyDescent="0.3">
      <c r="A1651" s="9">
        <v>7129</v>
      </c>
      <c r="B1651">
        <v>72</v>
      </c>
      <c r="C1651">
        <v>929</v>
      </c>
      <c r="D1651">
        <v>31</v>
      </c>
      <c r="E1651" s="9">
        <v>0</v>
      </c>
      <c r="F1651" s="9">
        <f>IF(Table5[[#This Row],[Recency]]&lt;=$L$19,5,IF(Table5[[#This Row],[Recency]]&lt;=$L$11,4,IF(Table5[[#This Row],[Recency]]&lt;=$L$12,3,IF(Table5[[#This Row],[Recency]]&lt;=$L$13,2,1))))</f>
        <v>2</v>
      </c>
      <c r="G1651" s="9">
        <f>IF(Table5[[#This Row],[Frequency]]&lt;=$M$11,1,IF(Table5[[#This Row],[Frequency]]&lt;=$M$12,2,IF(Table5[[#This Row],[Frequency]]&lt;=$M$13,3,IF(Table5[[#This Row],[Frequency]]&lt;$M$17,4,5))))</f>
        <v>5</v>
      </c>
      <c r="H1651" s="9">
        <f>IF(Table5[[#This Row],[Total_Spend]]&lt;=$N$11,1,IF(Table5[[#This Row],[Total_Spend]]&lt;=$N$12,2,IF(Table5[[#This Row],[Total_Spend]]&lt;=$N$13,3,IF(Table5[[#This Row],[Total_Spend]]&lt;$N$17,4,5))))</f>
        <v>3</v>
      </c>
    </row>
    <row r="1652" spans="1:8" x14ac:dyDescent="0.3">
      <c r="A1652" s="9">
        <v>713</v>
      </c>
      <c r="B1652">
        <v>72</v>
      </c>
      <c r="C1652">
        <v>442</v>
      </c>
      <c r="D1652">
        <v>15</v>
      </c>
      <c r="E1652" s="9">
        <v>0</v>
      </c>
      <c r="F1652" s="9">
        <f>IF(Table5[[#This Row],[Recency]]&lt;=$L$19,5,IF(Table5[[#This Row],[Recency]]&lt;=$L$11,4,IF(Table5[[#This Row],[Recency]]&lt;=$L$12,3,IF(Table5[[#This Row],[Recency]]&lt;=$L$13,2,1))))</f>
        <v>2</v>
      </c>
      <c r="G1652" s="9">
        <f>IF(Table5[[#This Row],[Frequency]]&lt;=$M$11,1,IF(Table5[[#This Row],[Frequency]]&lt;=$M$12,2,IF(Table5[[#This Row],[Frequency]]&lt;=$M$13,3,IF(Table5[[#This Row],[Frequency]]&lt;$M$17,4,5))))</f>
        <v>2</v>
      </c>
      <c r="H1652" s="9">
        <f>IF(Table5[[#This Row],[Total_Spend]]&lt;=$N$11,1,IF(Table5[[#This Row],[Total_Spend]]&lt;=$N$12,2,IF(Table5[[#This Row],[Total_Spend]]&lt;=$N$13,3,IF(Table5[[#This Row],[Total_Spend]]&lt;$N$17,4,5))))</f>
        <v>3</v>
      </c>
    </row>
    <row r="1653" spans="1:8" x14ac:dyDescent="0.3">
      <c r="A1653" s="9">
        <v>7141</v>
      </c>
      <c r="B1653">
        <v>15</v>
      </c>
      <c r="C1653">
        <v>213</v>
      </c>
      <c r="D1653">
        <v>12</v>
      </c>
      <c r="E1653" s="9">
        <v>1</v>
      </c>
      <c r="F1653" s="9">
        <f>IF(Table5[[#This Row],[Recency]]&lt;=$L$19,5,IF(Table5[[#This Row],[Recency]]&lt;=$L$11,4,IF(Table5[[#This Row],[Recency]]&lt;=$L$12,3,IF(Table5[[#This Row],[Recency]]&lt;=$L$13,2,1))))</f>
        <v>4</v>
      </c>
      <c r="G1653" s="9">
        <f>IF(Table5[[#This Row],[Frequency]]&lt;=$M$11,1,IF(Table5[[#This Row],[Frequency]]&lt;=$M$12,2,IF(Table5[[#This Row],[Frequency]]&lt;=$M$13,3,IF(Table5[[#This Row],[Frequency]]&lt;$M$17,4,5))))</f>
        <v>2</v>
      </c>
      <c r="H1653" s="9">
        <f>IF(Table5[[#This Row],[Total_Spend]]&lt;=$N$11,1,IF(Table5[[#This Row],[Total_Spend]]&lt;=$N$12,2,IF(Table5[[#This Row],[Total_Spend]]&lt;=$N$13,3,IF(Table5[[#This Row],[Total_Spend]]&lt;$N$17,4,5))))</f>
        <v>2</v>
      </c>
    </row>
    <row r="1654" spans="1:8" x14ac:dyDescent="0.3">
      <c r="A1654" s="9">
        <v>7143</v>
      </c>
      <c r="B1654">
        <v>14</v>
      </c>
      <c r="C1654">
        <v>820</v>
      </c>
      <c r="D1654">
        <v>26</v>
      </c>
      <c r="E1654" s="9">
        <v>0</v>
      </c>
      <c r="F1654" s="9">
        <f>IF(Table5[[#This Row],[Recency]]&lt;=$L$19,5,IF(Table5[[#This Row],[Recency]]&lt;=$L$11,4,IF(Table5[[#This Row],[Recency]]&lt;=$L$12,3,IF(Table5[[#This Row],[Recency]]&lt;=$L$13,2,1))))</f>
        <v>4</v>
      </c>
      <c r="G1654" s="9">
        <f>IF(Table5[[#This Row],[Frequency]]&lt;=$M$11,1,IF(Table5[[#This Row],[Frequency]]&lt;=$M$12,2,IF(Table5[[#This Row],[Frequency]]&lt;=$M$13,3,IF(Table5[[#This Row],[Frequency]]&lt;$M$17,4,5))))</f>
        <v>5</v>
      </c>
      <c r="H1654" s="9">
        <f>IF(Table5[[#This Row],[Total_Spend]]&lt;=$N$11,1,IF(Table5[[#This Row],[Total_Spend]]&lt;=$N$12,2,IF(Table5[[#This Row],[Total_Spend]]&lt;=$N$13,3,IF(Table5[[#This Row],[Total_Spend]]&lt;$N$17,4,5))))</f>
        <v>3</v>
      </c>
    </row>
    <row r="1655" spans="1:8" x14ac:dyDescent="0.3">
      <c r="A1655" s="9">
        <v>7152</v>
      </c>
      <c r="B1655">
        <v>64</v>
      </c>
      <c r="C1655">
        <v>37</v>
      </c>
      <c r="D1655">
        <v>5</v>
      </c>
      <c r="E1655" s="9">
        <v>0</v>
      </c>
      <c r="F1655" s="9">
        <f>IF(Table5[[#This Row],[Recency]]&lt;=$L$19,5,IF(Table5[[#This Row],[Recency]]&lt;=$L$11,4,IF(Table5[[#This Row],[Recency]]&lt;=$L$12,3,IF(Table5[[#This Row],[Recency]]&lt;=$L$13,2,1))))</f>
        <v>2</v>
      </c>
      <c r="G1655" s="9">
        <f>IF(Table5[[#This Row],[Frequency]]&lt;=$M$11,1,IF(Table5[[#This Row],[Frequency]]&lt;=$M$12,2,IF(Table5[[#This Row],[Frequency]]&lt;=$M$13,3,IF(Table5[[#This Row],[Frequency]]&lt;$M$17,4,5))))</f>
        <v>1</v>
      </c>
      <c r="H1655" s="9">
        <f>IF(Table5[[#This Row],[Total_Spend]]&lt;=$N$11,1,IF(Table5[[#This Row],[Total_Spend]]&lt;=$N$12,2,IF(Table5[[#This Row],[Total_Spend]]&lt;=$N$13,3,IF(Table5[[#This Row],[Total_Spend]]&lt;$N$17,4,5))))</f>
        <v>1</v>
      </c>
    </row>
    <row r="1656" spans="1:8" x14ac:dyDescent="0.3">
      <c r="A1656" s="9">
        <v>716</v>
      </c>
      <c r="B1656">
        <v>63</v>
      </c>
      <c r="C1656">
        <v>976</v>
      </c>
      <c r="D1656">
        <v>27</v>
      </c>
      <c r="E1656" s="9">
        <v>0</v>
      </c>
      <c r="F1656" s="9">
        <f>IF(Table5[[#This Row],[Recency]]&lt;=$L$19,5,IF(Table5[[#This Row],[Recency]]&lt;=$L$11,4,IF(Table5[[#This Row],[Recency]]&lt;=$L$12,3,IF(Table5[[#This Row],[Recency]]&lt;=$L$13,2,1))))</f>
        <v>2</v>
      </c>
      <c r="G1656" s="9">
        <f>IF(Table5[[#This Row],[Frequency]]&lt;=$M$11,1,IF(Table5[[#This Row],[Frequency]]&lt;=$M$12,2,IF(Table5[[#This Row],[Frequency]]&lt;=$M$13,3,IF(Table5[[#This Row],[Frequency]]&lt;$M$17,4,5))))</f>
        <v>5</v>
      </c>
      <c r="H1656" s="9">
        <f>IF(Table5[[#This Row],[Total_Spend]]&lt;=$N$11,1,IF(Table5[[#This Row],[Total_Spend]]&lt;=$N$12,2,IF(Table5[[#This Row],[Total_Spend]]&lt;=$N$13,3,IF(Table5[[#This Row],[Total_Spend]]&lt;$N$17,4,5))))</f>
        <v>3</v>
      </c>
    </row>
    <row r="1657" spans="1:8" x14ac:dyDescent="0.3">
      <c r="A1657" s="9">
        <v>7165</v>
      </c>
      <c r="B1657">
        <v>59</v>
      </c>
      <c r="C1657">
        <v>823</v>
      </c>
      <c r="D1657">
        <v>22</v>
      </c>
      <c r="E1657" s="9">
        <v>0</v>
      </c>
      <c r="F1657" s="9">
        <f>IF(Table5[[#This Row],[Recency]]&lt;=$L$19,5,IF(Table5[[#This Row],[Recency]]&lt;=$L$11,4,IF(Table5[[#This Row],[Recency]]&lt;=$L$12,3,IF(Table5[[#This Row],[Recency]]&lt;=$L$13,2,1))))</f>
        <v>2</v>
      </c>
      <c r="G1657" s="9">
        <f>IF(Table5[[#This Row],[Frequency]]&lt;=$M$11,1,IF(Table5[[#This Row],[Frequency]]&lt;=$M$12,2,IF(Table5[[#This Row],[Frequency]]&lt;=$M$13,3,IF(Table5[[#This Row],[Frequency]]&lt;$M$17,4,5))))</f>
        <v>4</v>
      </c>
      <c r="H1657" s="9">
        <f>IF(Table5[[#This Row],[Total_Spend]]&lt;=$N$11,1,IF(Table5[[#This Row],[Total_Spend]]&lt;=$N$12,2,IF(Table5[[#This Row],[Total_Spend]]&lt;=$N$13,3,IF(Table5[[#This Row],[Total_Spend]]&lt;$N$17,4,5))))</f>
        <v>3</v>
      </c>
    </row>
    <row r="1658" spans="1:8" x14ac:dyDescent="0.3">
      <c r="A1658" s="9">
        <v>7181</v>
      </c>
      <c r="B1658">
        <v>97</v>
      </c>
      <c r="C1658">
        <v>52</v>
      </c>
      <c r="D1658">
        <v>7</v>
      </c>
      <c r="E1658" s="9">
        <v>0</v>
      </c>
      <c r="F1658" s="9">
        <f>IF(Table5[[#This Row],[Recency]]&lt;=$L$19,5,IF(Table5[[#This Row],[Recency]]&lt;=$L$11,4,IF(Table5[[#This Row],[Recency]]&lt;=$L$12,3,IF(Table5[[#This Row],[Recency]]&lt;=$L$13,2,1))))</f>
        <v>1</v>
      </c>
      <c r="G1658" s="9">
        <f>IF(Table5[[#This Row],[Frequency]]&lt;=$M$11,1,IF(Table5[[#This Row],[Frequency]]&lt;=$M$12,2,IF(Table5[[#This Row],[Frequency]]&lt;=$M$13,3,IF(Table5[[#This Row],[Frequency]]&lt;$M$17,4,5))))</f>
        <v>1</v>
      </c>
      <c r="H1658" s="9">
        <f>IF(Table5[[#This Row],[Total_Spend]]&lt;=$N$11,1,IF(Table5[[#This Row],[Total_Spend]]&lt;=$N$12,2,IF(Table5[[#This Row],[Total_Spend]]&lt;=$N$13,3,IF(Table5[[#This Row],[Total_Spend]]&lt;$N$17,4,5))))</f>
        <v>1</v>
      </c>
    </row>
    <row r="1659" spans="1:8" x14ac:dyDescent="0.3">
      <c r="A1659" s="9">
        <v>7186</v>
      </c>
      <c r="B1659">
        <v>43</v>
      </c>
      <c r="C1659">
        <v>35</v>
      </c>
      <c r="D1659">
        <v>6</v>
      </c>
      <c r="E1659" s="9">
        <v>0</v>
      </c>
      <c r="F1659" s="9">
        <f>IF(Table5[[#This Row],[Recency]]&lt;=$L$19,5,IF(Table5[[#This Row],[Recency]]&lt;=$L$11,4,IF(Table5[[#This Row],[Recency]]&lt;=$L$12,3,IF(Table5[[#This Row],[Recency]]&lt;=$L$13,2,1))))</f>
        <v>3</v>
      </c>
      <c r="G1659" s="9">
        <f>IF(Table5[[#This Row],[Frequency]]&lt;=$M$11,1,IF(Table5[[#This Row],[Frequency]]&lt;=$M$12,2,IF(Table5[[#This Row],[Frequency]]&lt;=$M$13,3,IF(Table5[[#This Row],[Frequency]]&lt;$M$17,4,5))))</f>
        <v>1</v>
      </c>
      <c r="H1659" s="9">
        <f>IF(Table5[[#This Row],[Total_Spend]]&lt;=$N$11,1,IF(Table5[[#This Row],[Total_Spend]]&lt;=$N$12,2,IF(Table5[[#This Row],[Total_Spend]]&lt;=$N$13,3,IF(Table5[[#This Row],[Total_Spend]]&lt;$N$17,4,5))))</f>
        <v>1</v>
      </c>
    </row>
    <row r="1660" spans="1:8" x14ac:dyDescent="0.3">
      <c r="A1660" s="9">
        <v>7187</v>
      </c>
      <c r="B1660">
        <v>52</v>
      </c>
      <c r="C1660">
        <v>721</v>
      </c>
      <c r="D1660">
        <v>25</v>
      </c>
      <c r="E1660" s="9">
        <v>0</v>
      </c>
      <c r="F1660" s="9">
        <f>IF(Table5[[#This Row],[Recency]]&lt;=$L$19,5,IF(Table5[[#This Row],[Recency]]&lt;=$L$11,4,IF(Table5[[#This Row],[Recency]]&lt;=$L$12,3,IF(Table5[[#This Row],[Recency]]&lt;=$L$13,2,1))))</f>
        <v>2</v>
      </c>
      <c r="G1660" s="9">
        <f>IF(Table5[[#This Row],[Frequency]]&lt;=$M$11,1,IF(Table5[[#This Row],[Frequency]]&lt;=$M$12,2,IF(Table5[[#This Row],[Frequency]]&lt;=$M$13,3,IF(Table5[[#This Row],[Frequency]]&lt;$M$17,4,5))))</f>
        <v>5</v>
      </c>
      <c r="H1660" s="9">
        <f>IF(Table5[[#This Row],[Total_Spend]]&lt;=$N$11,1,IF(Table5[[#This Row],[Total_Spend]]&lt;=$N$12,2,IF(Table5[[#This Row],[Total_Spend]]&lt;=$N$13,3,IF(Table5[[#This Row],[Total_Spend]]&lt;$N$17,4,5))))</f>
        <v>3</v>
      </c>
    </row>
    <row r="1661" spans="1:8" x14ac:dyDescent="0.3">
      <c r="A1661" s="9">
        <v>7192</v>
      </c>
      <c r="B1661">
        <v>58</v>
      </c>
      <c r="C1661">
        <v>545</v>
      </c>
      <c r="D1661">
        <v>18</v>
      </c>
      <c r="E1661" s="9">
        <v>0</v>
      </c>
      <c r="F1661" s="9">
        <f>IF(Table5[[#This Row],[Recency]]&lt;=$L$19,5,IF(Table5[[#This Row],[Recency]]&lt;=$L$11,4,IF(Table5[[#This Row],[Recency]]&lt;=$L$12,3,IF(Table5[[#This Row],[Recency]]&lt;=$L$13,2,1))))</f>
        <v>2</v>
      </c>
      <c r="G1661" s="9">
        <f>IF(Table5[[#This Row],[Frequency]]&lt;=$M$11,1,IF(Table5[[#This Row],[Frequency]]&lt;=$M$12,2,IF(Table5[[#This Row],[Frequency]]&lt;=$M$13,3,IF(Table5[[#This Row],[Frequency]]&lt;$M$17,4,5))))</f>
        <v>3</v>
      </c>
      <c r="H1661" s="9">
        <f>IF(Table5[[#This Row],[Total_Spend]]&lt;=$N$11,1,IF(Table5[[#This Row],[Total_Spend]]&lt;=$N$12,2,IF(Table5[[#This Row],[Total_Spend]]&lt;=$N$13,3,IF(Table5[[#This Row],[Total_Spend]]&lt;$N$17,4,5))))</f>
        <v>3</v>
      </c>
    </row>
    <row r="1662" spans="1:8" x14ac:dyDescent="0.3">
      <c r="A1662" s="9">
        <v>7196</v>
      </c>
      <c r="B1662">
        <v>20</v>
      </c>
      <c r="C1662">
        <v>13</v>
      </c>
      <c r="D1662">
        <v>4</v>
      </c>
      <c r="E1662" s="9">
        <v>0</v>
      </c>
      <c r="F1662" s="9">
        <f>IF(Table5[[#This Row],[Recency]]&lt;=$L$19,5,IF(Table5[[#This Row],[Recency]]&lt;=$L$11,4,IF(Table5[[#This Row],[Recency]]&lt;=$L$12,3,IF(Table5[[#This Row],[Recency]]&lt;=$L$13,2,1))))</f>
        <v>4</v>
      </c>
      <c r="G1662" s="9">
        <f>IF(Table5[[#This Row],[Frequency]]&lt;=$M$11,1,IF(Table5[[#This Row],[Frequency]]&lt;=$M$12,2,IF(Table5[[#This Row],[Frequency]]&lt;=$M$13,3,IF(Table5[[#This Row],[Frequency]]&lt;$M$17,4,5))))</f>
        <v>1</v>
      </c>
      <c r="H1662" s="9">
        <f>IF(Table5[[#This Row],[Total_Spend]]&lt;=$N$11,1,IF(Table5[[#This Row],[Total_Spend]]&lt;=$N$12,2,IF(Table5[[#This Row],[Total_Spend]]&lt;=$N$13,3,IF(Table5[[#This Row],[Total_Spend]]&lt;$N$17,4,5))))</f>
        <v>1</v>
      </c>
    </row>
    <row r="1663" spans="1:8" x14ac:dyDescent="0.3">
      <c r="A1663" s="9">
        <v>7212</v>
      </c>
      <c r="B1663">
        <v>99</v>
      </c>
      <c r="C1663">
        <v>65</v>
      </c>
      <c r="D1663">
        <v>6</v>
      </c>
      <c r="E1663" s="9">
        <v>0</v>
      </c>
      <c r="F1663" s="9">
        <f>IF(Table5[[#This Row],[Recency]]&lt;=$L$19,5,IF(Table5[[#This Row],[Recency]]&lt;=$L$11,4,IF(Table5[[#This Row],[Recency]]&lt;=$L$12,3,IF(Table5[[#This Row],[Recency]]&lt;=$L$13,2,1))))</f>
        <v>1</v>
      </c>
      <c r="G1663" s="9">
        <f>IF(Table5[[#This Row],[Frequency]]&lt;=$M$11,1,IF(Table5[[#This Row],[Frequency]]&lt;=$M$12,2,IF(Table5[[#This Row],[Frequency]]&lt;=$M$13,3,IF(Table5[[#This Row],[Frequency]]&lt;$M$17,4,5))))</f>
        <v>1</v>
      </c>
      <c r="H1663" s="9">
        <f>IF(Table5[[#This Row],[Total_Spend]]&lt;=$N$11,1,IF(Table5[[#This Row],[Total_Spend]]&lt;=$N$12,2,IF(Table5[[#This Row],[Total_Spend]]&lt;=$N$13,3,IF(Table5[[#This Row],[Total_Spend]]&lt;$N$17,4,5))))</f>
        <v>1</v>
      </c>
    </row>
    <row r="1664" spans="1:8" x14ac:dyDescent="0.3">
      <c r="A1664" s="9">
        <v>7214</v>
      </c>
      <c r="B1664">
        <v>49</v>
      </c>
      <c r="C1664">
        <v>1283</v>
      </c>
      <c r="D1664">
        <v>18</v>
      </c>
      <c r="E1664" s="9">
        <v>0</v>
      </c>
      <c r="F1664" s="9">
        <f>IF(Table5[[#This Row],[Recency]]&lt;=$L$19,5,IF(Table5[[#This Row],[Recency]]&lt;=$L$11,4,IF(Table5[[#This Row],[Recency]]&lt;=$L$12,3,IF(Table5[[#This Row],[Recency]]&lt;=$L$13,2,1))))</f>
        <v>3</v>
      </c>
      <c r="G1664" s="9">
        <f>IF(Table5[[#This Row],[Frequency]]&lt;=$M$11,1,IF(Table5[[#This Row],[Frequency]]&lt;=$M$12,2,IF(Table5[[#This Row],[Frequency]]&lt;=$M$13,3,IF(Table5[[#This Row],[Frequency]]&lt;$M$17,4,5))))</f>
        <v>3</v>
      </c>
      <c r="H1664" s="9">
        <f>IF(Table5[[#This Row],[Total_Spend]]&lt;=$N$11,1,IF(Table5[[#This Row],[Total_Spend]]&lt;=$N$12,2,IF(Table5[[#This Row],[Total_Spend]]&lt;=$N$13,3,IF(Table5[[#This Row],[Total_Spend]]&lt;$N$17,4,5))))</f>
        <v>4</v>
      </c>
    </row>
    <row r="1665" spans="1:8" x14ac:dyDescent="0.3">
      <c r="A1665" s="9">
        <v>7215</v>
      </c>
      <c r="B1665">
        <v>69</v>
      </c>
      <c r="C1665">
        <v>1135</v>
      </c>
      <c r="D1665">
        <v>27</v>
      </c>
      <c r="E1665" s="9">
        <v>1</v>
      </c>
      <c r="F1665" s="9">
        <f>IF(Table5[[#This Row],[Recency]]&lt;=$L$19,5,IF(Table5[[#This Row],[Recency]]&lt;=$L$11,4,IF(Table5[[#This Row],[Recency]]&lt;=$L$12,3,IF(Table5[[#This Row],[Recency]]&lt;=$L$13,2,1))))</f>
        <v>2</v>
      </c>
      <c r="G1665" s="9">
        <f>IF(Table5[[#This Row],[Frequency]]&lt;=$M$11,1,IF(Table5[[#This Row],[Frequency]]&lt;=$M$12,2,IF(Table5[[#This Row],[Frequency]]&lt;=$M$13,3,IF(Table5[[#This Row],[Frequency]]&lt;$M$17,4,5))))</f>
        <v>5</v>
      </c>
      <c r="H1665" s="9">
        <f>IF(Table5[[#This Row],[Total_Spend]]&lt;=$N$11,1,IF(Table5[[#This Row],[Total_Spend]]&lt;=$N$12,2,IF(Table5[[#This Row],[Total_Spend]]&lt;=$N$13,3,IF(Table5[[#This Row],[Total_Spend]]&lt;$N$17,4,5))))</f>
        <v>4</v>
      </c>
    </row>
    <row r="1666" spans="1:8" x14ac:dyDescent="0.3">
      <c r="A1666" s="9">
        <v>7224</v>
      </c>
      <c r="B1666">
        <v>24</v>
      </c>
      <c r="C1666">
        <v>31</v>
      </c>
      <c r="D1666">
        <v>6</v>
      </c>
      <c r="E1666" s="9">
        <v>0</v>
      </c>
      <c r="F1666" s="9">
        <f>IF(Table5[[#This Row],[Recency]]&lt;=$L$19,5,IF(Table5[[#This Row],[Recency]]&lt;=$L$11,4,IF(Table5[[#This Row],[Recency]]&lt;=$L$12,3,IF(Table5[[#This Row],[Recency]]&lt;=$L$13,2,1))))</f>
        <v>4</v>
      </c>
      <c r="G1666" s="9">
        <f>IF(Table5[[#This Row],[Frequency]]&lt;=$M$11,1,IF(Table5[[#This Row],[Frequency]]&lt;=$M$12,2,IF(Table5[[#This Row],[Frequency]]&lt;=$M$13,3,IF(Table5[[#This Row],[Frequency]]&lt;$M$17,4,5))))</f>
        <v>1</v>
      </c>
      <c r="H1666" s="9">
        <f>IF(Table5[[#This Row],[Total_Spend]]&lt;=$N$11,1,IF(Table5[[#This Row],[Total_Spend]]&lt;=$N$12,2,IF(Table5[[#This Row],[Total_Spend]]&lt;=$N$13,3,IF(Table5[[#This Row],[Total_Spend]]&lt;$N$17,4,5))))</f>
        <v>1</v>
      </c>
    </row>
    <row r="1667" spans="1:8" x14ac:dyDescent="0.3">
      <c r="A1667" s="9">
        <v>7230</v>
      </c>
      <c r="B1667">
        <v>98</v>
      </c>
      <c r="C1667">
        <v>493</v>
      </c>
      <c r="D1667">
        <v>22</v>
      </c>
      <c r="E1667" s="9">
        <v>1</v>
      </c>
      <c r="F1667" s="9">
        <f>IF(Table5[[#This Row],[Recency]]&lt;=$L$19,5,IF(Table5[[#This Row],[Recency]]&lt;=$L$11,4,IF(Table5[[#This Row],[Recency]]&lt;=$L$12,3,IF(Table5[[#This Row],[Recency]]&lt;=$L$13,2,1))))</f>
        <v>1</v>
      </c>
      <c r="G1667" s="9">
        <f>IF(Table5[[#This Row],[Frequency]]&lt;=$M$11,1,IF(Table5[[#This Row],[Frequency]]&lt;=$M$12,2,IF(Table5[[#This Row],[Frequency]]&lt;=$M$13,3,IF(Table5[[#This Row],[Frequency]]&lt;$M$17,4,5))))</f>
        <v>4</v>
      </c>
      <c r="H1667" s="9">
        <f>IF(Table5[[#This Row],[Total_Spend]]&lt;=$N$11,1,IF(Table5[[#This Row],[Total_Spend]]&lt;=$N$12,2,IF(Table5[[#This Row],[Total_Spend]]&lt;=$N$13,3,IF(Table5[[#This Row],[Total_Spend]]&lt;$N$17,4,5))))</f>
        <v>3</v>
      </c>
    </row>
    <row r="1668" spans="1:8" x14ac:dyDescent="0.3">
      <c r="A1668" s="9">
        <v>7232</v>
      </c>
      <c r="B1668">
        <v>99</v>
      </c>
      <c r="C1668">
        <v>67</v>
      </c>
      <c r="D1668">
        <v>7</v>
      </c>
      <c r="E1668" s="9">
        <v>0</v>
      </c>
      <c r="F1668" s="9">
        <f>IF(Table5[[#This Row],[Recency]]&lt;=$L$19,5,IF(Table5[[#This Row],[Recency]]&lt;=$L$11,4,IF(Table5[[#This Row],[Recency]]&lt;=$L$12,3,IF(Table5[[#This Row],[Recency]]&lt;=$L$13,2,1))))</f>
        <v>1</v>
      </c>
      <c r="G1668" s="9">
        <f>IF(Table5[[#This Row],[Frequency]]&lt;=$M$11,1,IF(Table5[[#This Row],[Frequency]]&lt;=$M$12,2,IF(Table5[[#This Row],[Frequency]]&lt;=$M$13,3,IF(Table5[[#This Row],[Frequency]]&lt;$M$17,4,5))))</f>
        <v>1</v>
      </c>
      <c r="H1668" s="9">
        <f>IF(Table5[[#This Row],[Total_Spend]]&lt;=$N$11,1,IF(Table5[[#This Row],[Total_Spend]]&lt;=$N$12,2,IF(Table5[[#This Row],[Total_Spend]]&lt;=$N$13,3,IF(Table5[[#This Row],[Total_Spend]]&lt;$N$17,4,5))))</f>
        <v>1</v>
      </c>
    </row>
    <row r="1669" spans="1:8" x14ac:dyDescent="0.3">
      <c r="A1669" s="9">
        <v>7233</v>
      </c>
      <c r="B1669">
        <v>4</v>
      </c>
      <c r="C1669">
        <v>1782</v>
      </c>
      <c r="D1669">
        <v>16</v>
      </c>
      <c r="E1669" s="9">
        <v>0</v>
      </c>
      <c r="F1669" s="9">
        <f>IF(Table5[[#This Row],[Recency]]&lt;=$L$19,5,IF(Table5[[#This Row],[Recency]]&lt;=$L$11,4,IF(Table5[[#This Row],[Recency]]&lt;=$L$12,3,IF(Table5[[#This Row],[Recency]]&lt;=$L$13,2,1))))</f>
        <v>5</v>
      </c>
      <c r="G1669" s="9">
        <f>IF(Table5[[#This Row],[Frequency]]&lt;=$M$11,1,IF(Table5[[#This Row],[Frequency]]&lt;=$M$12,2,IF(Table5[[#This Row],[Frequency]]&lt;=$M$13,3,IF(Table5[[#This Row],[Frequency]]&lt;$M$17,4,5))))</f>
        <v>3</v>
      </c>
      <c r="H1669" s="9">
        <f>IF(Table5[[#This Row],[Total_Spend]]&lt;=$N$11,1,IF(Table5[[#This Row],[Total_Spend]]&lt;=$N$12,2,IF(Table5[[#This Row],[Total_Spend]]&lt;=$N$13,3,IF(Table5[[#This Row],[Total_Spend]]&lt;$N$17,4,5))))</f>
        <v>5</v>
      </c>
    </row>
    <row r="1670" spans="1:8" x14ac:dyDescent="0.3">
      <c r="A1670" s="9">
        <v>7235</v>
      </c>
      <c r="B1670">
        <v>37</v>
      </c>
      <c r="C1670">
        <v>38</v>
      </c>
      <c r="D1670">
        <v>9</v>
      </c>
      <c r="E1670" s="9">
        <v>0</v>
      </c>
      <c r="F1670" s="9">
        <f>IF(Table5[[#This Row],[Recency]]&lt;=$L$19,5,IF(Table5[[#This Row],[Recency]]&lt;=$L$11,4,IF(Table5[[#This Row],[Recency]]&lt;=$L$12,3,IF(Table5[[#This Row],[Recency]]&lt;=$L$13,2,1))))</f>
        <v>3</v>
      </c>
      <c r="G1670" s="9">
        <f>IF(Table5[[#This Row],[Frequency]]&lt;=$M$11,1,IF(Table5[[#This Row],[Frequency]]&lt;=$M$12,2,IF(Table5[[#This Row],[Frequency]]&lt;=$M$13,3,IF(Table5[[#This Row],[Frequency]]&lt;$M$17,4,5))))</f>
        <v>2</v>
      </c>
      <c r="H1670" s="9">
        <f>IF(Table5[[#This Row],[Total_Spend]]&lt;=$N$11,1,IF(Table5[[#This Row],[Total_Spend]]&lt;=$N$12,2,IF(Table5[[#This Row],[Total_Spend]]&lt;=$N$13,3,IF(Table5[[#This Row],[Total_Spend]]&lt;$N$17,4,5))))</f>
        <v>1</v>
      </c>
    </row>
    <row r="1671" spans="1:8" x14ac:dyDescent="0.3">
      <c r="A1671" s="9">
        <v>7244</v>
      </c>
      <c r="B1671">
        <v>96</v>
      </c>
      <c r="C1671">
        <v>124</v>
      </c>
      <c r="D1671">
        <v>10</v>
      </c>
      <c r="E1671" s="9">
        <v>0</v>
      </c>
      <c r="F1671" s="9">
        <f>IF(Table5[[#This Row],[Recency]]&lt;=$L$19,5,IF(Table5[[#This Row],[Recency]]&lt;=$L$11,4,IF(Table5[[#This Row],[Recency]]&lt;=$L$12,3,IF(Table5[[#This Row],[Recency]]&lt;=$L$13,2,1))))</f>
        <v>1</v>
      </c>
      <c r="G1671" s="9">
        <f>IF(Table5[[#This Row],[Frequency]]&lt;=$M$11,1,IF(Table5[[#This Row],[Frequency]]&lt;=$M$12,2,IF(Table5[[#This Row],[Frequency]]&lt;=$M$13,3,IF(Table5[[#This Row],[Frequency]]&lt;$M$17,4,5))))</f>
        <v>2</v>
      </c>
      <c r="H1671" s="9">
        <f>IF(Table5[[#This Row],[Total_Spend]]&lt;=$N$11,1,IF(Table5[[#This Row],[Total_Spend]]&lt;=$N$12,2,IF(Table5[[#This Row],[Total_Spend]]&lt;=$N$13,3,IF(Table5[[#This Row],[Total_Spend]]&lt;$N$17,4,5))))</f>
        <v>2</v>
      </c>
    </row>
    <row r="1672" spans="1:8" x14ac:dyDescent="0.3">
      <c r="A1672" s="9">
        <v>7247</v>
      </c>
      <c r="B1672">
        <v>72</v>
      </c>
      <c r="C1672">
        <v>606</v>
      </c>
      <c r="D1672">
        <v>22</v>
      </c>
      <c r="E1672" s="9">
        <v>0</v>
      </c>
      <c r="F1672" s="9">
        <f>IF(Table5[[#This Row],[Recency]]&lt;=$L$19,5,IF(Table5[[#This Row],[Recency]]&lt;=$L$11,4,IF(Table5[[#This Row],[Recency]]&lt;=$L$12,3,IF(Table5[[#This Row],[Recency]]&lt;=$L$13,2,1))))</f>
        <v>2</v>
      </c>
      <c r="G1672" s="9">
        <f>IF(Table5[[#This Row],[Frequency]]&lt;=$M$11,1,IF(Table5[[#This Row],[Frequency]]&lt;=$M$12,2,IF(Table5[[#This Row],[Frequency]]&lt;=$M$13,3,IF(Table5[[#This Row],[Frequency]]&lt;$M$17,4,5))))</f>
        <v>4</v>
      </c>
      <c r="H1672" s="9">
        <f>IF(Table5[[#This Row],[Total_Spend]]&lt;=$N$11,1,IF(Table5[[#This Row],[Total_Spend]]&lt;=$N$12,2,IF(Table5[[#This Row],[Total_Spend]]&lt;=$N$13,3,IF(Table5[[#This Row],[Total_Spend]]&lt;$N$17,4,5))))</f>
        <v>3</v>
      </c>
    </row>
    <row r="1673" spans="1:8" x14ac:dyDescent="0.3">
      <c r="A1673" s="9">
        <v>7250</v>
      </c>
      <c r="B1673">
        <v>48</v>
      </c>
      <c r="C1673">
        <v>612</v>
      </c>
      <c r="D1673">
        <v>25</v>
      </c>
      <c r="E1673" s="9">
        <v>0</v>
      </c>
      <c r="F1673" s="9">
        <f>IF(Table5[[#This Row],[Recency]]&lt;=$L$19,5,IF(Table5[[#This Row],[Recency]]&lt;=$L$11,4,IF(Table5[[#This Row],[Recency]]&lt;=$L$12,3,IF(Table5[[#This Row],[Recency]]&lt;=$L$13,2,1))))</f>
        <v>3</v>
      </c>
      <c r="G1673" s="9">
        <f>IF(Table5[[#This Row],[Frequency]]&lt;=$M$11,1,IF(Table5[[#This Row],[Frequency]]&lt;=$M$12,2,IF(Table5[[#This Row],[Frequency]]&lt;=$M$13,3,IF(Table5[[#This Row],[Frequency]]&lt;$M$17,4,5))))</f>
        <v>5</v>
      </c>
      <c r="H1673" s="9">
        <f>IF(Table5[[#This Row],[Total_Spend]]&lt;=$N$11,1,IF(Table5[[#This Row],[Total_Spend]]&lt;=$N$12,2,IF(Table5[[#This Row],[Total_Spend]]&lt;=$N$13,3,IF(Table5[[#This Row],[Total_Spend]]&lt;$N$17,4,5))))</f>
        <v>3</v>
      </c>
    </row>
    <row r="1674" spans="1:8" x14ac:dyDescent="0.3">
      <c r="A1674" s="9">
        <v>7254</v>
      </c>
      <c r="B1674">
        <v>74</v>
      </c>
      <c r="C1674">
        <v>137</v>
      </c>
      <c r="D1674">
        <v>10</v>
      </c>
      <c r="E1674" s="9">
        <v>0</v>
      </c>
      <c r="F1674" s="9">
        <f>IF(Table5[[#This Row],[Recency]]&lt;=$L$19,5,IF(Table5[[#This Row],[Recency]]&lt;=$L$11,4,IF(Table5[[#This Row],[Recency]]&lt;=$L$12,3,IF(Table5[[#This Row],[Recency]]&lt;=$L$13,2,1))))</f>
        <v>2</v>
      </c>
      <c r="G1674" s="9">
        <f>IF(Table5[[#This Row],[Frequency]]&lt;=$M$11,1,IF(Table5[[#This Row],[Frequency]]&lt;=$M$12,2,IF(Table5[[#This Row],[Frequency]]&lt;=$M$13,3,IF(Table5[[#This Row],[Frequency]]&lt;$M$17,4,5))))</f>
        <v>2</v>
      </c>
      <c r="H1674" s="9">
        <f>IF(Table5[[#This Row],[Total_Spend]]&lt;=$N$11,1,IF(Table5[[#This Row],[Total_Spend]]&lt;=$N$12,2,IF(Table5[[#This Row],[Total_Spend]]&lt;=$N$13,3,IF(Table5[[#This Row],[Total_Spend]]&lt;$N$17,4,5))))</f>
        <v>2</v>
      </c>
    </row>
    <row r="1675" spans="1:8" x14ac:dyDescent="0.3">
      <c r="A1675" s="9">
        <v>7261</v>
      </c>
      <c r="B1675">
        <v>8</v>
      </c>
      <c r="C1675">
        <v>318</v>
      </c>
      <c r="D1675">
        <v>17</v>
      </c>
      <c r="E1675" s="9">
        <v>1</v>
      </c>
      <c r="F1675" s="9">
        <f>IF(Table5[[#This Row],[Recency]]&lt;=$L$19,5,IF(Table5[[#This Row],[Recency]]&lt;=$L$11,4,IF(Table5[[#This Row],[Recency]]&lt;=$L$12,3,IF(Table5[[#This Row],[Recency]]&lt;=$L$13,2,1))))</f>
        <v>5</v>
      </c>
      <c r="G1675" s="9">
        <f>IF(Table5[[#This Row],[Frequency]]&lt;=$M$11,1,IF(Table5[[#This Row],[Frequency]]&lt;=$M$12,2,IF(Table5[[#This Row],[Frequency]]&lt;=$M$13,3,IF(Table5[[#This Row],[Frequency]]&lt;$M$17,4,5))))</f>
        <v>3</v>
      </c>
      <c r="H1675" s="9">
        <f>IF(Table5[[#This Row],[Total_Spend]]&lt;=$N$11,1,IF(Table5[[#This Row],[Total_Spend]]&lt;=$N$12,2,IF(Table5[[#This Row],[Total_Spend]]&lt;=$N$13,3,IF(Table5[[#This Row],[Total_Spend]]&lt;$N$17,4,5))))</f>
        <v>2</v>
      </c>
    </row>
    <row r="1676" spans="1:8" x14ac:dyDescent="0.3">
      <c r="A1676" s="9">
        <v>7264</v>
      </c>
      <c r="B1676">
        <v>2</v>
      </c>
      <c r="C1676">
        <v>17</v>
      </c>
      <c r="D1676">
        <v>4</v>
      </c>
      <c r="E1676" s="9">
        <v>0</v>
      </c>
      <c r="F1676" s="9">
        <f>IF(Table5[[#This Row],[Recency]]&lt;=$L$19,5,IF(Table5[[#This Row],[Recency]]&lt;=$L$11,4,IF(Table5[[#This Row],[Recency]]&lt;=$L$12,3,IF(Table5[[#This Row],[Recency]]&lt;=$L$13,2,1))))</f>
        <v>5</v>
      </c>
      <c r="G1676" s="9">
        <f>IF(Table5[[#This Row],[Frequency]]&lt;=$M$11,1,IF(Table5[[#This Row],[Frequency]]&lt;=$M$12,2,IF(Table5[[#This Row],[Frequency]]&lt;=$M$13,3,IF(Table5[[#This Row],[Frequency]]&lt;$M$17,4,5))))</f>
        <v>1</v>
      </c>
      <c r="H1676" s="9">
        <f>IF(Table5[[#This Row],[Total_Spend]]&lt;=$N$11,1,IF(Table5[[#This Row],[Total_Spend]]&lt;=$N$12,2,IF(Table5[[#This Row],[Total_Spend]]&lt;=$N$13,3,IF(Table5[[#This Row],[Total_Spend]]&lt;$N$17,4,5))))</f>
        <v>1</v>
      </c>
    </row>
    <row r="1677" spans="1:8" x14ac:dyDescent="0.3">
      <c r="A1677" s="9">
        <v>7270</v>
      </c>
      <c r="B1677">
        <v>91</v>
      </c>
      <c r="C1677">
        <v>1241</v>
      </c>
      <c r="D1677">
        <v>19</v>
      </c>
      <c r="E1677" s="9">
        <v>0</v>
      </c>
      <c r="F1677" s="9">
        <f>IF(Table5[[#This Row],[Recency]]&lt;=$L$19,5,IF(Table5[[#This Row],[Recency]]&lt;=$L$11,4,IF(Table5[[#This Row],[Recency]]&lt;=$L$12,3,IF(Table5[[#This Row],[Recency]]&lt;=$L$13,2,1))))</f>
        <v>1</v>
      </c>
      <c r="G1677" s="9">
        <f>IF(Table5[[#This Row],[Frequency]]&lt;=$M$11,1,IF(Table5[[#This Row],[Frequency]]&lt;=$M$12,2,IF(Table5[[#This Row],[Frequency]]&lt;=$M$13,3,IF(Table5[[#This Row],[Frequency]]&lt;$M$17,4,5))))</f>
        <v>3</v>
      </c>
      <c r="H1677" s="9">
        <f>IF(Table5[[#This Row],[Total_Spend]]&lt;=$N$11,1,IF(Table5[[#This Row],[Total_Spend]]&lt;=$N$12,2,IF(Table5[[#This Row],[Total_Spend]]&lt;=$N$13,3,IF(Table5[[#This Row],[Total_Spend]]&lt;$N$17,4,5))))</f>
        <v>4</v>
      </c>
    </row>
    <row r="1678" spans="1:8" x14ac:dyDescent="0.3">
      <c r="A1678" s="9">
        <v>7274</v>
      </c>
      <c r="B1678">
        <v>87</v>
      </c>
      <c r="C1678">
        <v>2153</v>
      </c>
      <c r="D1678">
        <v>22</v>
      </c>
      <c r="E1678" s="9">
        <v>0</v>
      </c>
      <c r="F1678" s="9">
        <f>IF(Table5[[#This Row],[Recency]]&lt;=$L$19,5,IF(Table5[[#This Row],[Recency]]&lt;=$L$11,4,IF(Table5[[#This Row],[Recency]]&lt;=$L$12,3,IF(Table5[[#This Row],[Recency]]&lt;=$L$13,2,1))))</f>
        <v>1</v>
      </c>
      <c r="G1678" s="9">
        <f>IF(Table5[[#This Row],[Frequency]]&lt;=$M$11,1,IF(Table5[[#This Row],[Frequency]]&lt;=$M$12,2,IF(Table5[[#This Row],[Frequency]]&lt;=$M$13,3,IF(Table5[[#This Row],[Frequency]]&lt;$M$17,4,5))))</f>
        <v>4</v>
      </c>
      <c r="H1678" s="9">
        <f>IF(Table5[[#This Row],[Total_Spend]]&lt;=$N$11,1,IF(Table5[[#This Row],[Total_Spend]]&lt;=$N$12,2,IF(Table5[[#This Row],[Total_Spend]]&lt;=$N$13,3,IF(Table5[[#This Row],[Total_Spend]]&lt;$N$17,4,5))))</f>
        <v>5</v>
      </c>
    </row>
    <row r="1679" spans="1:8" x14ac:dyDescent="0.3">
      <c r="A1679" s="9">
        <v>7275</v>
      </c>
      <c r="B1679">
        <v>34</v>
      </c>
      <c r="C1679">
        <v>131</v>
      </c>
      <c r="D1679">
        <v>10</v>
      </c>
      <c r="E1679" s="9">
        <v>0</v>
      </c>
      <c r="F1679" s="9">
        <f>IF(Table5[[#This Row],[Recency]]&lt;=$L$19,5,IF(Table5[[#This Row],[Recency]]&lt;=$L$11,4,IF(Table5[[#This Row],[Recency]]&lt;=$L$12,3,IF(Table5[[#This Row],[Recency]]&lt;=$L$13,2,1))))</f>
        <v>3</v>
      </c>
      <c r="G1679" s="9">
        <f>IF(Table5[[#This Row],[Frequency]]&lt;=$M$11,1,IF(Table5[[#This Row],[Frequency]]&lt;=$M$12,2,IF(Table5[[#This Row],[Frequency]]&lt;=$M$13,3,IF(Table5[[#This Row],[Frequency]]&lt;$M$17,4,5))))</f>
        <v>2</v>
      </c>
      <c r="H1679" s="9">
        <f>IF(Table5[[#This Row],[Total_Spend]]&lt;=$N$11,1,IF(Table5[[#This Row],[Total_Spend]]&lt;=$N$12,2,IF(Table5[[#This Row],[Total_Spend]]&lt;=$N$13,3,IF(Table5[[#This Row],[Total_Spend]]&lt;$N$17,4,5))))</f>
        <v>2</v>
      </c>
    </row>
    <row r="1680" spans="1:8" x14ac:dyDescent="0.3">
      <c r="A1680" s="9">
        <v>7279</v>
      </c>
      <c r="B1680">
        <v>3</v>
      </c>
      <c r="C1680">
        <v>1044</v>
      </c>
      <c r="D1680">
        <v>15</v>
      </c>
      <c r="E1680" s="9">
        <v>0</v>
      </c>
      <c r="F1680" s="9">
        <f>IF(Table5[[#This Row],[Recency]]&lt;=$L$19,5,IF(Table5[[#This Row],[Recency]]&lt;=$L$11,4,IF(Table5[[#This Row],[Recency]]&lt;=$L$12,3,IF(Table5[[#This Row],[Recency]]&lt;=$L$13,2,1))))</f>
        <v>5</v>
      </c>
      <c r="G1680" s="9">
        <f>IF(Table5[[#This Row],[Frequency]]&lt;=$M$11,1,IF(Table5[[#This Row],[Frequency]]&lt;=$M$12,2,IF(Table5[[#This Row],[Frequency]]&lt;=$M$13,3,IF(Table5[[#This Row],[Frequency]]&lt;$M$17,4,5))))</f>
        <v>2</v>
      </c>
      <c r="H1680" s="9">
        <f>IF(Table5[[#This Row],[Total_Spend]]&lt;=$N$11,1,IF(Table5[[#This Row],[Total_Spend]]&lt;=$N$12,2,IF(Table5[[#This Row],[Total_Spend]]&lt;=$N$13,3,IF(Table5[[#This Row],[Total_Spend]]&lt;$N$17,4,5))))</f>
        <v>3</v>
      </c>
    </row>
    <row r="1681" spans="1:8" x14ac:dyDescent="0.3">
      <c r="A1681" s="9">
        <v>7281</v>
      </c>
      <c r="B1681">
        <v>80</v>
      </c>
      <c r="C1681">
        <v>186</v>
      </c>
      <c r="D1681">
        <v>9</v>
      </c>
      <c r="E1681" s="9">
        <v>0</v>
      </c>
      <c r="F1681" s="9">
        <f>IF(Table5[[#This Row],[Recency]]&lt;=$L$19,5,IF(Table5[[#This Row],[Recency]]&lt;=$L$11,4,IF(Table5[[#This Row],[Recency]]&lt;=$L$12,3,IF(Table5[[#This Row],[Recency]]&lt;=$L$13,2,1))))</f>
        <v>1</v>
      </c>
      <c r="G1681" s="9">
        <f>IF(Table5[[#This Row],[Frequency]]&lt;=$M$11,1,IF(Table5[[#This Row],[Frequency]]&lt;=$M$12,2,IF(Table5[[#This Row],[Frequency]]&lt;=$M$13,3,IF(Table5[[#This Row],[Frequency]]&lt;$M$17,4,5))))</f>
        <v>2</v>
      </c>
      <c r="H1681" s="9">
        <f>IF(Table5[[#This Row],[Total_Spend]]&lt;=$N$11,1,IF(Table5[[#This Row],[Total_Spend]]&lt;=$N$12,2,IF(Table5[[#This Row],[Total_Spend]]&lt;=$N$13,3,IF(Table5[[#This Row],[Total_Spend]]&lt;$N$17,4,5))))</f>
        <v>2</v>
      </c>
    </row>
    <row r="1682" spans="1:8" x14ac:dyDescent="0.3">
      <c r="A1682" s="9">
        <v>7284</v>
      </c>
      <c r="B1682">
        <v>8</v>
      </c>
      <c r="C1682">
        <v>20</v>
      </c>
      <c r="D1682">
        <v>4</v>
      </c>
      <c r="E1682" s="9">
        <v>0</v>
      </c>
      <c r="F1682" s="9">
        <f>IF(Table5[[#This Row],[Recency]]&lt;=$L$19,5,IF(Table5[[#This Row],[Recency]]&lt;=$L$11,4,IF(Table5[[#This Row],[Recency]]&lt;=$L$12,3,IF(Table5[[#This Row],[Recency]]&lt;=$L$13,2,1))))</f>
        <v>5</v>
      </c>
      <c r="G1682" s="9">
        <f>IF(Table5[[#This Row],[Frequency]]&lt;=$M$11,1,IF(Table5[[#This Row],[Frequency]]&lt;=$M$12,2,IF(Table5[[#This Row],[Frequency]]&lt;=$M$13,3,IF(Table5[[#This Row],[Frequency]]&lt;$M$17,4,5))))</f>
        <v>1</v>
      </c>
      <c r="H1682" s="9">
        <f>IF(Table5[[#This Row],[Total_Spend]]&lt;=$N$11,1,IF(Table5[[#This Row],[Total_Spend]]&lt;=$N$12,2,IF(Table5[[#This Row],[Total_Spend]]&lt;=$N$13,3,IF(Table5[[#This Row],[Total_Spend]]&lt;$N$17,4,5))))</f>
        <v>1</v>
      </c>
    </row>
    <row r="1683" spans="1:8" x14ac:dyDescent="0.3">
      <c r="A1683" s="9">
        <v>7286</v>
      </c>
      <c r="B1683">
        <v>92</v>
      </c>
      <c r="C1683">
        <v>55</v>
      </c>
      <c r="D1683">
        <v>5</v>
      </c>
      <c r="E1683" s="9">
        <v>0</v>
      </c>
      <c r="F1683" s="9">
        <f>IF(Table5[[#This Row],[Recency]]&lt;=$L$19,5,IF(Table5[[#This Row],[Recency]]&lt;=$L$11,4,IF(Table5[[#This Row],[Recency]]&lt;=$L$12,3,IF(Table5[[#This Row],[Recency]]&lt;=$L$13,2,1))))</f>
        <v>1</v>
      </c>
      <c r="G1683" s="9">
        <f>IF(Table5[[#This Row],[Frequency]]&lt;=$M$11,1,IF(Table5[[#This Row],[Frequency]]&lt;=$M$12,2,IF(Table5[[#This Row],[Frequency]]&lt;=$M$13,3,IF(Table5[[#This Row],[Frequency]]&lt;$M$17,4,5))))</f>
        <v>1</v>
      </c>
      <c r="H1683" s="9">
        <f>IF(Table5[[#This Row],[Total_Spend]]&lt;=$N$11,1,IF(Table5[[#This Row],[Total_Spend]]&lt;=$N$12,2,IF(Table5[[#This Row],[Total_Spend]]&lt;=$N$13,3,IF(Table5[[#This Row],[Total_Spend]]&lt;$N$17,4,5))))</f>
        <v>1</v>
      </c>
    </row>
    <row r="1684" spans="1:8" x14ac:dyDescent="0.3">
      <c r="A1684" s="9">
        <v>7290</v>
      </c>
      <c r="B1684">
        <v>68</v>
      </c>
      <c r="C1684">
        <v>968</v>
      </c>
      <c r="D1684">
        <v>21</v>
      </c>
      <c r="E1684" s="9">
        <v>0</v>
      </c>
      <c r="F1684" s="9">
        <f>IF(Table5[[#This Row],[Recency]]&lt;=$L$19,5,IF(Table5[[#This Row],[Recency]]&lt;=$L$11,4,IF(Table5[[#This Row],[Recency]]&lt;=$L$12,3,IF(Table5[[#This Row],[Recency]]&lt;=$L$13,2,1))))</f>
        <v>2</v>
      </c>
      <c r="G1684" s="9">
        <f>IF(Table5[[#This Row],[Frequency]]&lt;=$M$11,1,IF(Table5[[#This Row],[Frequency]]&lt;=$M$12,2,IF(Table5[[#This Row],[Frequency]]&lt;=$M$13,3,IF(Table5[[#This Row],[Frequency]]&lt;$M$17,4,5))))</f>
        <v>3</v>
      </c>
      <c r="H1684" s="9">
        <f>IF(Table5[[#This Row],[Total_Spend]]&lt;=$N$11,1,IF(Table5[[#This Row],[Total_Spend]]&lt;=$N$12,2,IF(Table5[[#This Row],[Total_Spend]]&lt;=$N$13,3,IF(Table5[[#This Row],[Total_Spend]]&lt;$N$17,4,5))))</f>
        <v>3</v>
      </c>
    </row>
    <row r="1685" spans="1:8" x14ac:dyDescent="0.3">
      <c r="A1685" s="9">
        <v>7297</v>
      </c>
      <c r="B1685">
        <v>54</v>
      </c>
      <c r="C1685">
        <v>57</v>
      </c>
      <c r="D1685">
        <v>11</v>
      </c>
      <c r="E1685" s="9">
        <v>0</v>
      </c>
      <c r="F1685" s="9">
        <f>IF(Table5[[#This Row],[Recency]]&lt;=$L$19,5,IF(Table5[[#This Row],[Recency]]&lt;=$L$11,4,IF(Table5[[#This Row],[Recency]]&lt;=$L$12,3,IF(Table5[[#This Row],[Recency]]&lt;=$L$13,2,1))))</f>
        <v>2</v>
      </c>
      <c r="G1685" s="9">
        <f>IF(Table5[[#This Row],[Frequency]]&lt;=$M$11,1,IF(Table5[[#This Row],[Frequency]]&lt;=$M$12,2,IF(Table5[[#This Row],[Frequency]]&lt;=$M$13,3,IF(Table5[[#This Row],[Frequency]]&lt;$M$17,4,5))))</f>
        <v>2</v>
      </c>
      <c r="H1685" s="9">
        <f>IF(Table5[[#This Row],[Total_Spend]]&lt;=$N$11,1,IF(Table5[[#This Row],[Total_Spend]]&lt;=$N$12,2,IF(Table5[[#This Row],[Total_Spend]]&lt;=$N$13,3,IF(Table5[[#This Row],[Total_Spend]]&lt;$N$17,4,5))))</f>
        <v>1</v>
      </c>
    </row>
    <row r="1686" spans="1:8" x14ac:dyDescent="0.3">
      <c r="A1686" s="9">
        <v>73</v>
      </c>
      <c r="B1686">
        <v>81</v>
      </c>
      <c r="C1686">
        <v>18</v>
      </c>
      <c r="D1686">
        <v>4</v>
      </c>
      <c r="E1686" s="9">
        <v>0</v>
      </c>
      <c r="F1686" s="9">
        <f>IF(Table5[[#This Row],[Recency]]&lt;=$L$19,5,IF(Table5[[#This Row],[Recency]]&lt;=$L$11,4,IF(Table5[[#This Row],[Recency]]&lt;=$L$12,3,IF(Table5[[#This Row],[Recency]]&lt;=$L$13,2,1))))</f>
        <v>1</v>
      </c>
      <c r="G1686" s="9">
        <f>IF(Table5[[#This Row],[Frequency]]&lt;=$M$11,1,IF(Table5[[#This Row],[Frequency]]&lt;=$M$12,2,IF(Table5[[#This Row],[Frequency]]&lt;=$M$13,3,IF(Table5[[#This Row],[Frequency]]&lt;$M$17,4,5))))</f>
        <v>1</v>
      </c>
      <c r="H1686" s="9">
        <f>IF(Table5[[#This Row],[Total_Spend]]&lt;=$N$11,1,IF(Table5[[#This Row],[Total_Spend]]&lt;=$N$12,2,IF(Table5[[#This Row],[Total_Spend]]&lt;=$N$13,3,IF(Table5[[#This Row],[Total_Spend]]&lt;$N$17,4,5))))</f>
        <v>1</v>
      </c>
    </row>
    <row r="1687" spans="1:8" x14ac:dyDescent="0.3">
      <c r="A1687" s="9">
        <v>7300</v>
      </c>
      <c r="B1687">
        <v>50</v>
      </c>
      <c r="C1687">
        <v>535</v>
      </c>
      <c r="D1687">
        <v>19</v>
      </c>
      <c r="E1687" s="9">
        <v>0</v>
      </c>
      <c r="F1687" s="9">
        <f>IF(Table5[[#This Row],[Recency]]&lt;=$L$19,5,IF(Table5[[#This Row],[Recency]]&lt;=$L$11,4,IF(Table5[[#This Row],[Recency]]&lt;=$L$12,3,IF(Table5[[#This Row],[Recency]]&lt;=$L$13,2,1))))</f>
        <v>2</v>
      </c>
      <c r="G1687" s="9">
        <f>IF(Table5[[#This Row],[Frequency]]&lt;=$M$11,1,IF(Table5[[#This Row],[Frequency]]&lt;=$M$12,2,IF(Table5[[#This Row],[Frequency]]&lt;=$M$13,3,IF(Table5[[#This Row],[Frequency]]&lt;$M$17,4,5))))</f>
        <v>3</v>
      </c>
      <c r="H1687" s="9">
        <f>IF(Table5[[#This Row],[Total_Spend]]&lt;=$N$11,1,IF(Table5[[#This Row],[Total_Spend]]&lt;=$N$12,2,IF(Table5[[#This Row],[Total_Spend]]&lt;=$N$13,3,IF(Table5[[#This Row],[Total_Spend]]&lt;$N$17,4,5))))</f>
        <v>3</v>
      </c>
    </row>
    <row r="1688" spans="1:8" x14ac:dyDescent="0.3">
      <c r="A1688" s="9">
        <v>7301</v>
      </c>
      <c r="B1688">
        <v>76</v>
      </c>
      <c r="C1688">
        <v>79</v>
      </c>
      <c r="D1688">
        <v>8</v>
      </c>
      <c r="E1688" s="9">
        <v>1</v>
      </c>
      <c r="F1688" s="9">
        <f>IF(Table5[[#This Row],[Recency]]&lt;=$L$19,5,IF(Table5[[#This Row],[Recency]]&lt;=$L$11,4,IF(Table5[[#This Row],[Recency]]&lt;=$L$12,3,IF(Table5[[#This Row],[Recency]]&lt;=$L$13,2,1))))</f>
        <v>1</v>
      </c>
      <c r="G1688" s="9">
        <f>IF(Table5[[#This Row],[Frequency]]&lt;=$M$11,1,IF(Table5[[#This Row],[Frequency]]&lt;=$M$12,2,IF(Table5[[#This Row],[Frequency]]&lt;=$M$13,3,IF(Table5[[#This Row],[Frequency]]&lt;$M$17,4,5))))</f>
        <v>1</v>
      </c>
      <c r="H1688" s="9">
        <f>IF(Table5[[#This Row],[Total_Spend]]&lt;=$N$11,1,IF(Table5[[#This Row],[Total_Spend]]&lt;=$N$12,2,IF(Table5[[#This Row],[Total_Spend]]&lt;=$N$13,3,IF(Table5[[#This Row],[Total_Spend]]&lt;$N$17,4,5))))</f>
        <v>2</v>
      </c>
    </row>
    <row r="1689" spans="1:8" x14ac:dyDescent="0.3">
      <c r="A1689" s="9">
        <v>7313</v>
      </c>
      <c r="B1689">
        <v>63</v>
      </c>
      <c r="C1689">
        <v>1565</v>
      </c>
      <c r="D1689">
        <v>23</v>
      </c>
      <c r="E1689" s="9">
        <v>0</v>
      </c>
      <c r="F1689" s="9">
        <f>IF(Table5[[#This Row],[Recency]]&lt;=$L$19,5,IF(Table5[[#This Row],[Recency]]&lt;=$L$11,4,IF(Table5[[#This Row],[Recency]]&lt;=$L$12,3,IF(Table5[[#This Row],[Recency]]&lt;=$L$13,2,1))))</f>
        <v>2</v>
      </c>
      <c r="G1689" s="9">
        <f>IF(Table5[[#This Row],[Frequency]]&lt;=$M$11,1,IF(Table5[[#This Row],[Frequency]]&lt;=$M$12,2,IF(Table5[[#This Row],[Frequency]]&lt;=$M$13,3,IF(Table5[[#This Row],[Frequency]]&lt;$M$17,4,5))))</f>
        <v>4</v>
      </c>
      <c r="H1689" s="9">
        <f>IF(Table5[[#This Row],[Total_Spend]]&lt;=$N$11,1,IF(Table5[[#This Row],[Total_Spend]]&lt;=$N$12,2,IF(Table5[[#This Row],[Total_Spend]]&lt;=$N$13,3,IF(Table5[[#This Row],[Total_Spend]]&lt;$N$17,4,5))))</f>
        <v>5</v>
      </c>
    </row>
    <row r="1690" spans="1:8" x14ac:dyDescent="0.3">
      <c r="A1690" s="9">
        <v>7321</v>
      </c>
      <c r="B1690">
        <v>85</v>
      </c>
      <c r="C1690">
        <v>1033</v>
      </c>
      <c r="D1690">
        <v>14</v>
      </c>
      <c r="E1690" s="9">
        <v>0</v>
      </c>
      <c r="F1690" s="9">
        <f>IF(Table5[[#This Row],[Recency]]&lt;=$L$19,5,IF(Table5[[#This Row],[Recency]]&lt;=$L$11,4,IF(Table5[[#This Row],[Recency]]&lt;=$L$12,3,IF(Table5[[#This Row],[Recency]]&lt;=$L$13,2,1))))</f>
        <v>1</v>
      </c>
      <c r="G1690" s="9">
        <f>IF(Table5[[#This Row],[Frequency]]&lt;=$M$11,1,IF(Table5[[#This Row],[Frequency]]&lt;=$M$12,2,IF(Table5[[#This Row],[Frequency]]&lt;=$M$13,3,IF(Table5[[#This Row],[Frequency]]&lt;$M$17,4,5))))</f>
        <v>2</v>
      </c>
      <c r="H1690" s="9">
        <f>IF(Table5[[#This Row],[Total_Spend]]&lt;=$N$11,1,IF(Table5[[#This Row],[Total_Spend]]&lt;=$N$12,2,IF(Table5[[#This Row],[Total_Spend]]&lt;=$N$13,3,IF(Table5[[#This Row],[Total_Spend]]&lt;$N$17,4,5))))</f>
        <v>3</v>
      </c>
    </row>
    <row r="1691" spans="1:8" x14ac:dyDescent="0.3">
      <c r="A1691" s="9">
        <v>7325</v>
      </c>
      <c r="B1691">
        <v>86</v>
      </c>
      <c r="C1691">
        <v>40</v>
      </c>
      <c r="D1691">
        <v>5</v>
      </c>
      <c r="E1691" s="9">
        <v>0</v>
      </c>
      <c r="F1691" s="9">
        <f>IF(Table5[[#This Row],[Recency]]&lt;=$L$19,5,IF(Table5[[#This Row],[Recency]]&lt;=$L$11,4,IF(Table5[[#This Row],[Recency]]&lt;=$L$12,3,IF(Table5[[#This Row],[Recency]]&lt;=$L$13,2,1))))</f>
        <v>1</v>
      </c>
      <c r="G1691" s="9">
        <f>IF(Table5[[#This Row],[Frequency]]&lt;=$M$11,1,IF(Table5[[#This Row],[Frequency]]&lt;=$M$12,2,IF(Table5[[#This Row],[Frequency]]&lt;=$M$13,3,IF(Table5[[#This Row],[Frequency]]&lt;$M$17,4,5))))</f>
        <v>1</v>
      </c>
      <c r="H1691" s="9">
        <f>IF(Table5[[#This Row],[Total_Spend]]&lt;=$N$11,1,IF(Table5[[#This Row],[Total_Spend]]&lt;=$N$12,2,IF(Table5[[#This Row],[Total_Spend]]&lt;=$N$13,3,IF(Table5[[#This Row],[Total_Spend]]&lt;$N$17,4,5))))</f>
        <v>1</v>
      </c>
    </row>
    <row r="1692" spans="1:8" x14ac:dyDescent="0.3">
      <c r="A1692" s="9">
        <v>7326</v>
      </c>
      <c r="B1692">
        <v>83</v>
      </c>
      <c r="C1692">
        <v>63</v>
      </c>
      <c r="D1692">
        <v>6</v>
      </c>
      <c r="E1692" s="9">
        <v>0</v>
      </c>
      <c r="F1692" s="9">
        <f>IF(Table5[[#This Row],[Recency]]&lt;=$L$19,5,IF(Table5[[#This Row],[Recency]]&lt;=$L$11,4,IF(Table5[[#This Row],[Recency]]&lt;=$L$12,3,IF(Table5[[#This Row],[Recency]]&lt;=$L$13,2,1))))</f>
        <v>1</v>
      </c>
      <c r="G1692" s="9">
        <f>IF(Table5[[#This Row],[Frequency]]&lt;=$M$11,1,IF(Table5[[#This Row],[Frequency]]&lt;=$M$12,2,IF(Table5[[#This Row],[Frequency]]&lt;=$M$13,3,IF(Table5[[#This Row],[Frequency]]&lt;$M$17,4,5))))</f>
        <v>1</v>
      </c>
      <c r="H1692" s="9">
        <f>IF(Table5[[#This Row],[Total_Spend]]&lt;=$N$11,1,IF(Table5[[#This Row],[Total_Spend]]&lt;=$N$12,2,IF(Table5[[#This Row],[Total_Spend]]&lt;=$N$13,3,IF(Table5[[#This Row],[Total_Spend]]&lt;$N$17,4,5))))</f>
        <v>1</v>
      </c>
    </row>
    <row r="1693" spans="1:8" x14ac:dyDescent="0.3">
      <c r="A1693" s="9">
        <v>7327</v>
      </c>
      <c r="B1693">
        <v>71</v>
      </c>
      <c r="C1693">
        <v>47</v>
      </c>
      <c r="D1693">
        <v>9</v>
      </c>
      <c r="E1693" s="9">
        <v>0</v>
      </c>
      <c r="F1693" s="9">
        <f>IF(Table5[[#This Row],[Recency]]&lt;=$L$19,5,IF(Table5[[#This Row],[Recency]]&lt;=$L$11,4,IF(Table5[[#This Row],[Recency]]&lt;=$L$12,3,IF(Table5[[#This Row],[Recency]]&lt;=$L$13,2,1))))</f>
        <v>2</v>
      </c>
      <c r="G1693" s="9">
        <f>IF(Table5[[#This Row],[Frequency]]&lt;=$M$11,1,IF(Table5[[#This Row],[Frequency]]&lt;=$M$12,2,IF(Table5[[#This Row],[Frequency]]&lt;=$M$13,3,IF(Table5[[#This Row],[Frequency]]&lt;$M$17,4,5))))</f>
        <v>2</v>
      </c>
      <c r="H1693" s="9">
        <f>IF(Table5[[#This Row],[Total_Spend]]&lt;=$N$11,1,IF(Table5[[#This Row],[Total_Spend]]&lt;=$N$12,2,IF(Table5[[#This Row],[Total_Spend]]&lt;=$N$13,3,IF(Table5[[#This Row],[Total_Spend]]&lt;$N$17,4,5))))</f>
        <v>1</v>
      </c>
    </row>
    <row r="1694" spans="1:8" x14ac:dyDescent="0.3">
      <c r="A1694" s="9">
        <v>7342</v>
      </c>
      <c r="B1694">
        <v>6</v>
      </c>
      <c r="C1694">
        <v>1072</v>
      </c>
      <c r="D1694">
        <v>27</v>
      </c>
      <c r="E1694" s="9">
        <v>0</v>
      </c>
      <c r="F1694" s="9">
        <f>IF(Table5[[#This Row],[Recency]]&lt;=$L$19,5,IF(Table5[[#This Row],[Recency]]&lt;=$L$11,4,IF(Table5[[#This Row],[Recency]]&lt;=$L$12,3,IF(Table5[[#This Row],[Recency]]&lt;=$L$13,2,1))))</f>
        <v>5</v>
      </c>
      <c r="G1694" s="9">
        <f>IF(Table5[[#This Row],[Frequency]]&lt;=$M$11,1,IF(Table5[[#This Row],[Frequency]]&lt;=$M$12,2,IF(Table5[[#This Row],[Frequency]]&lt;=$M$13,3,IF(Table5[[#This Row],[Frequency]]&lt;$M$17,4,5))))</f>
        <v>5</v>
      </c>
      <c r="H1694" s="9">
        <f>IF(Table5[[#This Row],[Total_Spend]]&lt;=$N$11,1,IF(Table5[[#This Row],[Total_Spend]]&lt;=$N$12,2,IF(Table5[[#This Row],[Total_Spend]]&lt;=$N$13,3,IF(Table5[[#This Row],[Total_Spend]]&lt;$N$17,4,5))))</f>
        <v>4</v>
      </c>
    </row>
    <row r="1695" spans="1:8" x14ac:dyDescent="0.3">
      <c r="A1695" s="9">
        <v>7348</v>
      </c>
      <c r="B1695">
        <v>1</v>
      </c>
      <c r="C1695">
        <v>1192</v>
      </c>
      <c r="D1695">
        <v>17</v>
      </c>
      <c r="E1695" s="9">
        <v>1</v>
      </c>
      <c r="F1695" s="9">
        <f>IF(Table5[[#This Row],[Recency]]&lt;=$L$19,5,IF(Table5[[#This Row],[Recency]]&lt;=$L$11,4,IF(Table5[[#This Row],[Recency]]&lt;=$L$12,3,IF(Table5[[#This Row],[Recency]]&lt;=$L$13,2,1))))</f>
        <v>5</v>
      </c>
      <c r="G1695" s="9">
        <f>IF(Table5[[#This Row],[Frequency]]&lt;=$M$11,1,IF(Table5[[#This Row],[Frequency]]&lt;=$M$12,2,IF(Table5[[#This Row],[Frequency]]&lt;=$M$13,3,IF(Table5[[#This Row],[Frequency]]&lt;$M$17,4,5))))</f>
        <v>3</v>
      </c>
      <c r="H1695" s="9">
        <f>IF(Table5[[#This Row],[Total_Spend]]&lt;=$N$11,1,IF(Table5[[#This Row],[Total_Spend]]&lt;=$N$12,2,IF(Table5[[#This Row],[Total_Spend]]&lt;=$N$13,3,IF(Table5[[#This Row],[Total_Spend]]&lt;$N$17,4,5))))</f>
        <v>4</v>
      </c>
    </row>
    <row r="1696" spans="1:8" x14ac:dyDescent="0.3">
      <c r="A1696" s="9">
        <v>7349</v>
      </c>
      <c r="B1696">
        <v>7</v>
      </c>
      <c r="C1696">
        <v>103</v>
      </c>
      <c r="D1696">
        <v>11</v>
      </c>
      <c r="E1696" s="9">
        <v>1</v>
      </c>
      <c r="F1696" s="9">
        <f>IF(Table5[[#This Row],[Recency]]&lt;=$L$19,5,IF(Table5[[#This Row],[Recency]]&lt;=$L$11,4,IF(Table5[[#This Row],[Recency]]&lt;=$L$12,3,IF(Table5[[#This Row],[Recency]]&lt;=$L$13,2,1))))</f>
        <v>5</v>
      </c>
      <c r="G1696" s="9">
        <f>IF(Table5[[#This Row],[Frequency]]&lt;=$M$11,1,IF(Table5[[#This Row],[Frequency]]&lt;=$M$12,2,IF(Table5[[#This Row],[Frequency]]&lt;=$M$13,3,IF(Table5[[#This Row],[Frequency]]&lt;$M$17,4,5))))</f>
        <v>2</v>
      </c>
      <c r="H1696" s="9">
        <f>IF(Table5[[#This Row],[Total_Spend]]&lt;=$N$11,1,IF(Table5[[#This Row],[Total_Spend]]&lt;=$N$12,2,IF(Table5[[#This Row],[Total_Spend]]&lt;=$N$13,3,IF(Table5[[#This Row],[Total_Spend]]&lt;$N$17,4,5))))</f>
        <v>2</v>
      </c>
    </row>
    <row r="1697" spans="1:8" x14ac:dyDescent="0.3">
      <c r="A1697" s="9">
        <v>7352</v>
      </c>
      <c r="B1697">
        <v>28</v>
      </c>
      <c r="C1697">
        <v>405</v>
      </c>
      <c r="D1697">
        <v>17</v>
      </c>
      <c r="E1697" s="9">
        <v>0</v>
      </c>
      <c r="F1697" s="9">
        <f>IF(Table5[[#This Row],[Recency]]&lt;=$L$19,5,IF(Table5[[#This Row],[Recency]]&lt;=$L$11,4,IF(Table5[[#This Row],[Recency]]&lt;=$L$12,3,IF(Table5[[#This Row],[Recency]]&lt;=$L$13,2,1))))</f>
        <v>3</v>
      </c>
      <c r="G1697" s="9">
        <f>IF(Table5[[#This Row],[Frequency]]&lt;=$M$11,1,IF(Table5[[#This Row],[Frequency]]&lt;=$M$12,2,IF(Table5[[#This Row],[Frequency]]&lt;=$M$13,3,IF(Table5[[#This Row],[Frequency]]&lt;$M$17,4,5))))</f>
        <v>3</v>
      </c>
      <c r="H1697" s="9">
        <f>IF(Table5[[#This Row],[Total_Spend]]&lt;=$N$11,1,IF(Table5[[#This Row],[Total_Spend]]&lt;=$N$12,2,IF(Table5[[#This Row],[Total_Spend]]&lt;=$N$13,3,IF(Table5[[#This Row],[Total_Spend]]&lt;$N$17,4,5))))</f>
        <v>3</v>
      </c>
    </row>
    <row r="1698" spans="1:8" x14ac:dyDescent="0.3">
      <c r="A1698" s="9">
        <v>736</v>
      </c>
      <c r="B1698">
        <v>67</v>
      </c>
      <c r="C1698">
        <v>52</v>
      </c>
      <c r="D1698">
        <v>7</v>
      </c>
      <c r="E1698" s="9">
        <v>0</v>
      </c>
      <c r="F1698" s="9">
        <f>IF(Table5[[#This Row],[Recency]]&lt;=$L$19,5,IF(Table5[[#This Row],[Recency]]&lt;=$L$11,4,IF(Table5[[#This Row],[Recency]]&lt;=$L$12,3,IF(Table5[[#This Row],[Recency]]&lt;=$L$13,2,1))))</f>
        <v>2</v>
      </c>
      <c r="G1698" s="9">
        <f>IF(Table5[[#This Row],[Frequency]]&lt;=$M$11,1,IF(Table5[[#This Row],[Frequency]]&lt;=$M$12,2,IF(Table5[[#This Row],[Frequency]]&lt;=$M$13,3,IF(Table5[[#This Row],[Frequency]]&lt;$M$17,4,5))))</f>
        <v>1</v>
      </c>
      <c r="H1698" s="9">
        <f>IF(Table5[[#This Row],[Total_Spend]]&lt;=$N$11,1,IF(Table5[[#This Row],[Total_Spend]]&lt;=$N$12,2,IF(Table5[[#This Row],[Total_Spend]]&lt;=$N$13,3,IF(Table5[[#This Row],[Total_Spend]]&lt;$N$17,4,5))))</f>
        <v>1</v>
      </c>
    </row>
    <row r="1699" spans="1:8" x14ac:dyDescent="0.3">
      <c r="A1699" s="9">
        <v>7366</v>
      </c>
      <c r="B1699">
        <v>12</v>
      </c>
      <c r="C1699">
        <v>1438</v>
      </c>
      <c r="D1699">
        <v>21</v>
      </c>
      <c r="E1699" s="9">
        <v>1</v>
      </c>
      <c r="F1699" s="9">
        <f>IF(Table5[[#This Row],[Recency]]&lt;=$L$19,5,IF(Table5[[#This Row],[Recency]]&lt;=$L$11,4,IF(Table5[[#This Row],[Recency]]&lt;=$L$12,3,IF(Table5[[#This Row],[Recency]]&lt;=$L$13,2,1))))</f>
        <v>4</v>
      </c>
      <c r="G1699" s="9">
        <f>IF(Table5[[#This Row],[Frequency]]&lt;=$M$11,1,IF(Table5[[#This Row],[Frequency]]&lt;=$M$12,2,IF(Table5[[#This Row],[Frequency]]&lt;=$M$13,3,IF(Table5[[#This Row],[Frequency]]&lt;$M$17,4,5))))</f>
        <v>3</v>
      </c>
      <c r="H1699" s="9">
        <f>IF(Table5[[#This Row],[Total_Spend]]&lt;=$N$11,1,IF(Table5[[#This Row],[Total_Spend]]&lt;=$N$12,2,IF(Table5[[#This Row],[Total_Spend]]&lt;=$N$13,3,IF(Table5[[#This Row],[Total_Spend]]&lt;$N$17,4,5))))</f>
        <v>4</v>
      </c>
    </row>
    <row r="1700" spans="1:8" x14ac:dyDescent="0.3">
      <c r="A1700" s="9">
        <v>7369</v>
      </c>
      <c r="B1700">
        <v>56</v>
      </c>
      <c r="C1700">
        <v>62</v>
      </c>
      <c r="D1700">
        <v>7</v>
      </c>
      <c r="E1700" s="9">
        <v>0</v>
      </c>
      <c r="F1700" s="9">
        <f>IF(Table5[[#This Row],[Recency]]&lt;=$L$19,5,IF(Table5[[#This Row],[Recency]]&lt;=$L$11,4,IF(Table5[[#This Row],[Recency]]&lt;=$L$12,3,IF(Table5[[#This Row],[Recency]]&lt;=$L$13,2,1))))</f>
        <v>2</v>
      </c>
      <c r="G1700" s="9">
        <f>IF(Table5[[#This Row],[Frequency]]&lt;=$M$11,1,IF(Table5[[#This Row],[Frequency]]&lt;=$M$12,2,IF(Table5[[#This Row],[Frequency]]&lt;=$M$13,3,IF(Table5[[#This Row],[Frequency]]&lt;$M$17,4,5))))</f>
        <v>1</v>
      </c>
      <c r="H1700" s="9">
        <f>IF(Table5[[#This Row],[Total_Spend]]&lt;=$N$11,1,IF(Table5[[#This Row],[Total_Spend]]&lt;=$N$12,2,IF(Table5[[#This Row],[Total_Spend]]&lt;=$N$13,3,IF(Table5[[#This Row],[Total_Spend]]&lt;$N$17,4,5))))</f>
        <v>1</v>
      </c>
    </row>
    <row r="1701" spans="1:8" x14ac:dyDescent="0.3">
      <c r="A1701" s="9">
        <v>737</v>
      </c>
      <c r="B1701">
        <v>56</v>
      </c>
      <c r="C1701">
        <v>2231</v>
      </c>
      <c r="D1701">
        <v>15</v>
      </c>
      <c r="E1701" s="9">
        <v>0</v>
      </c>
      <c r="F1701" s="9">
        <f>IF(Table5[[#This Row],[Recency]]&lt;=$L$19,5,IF(Table5[[#This Row],[Recency]]&lt;=$L$11,4,IF(Table5[[#This Row],[Recency]]&lt;=$L$12,3,IF(Table5[[#This Row],[Recency]]&lt;=$L$13,2,1))))</f>
        <v>2</v>
      </c>
      <c r="G1701" s="9">
        <f>IF(Table5[[#This Row],[Frequency]]&lt;=$M$11,1,IF(Table5[[#This Row],[Frequency]]&lt;=$M$12,2,IF(Table5[[#This Row],[Frequency]]&lt;=$M$13,3,IF(Table5[[#This Row],[Frequency]]&lt;$M$17,4,5))))</f>
        <v>2</v>
      </c>
      <c r="H1701" s="9">
        <f>IF(Table5[[#This Row],[Total_Spend]]&lt;=$N$11,1,IF(Table5[[#This Row],[Total_Spend]]&lt;=$N$12,2,IF(Table5[[#This Row],[Total_Spend]]&lt;=$N$13,3,IF(Table5[[#This Row],[Total_Spend]]&lt;$N$17,4,5))))</f>
        <v>5</v>
      </c>
    </row>
    <row r="1702" spans="1:8" x14ac:dyDescent="0.3">
      <c r="A1702" s="9">
        <v>7373</v>
      </c>
      <c r="B1702">
        <v>8</v>
      </c>
      <c r="C1702">
        <v>302</v>
      </c>
      <c r="D1702">
        <v>17</v>
      </c>
      <c r="E1702" s="9">
        <v>1</v>
      </c>
      <c r="F1702" s="9">
        <f>IF(Table5[[#This Row],[Recency]]&lt;=$L$19,5,IF(Table5[[#This Row],[Recency]]&lt;=$L$11,4,IF(Table5[[#This Row],[Recency]]&lt;=$L$12,3,IF(Table5[[#This Row],[Recency]]&lt;=$L$13,2,1))))</f>
        <v>5</v>
      </c>
      <c r="G1702" s="9">
        <f>IF(Table5[[#This Row],[Frequency]]&lt;=$M$11,1,IF(Table5[[#This Row],[Frequency]]&lt;=$M$12,2,IF(Table5[[#This Row],[Frequency]]&lt;=$M$13,3,IF(Table5[[#This Row],[Frequency]]&lt;$M$17,4,5))))</f>
        <v>3</v>
      </c>
      <c r="H1702" s="9">
        <f>IF(Table5[[#This Row],[Total_Spend]]&lt;=$N$11,1,IF(Table5[[#This Row],[Total_Spend]]&lt;=$N$12,2,IF(Table5[[#This Row],[Total_Spend]]&lt;=$N$13,3,IF(Table5[[#This Row],[Total_Spend]]&lt;$N$17,4,5))))</f>
        <v>2</v>
      </c>
    </row>
    <row r="1703" spans="1:8" x14ac:dyDescent="0.3">
      <c r="A1703" s="9">
        <v>7375</v>
      </c>
      <c r="B1703">
        <v>84</v>
      </c>
      <c r="C1703">
        <v>576</v>
      </c>
      <c r="D1703">
        <v>16</v>
      </c>
      <c r="E1703" s="9">
        <v>0</v>
      </c>
      <c r="F1703" s="9">
        <f>IF(Table5[[#This Row],[Recency]]&lt;=$L$19,5,IF(Table5[[#This Row],[Recency]]&lt;=$L$11,4,IF(Table5[[#This Row],[Recency]]&lt;=$L$12,3,IF(Table5[[#This Row],[Recency]]&lt;=$L$13,2,1))))</f>
        <v>1</v>
      </c>
      <c r="G1703" s="9">
        <f>IF(Table5[[#This Row],[Frequency]]&lt;=$M$11,1,IF(Table5[[#This Row],[Frequency]]&lt;=$M$12,2,IF(Table5[[#This Row],[Frequency]]&lt;=$M$13,3,IF(Table5[[#This Row],[Frequency]]&lt;$M$17,4,5))))</f>
        <v>3</v>
      </c>
      <c r="H1703" s="9">
        <f>IF(Table5[[#This Row],[Total_Spend]]&lt;=$N$11,1,IF(Table5[[#This Row],[Total_Spend]]&lt;=$N$12,2,IF(Table5[[#This Row],[Total_Spend]]&lt;=$N$13,3,IF(Table5[[#This Row],[Total_Spend]]&lt;$N$17,4,5))))</f>
        <v>3</v>
      </c>
    </row>
    <row r="1704" spans="1:8" x14ac:dyDescent="0.3">
      <c r="A1704" s="9">
        <v>7378</v>
      </c>
      <c r="B1704">
        <v>34</v>
      </c>
      <c r="C1704">
        <v>573</v>
      </c>
      <c r="D1704">
        <v>22</v>
      </c>
      <c r="E1704" s="9">
        <v>0</v>
      </c>
      <c r="F1704" s="9">
        <f>IF(Table5[[#This Row],[Recency]]&lt;=$L$19,5,IF(Table5[[#This Row],[Recency]]&lt;=$L$11,4,IF(Table5[[#This Row],[Recency]]&lt;=$L$12,3,IF(Table5[[#This Row],[Recency]]&lt;=$L$13,2,1))))</f>
        <v>3</v>
      </c>
      <c r="G1704" s="9">
        <f>IF(Table5[[#This Row],[Frequency]]&lt;=$M$11,1,IF(Table5[[#This Row],[Frequency]]&lt;=$M$12,2,IF(Table5[[#This Row],[Frequency]]&lt;=$M$13,3,IF(Table5[[#This Row],[Frequency]]&lt;$M$17,4,5))))</f>
        <v>4</v>
      </c>
      <c r="H1704" s="9">
        <f>IF(Table5[[#This Row],[Total_Spend]]&lt;=$N$11,1,IF(Table5[[#This Row],[Total_Spend]]&lt;=$N$12,2,IF(Table5[[#This Row],[Total_Spend]]&lt;=$N$13,3,IF(Table5[[#This Row],[Total_Spend]]&lt;$N$17,4,5))))</f>
        <v>3</v>
      </c>
    </row>
    <row r="1705" spans="1:8" x14ac:dyDescent="0.3">
      <c r="A1705" s="9">
        <v>738</v>
      </c>
      <c r="B1705">
        <v>35</v>
      </c>
      <c r="C1705">
        <v>182</v>
      </c>
      <c r="D1705">
        <v>12</v>
      </c>
      <c r="E1705" s="9">
        <v>0</v>
      </c>
      <c r="F1705" s="9">
        <f>IF(Table5[[#This Row],[Recency]]&lt;=$L$19,5,IF(Table5[[#This Row],[Recency]]&lt;=$L$11,4,IF(Table5[[#This Row],[Recency]]&lt;=$L$12,3,IF(Table5[[#This Row],[Recency]]&lt;=$L$13,2,1))))</f>
        <v>3</v>
      </c>
      <c r="G1705" s="9">
        <f>IF(Table5[[#This Row],[Frequency]]&lt;=$M$11,1,IF(Table5[[#This Row],[Frequency]]&lt;=$M$12,2,IF(Table5[[#This Row],[Frequency]]&lt;=$M$13,3,IF(Table5[[#This Row],[Frequency]]&lt;$M$17,4,5))))</f>
        <v>2</v>
      </c>
      <c r="H1705" s="9">
        <f>IF(Table5[[#This Row],[Total_Spend]]&lt;=$N$11,1,IF(Table5[[#This Row],[Total_Spend]]&lt;=$N$12,2,IF(Table5[[#This Row],[Total_Spend]]&lt;=$N$13,3,IF(Table5[[#This Row],[Total_Spend]]&lt;$N$17,4,5))))</f>
        <v>2</v>
      </c>
    </row>
    <row r="1706" spans="1:8" x14ac:dyDescent="0.3">
      <c r="A1706" s="9">
        <v>7381</v>
      </c>
      <c r="B1706">
        <v>10</v>
      </c>
      <c r="C1706">
        <v>1442</v>
      </c>
      <c r="D1706">
        <v>22</v>
      </c>
      <c r="E1706" s="9">
        <v>1</v>
      </c>
      <c r="F1706" s="9">
        <f>IF(Table5[[#This Row],[Recency]]&lt;=$L$19,5,IF(Table5[[#This Row],[Recency]]&lt;=$L$11,4,IF(Table5[[#This Row],[Recency]]&lt;=$L$12,3,IF(Table5[[#This Row],[Recency]]&lt;=$L$13,2,1))))</f>
        <v>4</v>
      </c>
      <c r="G1706" s="9">
        <f>IF(Table5[[#This Row],[Frequency]]&lt;=$M$11,1,IF(Table5[[#This Row],[Frequency]]&lt;=$M$12,2,IF(Table5[[#This Row],[Frequency]]&lt;=$M$13,3,IF(Table5[[#This Row],[Frequency]]&lt;$M$17,4,5))))</f>
        <v>4</v>
      </c>
      <c r="H1706" s="9">
        <f>IF(Table5[[#This Row],[Total_Spend]]&lt;=$N$11,1,IF(Table5[[#This Row],[Total_Spend]]&lt;=$N$12,2,IF(Table5[[#This Row],[Total_Spend]]&lt;=$N$13,3,IF(Table5[[#This Row],[Total_Spend]]&lt;$N$17,4,5))))</f>
        <v>4</v>
      </c>
    </row>
    <row r="1707" spans="1:8" x14ac:dyDescent="0.3">
      <c r="A1707" s="9">
        <v>7384</v>
      </c>
      <c r="B1707">
        <v>18</v>
      </c>
      <c r="C1707">
        <v>485</v>
      </c>
      <c r="D1707">
        <v>17</v>
      </c>
      <c r="E1707" s="9">
        <v>0</v>
      </c>
      <c r="F1707" s="9">
        <f>IF(Table5[[#This Row],[Recency]]&lt;=$L$19,5,IF(Table5[[#This Row],[Recency]]&lt;=$L$11,4,IF(Table5[[#This Row],[Recency]]&lt;=$L$12,3,IF(Table5[[#This Row],[Recency]]&lt;=$L$13,2,1))))</f>
        <v>4</v>
      </c>
      <c r="G1707" s="9">
        <f>IF(Table5[[#This Row],[Frequency]]&lt;=$M$11,1,IF(Table5[[#This Row],[Frequency]]&lt;=$M$12,2,IF(Table5[[#This Row],[Frequency]]&lt;=$M$13,3,IF(Table5[[#This Row],[Frequency]]&lt;$M$17,4,5))))</f>
        <v>3</v>
      </c>
      <c r="H1707" s="9">
        <f>IF(Table5[[#This Row],[Total_Spend]]&lt;=$N$11,1,IF(Table5[[#This Row],[Total_Spend]]&lt;=$N$12,2,IF(Table5[[#This Row],[Total_Spend]]&lt;=$N$13,3,IF(Table5[[#This Row],[Total_Spend]]&lt;$N$17,4,5))))</f>
        <v>3</v>
      </c>
    </row>
    <row r="1708" spans="1:8" x14ac:dyDescent="0.3">
      <c r="A1708" s="9">
        <v>7386</v>
      </c>
      <c r="B1708">
        <v>83</v>
      </c>
      <c r="C1708">
        <v>43</v>
      </c>
      <c r="D1708">
        <v>5</v>
      </c>
      <c r="E1708" s="9">
        <v>0</v>
      </c>
      <c r="F1708" s="9">
        <f>IF(Table5[[#This Row],[Recency]]&lt;=$L$19,5,IF(Table5[[#This Row],[Recency]]&lt;=$L$11,4,IF(Table5[[#This Row],[Recency]]&lt;=$L$12,3,IF(Table5[[#This Row],[Recency]]&lt;=$L$13,2,1))))</f>
        <v>1</v>
      </c>
      <c r="G1708" s="9">
        <f>IF(Table5[[#This Row],[Frequency]]&lt;=$M$11,1,IF(Table5[[#This Row],[Frequency]]&lt;=$M$12,2,IF(Table5[[#This Row],[Frequency]]&lt;=$M$13,3,IF(Table5[[#This Row],[Frequency]]&lt;$M$17,4,5))))</f>
        <v>1</v>
      </c>
      <c r="H1708" s="9">
        <f>IF(Table5[[#This Row],[Total_Spend]]&lt;=$N$11,1,IF(Table5[[#This Row],[Total_Spend]]&lt;=$N$12,2,IF(Table5[[#This Row],[Total_Spend]]&lt;=$N$13,3,IF(Table5[[#This Row],[Total_Spend]]&lt;$N$17,4,5))))</f>
        <v>1</v>
      </c>
    </row>
    <row r="1709" spans="1:8" x14ac:dyDescent="0.3">
      <c r="A1709" s="9">
        <v>7393</v>
      </c>
      <c r="B1709">
        <v>15</v>
      </c>
      <c r="C1709">
        <v>92</v>
      </c>
      <c r="D1709">
        <v>9</v>
      </c>
      <c r="E1709" s="9">
        <v>0</v>
      </c>
      <c r="F1709" s="9">
        <f>IF(Table5[[#This Row],[Recency]]&lt;=$L$19,5,IF(Table5[[#This Row],[Recency]]&lt;=$L$11,4,IF(Table5[[#This Row],[Recency]]&lt;=$L$12,3,IF(Table5[[#This Row],[Recency]]&lt;=$L$13,2,1))))</f>
        <v>4</v>
      </c>
      <c r="G1709" s="9">
        <f>IF(Table5[[#This Row],[Frequency]]&lt;=$M$11,1,IF(Table5[[#This Row],[Frequency]]&lt;=$M$12,2,IF(Table5[[#This Row],[Frequency]]&lt;=$M$13,3,IF(Table5[[#This Row],[Frequency]]&lt;$M$17,4,5))))</f>
        <v>2</v>
      </c>
      <c r="H1709" s="9">
        <f>IF(Table5[[#This Row],[Total_Spend]]&lt;=$N$11,1,IF(Table5[[#This Row],[Total_Spend]]&lt;=$N$12,2,IF(Table5[[#This Row],[Total_Spend]]&lt;=$N$13,3,IF(Table5[[#This Row],[Total_Spend]]&lt;$N$17,4,5))))</f>
        <v>2</v>
      </c>
    </row>
    <row r="1710" spans="1:8" x14ac:dyDescent="0.3">
      <c r="A1710" s="9">
        <v>7396</v>
      </c>
      <c r="B1710">
        <v>92</v>
      </c>
      <c r="C1710">
        <v>1597</v>
      </c>
      <c r="D1710">
        <v>26</v>
      </c>
      <c r="E1710" s="9">
        <v>0</v>
      </c>
      <c r="F1710" s="9">
        <f>IF(Table5[[#This Row],[Recency]]&lt;=$L$19,5,IF(Table5[[#This Row],[Recency]]&lt;=$L$11,4,IF(Table5[[#This Row],[Recency]]&lt;=$L$12,3,IF(Table5[[#This Row],[Recency]]&lt;=$L$13,2,1))))</f>
        <v>1</v>
      </c>
      <c r="G1710" s="9">
        <f>IF(Table5[[#This Row],[Frequency]]&lt;=$M$11,1,IF(Table5[[#This Row],[Frequency]]&lt;=$M$12,2,IF(Table5[[#This Row],[Frequency]]&lt;=$M$13,3,IF(Table5[[#This Row],[Frequency]]&lt;$M$17,4,5))))</f>
        <v>5</v>
      </c>
      <c r="H1710" s="9">
        <f>IF(Table5[[#This Row],[Total_Spend]]&lt;=$N$11,1,IF(Table5[[#This Row],[Total_Spend]]&lt;=$N$12,2,IF(Table5[[#This Row],[Total_Spend]]&lt;=$N$13,3,IF(Table5[[#This Row],[Total_Spend]]&lt;$N$17,4,5))))</f>
        <v>5</v>
      </c>
    </row>
    <row r="1711" spans="1:8" x14ac:dyDescent="0.3">
      <c r="A1711" s="9">
        <v>7397</v>
      </c>
      <c r="B1711">
        <v>45</v>
      </c>
      <c r="C1711">
        <v>688</v>
      </c>
      <c r="D1711">
        <v>21</v>
      </c>
      <c r="E1711" s="9">
        <v>0</v>
      </c>
      <c r="F1711" s="9">
        <f>IF(Table5[[#This Row],[Recency]]&lt;=$L$19,5,IF(Table5[[#This Row],[Recency]]&lt;=$L$11,4,IF(Table5[[#This Row],[Recency]]&lt;=$L$12,3,IF(Table5[[#This Row],[Recency]]&lt;=$L$13,2,1))))</f>
        <v>3</v>
      </c>
      <c r="G1711" s="9">
        <f>IF(Table5[[#This Row],[Frequency]]&lt;=$M$11,1,IF(Table5[[#This Row],[Frequency]]&lt;=$M$12,2,IF(Table5[[#This Row],[Frequency]]&lt;=$M$13,3,IF(Table5[[#This Row],[Frequency]]&lt;$M$17,4,5))))</f>
        <v>3</v>
      </c>
      <c r="H1711" s="9">
        <f>IF(Table5[[#This Row],[Total_Spend]]&lt;=$N$11,1,IF(Table5[[#This Row],[Total_Spend]]&lt;=$N$12,2,IF(Table5[[#This Row],[Total_Spend]]&lt;=$N$13,3,IF(Table5[[#This Row],[Total_Spend]]&lt;$N$17,4,5))))</f>
        <v>3</v>
      </c>
    </row>
    <row r="1712" spans="1:8" x14ac:dyDescent="0.3">
      <c r="A1712" s="9">
        <v>7408</v>
      </c>
      <c r="B1712">
        <v>8</v>
      </c>
      <c r="C1712">
        <v>233</v>
      </c>
      <c r="D1712">
        <v>12</v>
      </c>
      <c r="E1712" s="9">
        <v>0</v>
      </c>
      <c r="F1712" s="9">
        <f>IF(Table5[[#This Row],[Recency]]&lt;=$L$19,5,IF(Table5[[#This Row],[Recency]]&lt;=$L$11,4,IF(Table5[[#This Row],[Recency]]&lt;=$L$12,3,IF(Table5[[#This Row],[Recency]]&lt;=$L$13,2,1))))</f>
        <v>5</v>
      </c>
      <c r="G1712" s="9">
        <f>IF(Table5[[#This Row],[Frequency]]&lt;=$M$11,1,IF(Table5[[#This Row],[Frequency]]&lt;=$M$12,2,IF(Table5[[#This Row],[Frequency]]&lt;=$M$13,3,IF(Table5[[#This Row],[Frequency]]&lt;$M$17,4,5))))</f>
        <v>2</v>
      </c>
      <c r="H1712" s="9">
        <f>IF(Table5[[#This Row],[Total_Spend]]&lt;=$N$11,1,IF(Table5[[#This Row],[Total_Spend]]&lt;=$N$12,2,IF(Table5[[#This Row],[Total_Spend]]&lt;=$N$13,3,IF(Table5[[#This Row],[Total_Spend]]&lt;$N$17,4,5))))</f>
        <v>2</v>
      </c>
    </row>
    <row r="1713" spans="1:8" x14ac:dyDescent="0.3">
      <c r="A1713" s="9">
        <v>7409</v>
      </c>
      <c r="B1713">
        <v>66</v>
      </c>
      <c r="C1713">
        <v>267</v>
      </c>
      <c r="D1713">
        <v>13</v>
      </c>
      <c r="E1713" s="9">
        <v>0</v>
      </c>
      <c r="F1713" s="9">
        <f>IF(Table5[[#This Row],[Recency]]&lt;=$L$19,5,IF(Table5[[#This Row],[Recency]]&lt;=$L$11,4,IF(Table5[[#This Row],[Recency]]&lt;=$L$12,3,IF(Table5[[#This Row],[Recency]]&lt;=$L$13,2,1))))</f>
        <v>2</v>
      </c>
      <c r="G1713" s="9">
        <f>IF(Table5[[#This Row],[Frequency]]&lt;=$M$11,1,IF(Table5[[#This Row],[Frequency]]&lt;=$M$12,2,IF(Table5[[#This Row],[Frequency]]&lt;=$M$13,3,IF(Table5[[#This Row],[Frequency]]&lt;$M$17,4,5))))</f>
        <v>2</v>
      </c>
      <c r="H1713" s="9">
        <f>IF(Table5[[#This Row],[Total_Spend]]&lt;=$N$11,1,IF(Table5[[#This Row],[Total_Spend]]&lt;=$N$12,2,IF(Table5[[#This Row],[Total_Spend]]&lt;=$N$13,3,IF(Table5[[#This Row],[Total_Spend]]&lt;$N$17,4,5))))</f>
        <v>2</v>
      </c>
    </row>
    <row r="1714" spans="1:8" x14ac:dyDescent="0.3">
      <c r="A1714" s="9">
        <v>7411</v>
      </c>
      <c r="B1714">
        <v>31</v>
      </c>
      <c r="C1714">
        <v>17</v>
      </c>
      <c r="D1714">
        <v>6</v>
      </c>
      <c r="E1714" s="9">
        <v>0</v>
      </c>
      <c r="F1714" s="9">
        <f>IF(Table5[[#This Row],[Recency]]&lt;=$L$19,5,IF(Table5[[#This Row],[Recency]]&lt;=$L$11,4,IF(Table5[[#This Row],[Recency]]&lt;=$L$12,3,IF(Table5[[#This Row],[Recency]]&lt;=$L$13,2,1))))</f>
        <v>3</v>
      </c>
      <c r="G1714" s="9">
        <f>IF(Table5[[#This Row],[Frequency]]&lt;=$M$11,1,IF(Table5[[#This Row],[Frequency]]&lt;=$M$12,2,IF(Table5[[#This Row],[Frequency]]&lt;=$M$13,3,IF(Table5[[#This Row],[Frequency]]&lt;$M$17,4,5))))</f>
        <v>1</v>
      </c>
      <c r="H1714" s="9">
        <f>IF(Table5[[#This Row],[Total_Spend]]&lt;=$N$11,1,IF(Table5[[#This Row],[Total_Spend]]&lt;=$N$12,2,IF(Table5[[#This Row],[Total_Spend]]&lt;=$N$13,3,IF(Table5[[#This Row],[Total_Spend]]&lt;$N$17,4,5))))</f>
        <v>1</v>
      </c>
    </row>
    <row r="1715" spans="1:8" x14ac:dyDescent="0.3">
      <c r="A1715" s="9">
        <v>7414</v>
      </c>
      <c r="B1715">
        <v>18</v>
      </c>
      <c r="C1715">
        <v>186</v>
      </c>
      <c r="D1715">
        <v>12</v>
      </c>
      <c r="E1715" s="9">
        <v>0</v>
      </c>
      <c r="F1715" s="9">
        <f>IF(Table5[[#This Row],[Recency]]&lt;=$L$19,5,IF(Table5[[#This Row],[Recency]]&lt;=$L$11,4,IF(Table5[[#This Row],[Recency]]&lt;=$L$12,3,IF(Table5[[#This Row],[Recency]]&lt;=$L$13,2,1))))</f>
        <v>4</v>
      </c>
      <c r="G1715" s="9">
        <f>IF(Table5[[#This Row],[Frequency]]&lt;=$M$11,1,IF(Table5[[#This Row],[Frequency]]&lt;=$M$12,2,IF(Table5[[#This Row],[Frequency]]&lt;=$M$13,3,IF(Table5[[#This Row],[Frequency]]&lt;$M$17,4,5))))</f>
        <v>2</v>
      </c>
      <c r="H1715" s="9">
        <f>IF(Table5[[#This Row],[Total_Spend]]&lt;=$N$11,1,IF(Table5[[#This Row],[Total_Spend]]&lt;=$N$12,2,IF(Table5[[#This Row],[Total_Spend]]&lt;=$N$13,3,IF(Table5[[#This Row],[Total_Spend]]&lt;$N$17,4,5))))</f>
        <v>2</v>
      </c>
    </row>
    <row r="1716" spans="1:8" x14ac:dyDescent="0.3">
      <c r="A1716" s="9">
        <v>7419</v>
      </c>
      <c r="B1716">
        <v>90</v>
      </c>
      <c r="C1716">
        <v>35</v>
      </c>
      <c r="D1716">
        <v>7</v>
      </c>
      <c r="E1716" s="9">
        <v>0</v>
      </c>
      <c r="F1716" s="9">
        <f>IF(Table5[[#This Row],[Recency]]&lt;=$L$19,5,IF(Table5[[#This Row],[Recency]]&lt;=$L$11,4,IF(Table5[[#This Row],[Recency]]&lt;=$L$12,3,IF(Table5[[#This Row],[Recency]]&lt;=$L$13,2,1))))</f>
        <v>1</v>
      </c>
      <c r="G1716" s="9">
        <f>IF(Table5[[#This Row],[Frequency]]&lt;=$M$11,1,IF(Table5[[#This Row],[Frequency]]&lt;=$M$12,2,IF(Table5[[#This Row],[Frequency]]&lt;=$M$13,3,IF(Table5[[#This Row],[Frequency]]&lt;$M$17,4,5))))</f>
        <v>1</v>
      </c>
      <c r="H1716" s="9">
        <f>IF(Table5[[#This Row],[Total_Spend]]&lt;=$N$11,1,IF(Table5[[#This Row],[Total_Spend]]&lt;=$N$12,2,IF(Table5[[#This Row],[Total_Spend]]&lt;=$N$13,3,IF(Table5[[#This Row],[Total_Spend]]&lt;$N$17,4,5))))</f>
        <v>1</v>
      </c>
    </row>
    <row r="1717" spans="1:8" x14ac:dyDescent="0.3">
      <c r="A1717" s="9">
        <v>7422</v>
      </c>
      <c r="B1717">
        <v>90</v>
      </c>
      <c r="C1717">
        <v>369</v>
      </c>
      <c r="D1717">
        <v>16</v>
      </c>
      <c r="E1717" s="9">
        <v>0</v>
      </c>
      <c r="F1717" s="9">
        <f>IF(Table5[[#This Row],[Recency]]&lt;=$L$19,5,IF(Table5[[#This Row],[Recency]]&lt;=$L$11,4,IF(Table5[[#This Row],[Recency]]&lt;=$L$12,3,IF(Table5[[#This Row],[Recency]]&lt;=$L$13,2,1))))</f>
        <v>1</v>
      </c>
      <c r="G1717" s="9">
        <f>IF(Table5[[#This Row],[Frequency]]&lt;=$M$11,1,IF(Table5[[#This Row],[Frequency]]&lt;=$M$12,2,IF(Table5[[#This Row],[Frequency]]&lt;=$M$13,3,IF(Table5[[#This Row],[Frequency]]&lt;$M$17,4,5))))</f>
        <v>3</v>
      </c>
      <c r="H1717" s="9">
        <f>IF(Table5[[#This Row],[Total_Spend]]&lt;=$N$11,1,IF(Table5[[#This Row],[Total_Spend]]&lt;=$N$12,2,IF(Table5[[#This Row],[Total_Spend]]&lt;=$N$13,3,IF(Table5[[#This Row],[Total_Spend]]&lt;$N$17,4,5))))</f>
        <v>2</v>
      </c>
    </row>
    <row r="1718" spans="1:8" x14ac:dyDescent="0.3">
      <c r="A1718" s="9">
        <v>7426</v>
      </c>
      <c r="B1718">
        <v>76</v>
      </c>
      <c r="C1718">
        <v>198</v>
      </c>
      <c r="D1718">
        <v>12</v>
      </c>
      <c r="E1718" s="9">
        <v>0</v>
      </c>
      <c r="F1718" s="9">
        <f>IF(Table5[[#This Row],[Recency]]&lt;=$L$19,5,IF(Table5[[#This Row],[Recency]]&lt;=$L$11,4,IF(Table5[[#This Row],[Recency]]&lt;=$L$12,3,IF(Table5[[#This Row],[Recency]]&lt;=$L$13,2,1))))</f>
        <v>1</v>
      </c>
      <c r="G1718" s="9">
        <f>IF(Table5[[#This Row],[Frequency]]&lt;=$M$11,1,IF(Table5[[#This Row],[Frequency]]&lt;=$M$12,2,IF(Table5[[#This Row],[Frequency]]&lt;=$M$13,3,IF(Table5[[#This Row],[Frequency]]&lt;$M$17,4,5))))</f>
        <v>2</v>
      </c>
      <c r="H1718" s="9">
        <f>IF(Table5[[#This Row],[Total_Spend]]&lt;=$N$11,1,IF(Table5[[#This Row],[Total_Spend]]&lt;=$N$12,2,IF(Table5[[#This Row],[Total_Spend]]&lt;=$N$13,3,IF(Table5[[#This Row],[Total_Spend]]&lt;$N$17,4,5))))</f>
        <v>2</v>
      </c>
    </row>
    <row r="1719" spans="1:8" x14ac:dyDescent="0.3">
      <c r="A1719" s="9">
        <v>7428</v>
      </c>
      <c r="B1719">
        <v>47</v>
      </c>
      <c r="C1719">
        <v>1367</v>
      </c>
      <c r="D1719">
        <v>19</v>
      </c>
      <c r="E1719" s="9">
        <v>0</v>
      </c>
      <c r="F1719" s="9">
        <f>IF(Table5[[#This Row],[Recency]]&lt;=$L$19,5,IF(Table5[[#This Row],[Recency]]&lt;=$L$11,4,IF(Table5[[#This Row],[Recency]]&lt;=$L$12,3,IF(Table5[[#This Row],[Recency]]&lt;=$L$13,2,1))))</f>
        <v>3</v>
      </c>
      <c r="G1719" s="9">
        <f>IF(Table5[[#This Row],[Frequency]]&lt;=$M$11,1,IF(Table5[[#This Row],[Frequency]]&lt;=$M$12,2,IF(Table5[[#This Row],[Frequency]]&lt;=$M$13,3,IF(Table5[[#This Row],[Frequency]]&lt;$M$17,4,5))))</f>
        <v>3</v>
      </c>
      <c r="H1719" s="9">
        <f>IF(Table5[[#This Row],[Total_Spend]]&lt;=$N$11,1,IF(Table5[[#This Row],[Total_Spend]]&lt;=$N$12,2,IF(Table5[[#This Row],[Total_Spend]]&lt;=$N$13,3,IF(Table5[[#This Row],[Total_Spend]]&lt;$N$17,4,5))))</f>
        <v>4</v>
      </c>
    </row>
    <row r="1720" spans="1:8" x14ac:dyDescent="0.3">
      <c r="A1720" s="9">
        <v>7431</v>
      </c>
      <c r="B1720">
        <v>40</v>
      </c>
      <c r="C1720">
        <v>1820</v>
      </c>
      <c r="D1720">
        <v>17</v>
      </c>
      <c r="E1720" s="9">
        <v>1</v>
      </c>
      <c r="F1720" s="9">
        <f>IF(Table5[[#This Row],[Recency]]&lt;=$L$19,5,IF(Table5[[#This Row],[Recency]]&lt;=$L$11,4,IF(Table5[[#This Row],[Recency]]&lt;=$L$12,3,IF(Table5[[#This Row],[Recency]]&lt;=$L$13,2,1))))</f>
        <v>3</v>
      </c>
      <c r="G1720" s="9">
        <f>IF(Table5[[#This Row],[Frequency]]&lt;=$M$11,1,IF(Table5[[#This Row],[Frequency]]&lt;=$M$12,2,IF(Table5[[#This Row],[Frequency]]&lt;=$M$13,3,IF(Table5[[#This Row],[Frequency]]&lt;$M$17,4,5))))</f>
        <v>3</v>
      </c>
      <c r="H1720" s="9">
        <f>IF(Table5[[#This Row],[Total_Spend]]&lt;=$N$11,1,IF(Table5[[#This Row],[Total_Spend]]&lt;=$N$12,2,IF(Table5[[#This Row],[Total_Spend]]&lt;=$N$13,3,IF(Table5[[#This Row],[Total_Spend]]&lt;$N$17,4,5))))</f>
        <v>5</v>
      </c>
    </row>
    <row r="1721" spans="1:8" x14ac:dyDescent="0.3">
      <c r="A1721" s="9">
        <v>7433</v>
      </c>
      <c r="B1721">
        <v>87</v>
      </c>
      <c r="C1721">
        <v>165</v>
      </c>
      <c r="D1721">
        <v>12</v>
      </c>
      <c r="E1721" s="9">
        <v>0</v>
      </c>
      <c r="F1721" s="9">
        <f>IF(Table5[[#This Row],[Recency]]&lt;=$L$19,5,IF(Table5[[#This Row],[Recency]]&lt;=$L$11,4,IF(Table5[[#This Row],[Recency]]&lt;=$L$12,3,IF(Table5[[#This Row],[Recency]]&lt;=$L$13,2,1))))</f>
        <v>1</v>
      </c>
      <c r="G1721" s="9">
        <f>IF(Table5[[#This Row],[Frequency]]&lt;=$M$11,1,IF(Table5[[#This Row],[Frequency]]&lt;=$M$12,2,IF(Table5[[#This Row],[Frequency]]&lt;=$M$13,3,IF(Table5[[#This Row],[Frequency]]&lt;$M$17,4,5))))</f>
        <v>2</v>
      </c>
      <c r="H1721" s="9">
        <f>IF(Table5[[#This Row],[Total_Spend]]&lt;=$N$11,1,IF(Table5[[#This Row],[Total_Spend]]&lt;=$N$12,2,IF(Table5[[#This Row],[Total_Spend]]&lt;=$N$13,3,IF(Table5[[#This Row],[Total_Spend]]&lt;$N$17,4,5))))</f>
        <v>2</v>
      </c>
    </row>
    <row r="1722" spans="1:8" x14ac:dyDescent="0.3">
      <c r="A1722" s="9">
        <v>7437</v>
      </c>
      <c r="B1722">
        <v>31</v>
      </c>
      <c r="C1722">
        <v>29</v>
      </c>
      <c r="D1722">
        <v>6</v>
      </c>
      <c r="E1722" s="9">
        <v>0</v>
      </c>
      <c r="F1722" s="9">
        <f>IF(Table5[[#This Row],[Recency]]&lt;=$L$19,5,IF(Table5[[#This Row],[Recency]]&lt;=$L$11,4,IF(Table5[[#This Row],[Recency]]&lt;=$L$12,3,IF(Table5[[#This Row],[Recency]]&lt;=$L$13,2,1))))</f>
        <v>3</v>
      </c>
      <c r="G1722" s="9">
        <f>IF(Table5[[#This Row],[Frequency]]&lt;=$M$11,1,IF(Table5[[#This Row],[Frequency]]&lt;=$M$12,2,IF(Table5[[#This Row],[Frequency]]&lt;=$M$13,3,IF(Table5[[#This Row],[Frequency]]&lt;$M$17,4,5))))</f>
        <v>1</v>
      </c>
      <c r="H1722" s="9">
        <f>IF(Table5[[#This Row],[Total_Spend]]&lt;=$N$11,1,IF(Table5[[#This Row],[Total_Spend]]&lt;=$N$12,2,IF(Table5[[#This Row],[Total_Spend]]&lt;=$N$13,3,IF(Table5[[#This Row],[Total_Spend]]&lt;$N$17,4,5))))</f>
        <v>1</v>
      </c>
    </row>
    <row r="1723" spans="1:8" x14ac:dyDescent="0.3">
      <c r="A1723" s="9">
        <v>7441</v>
      </c>
      <c r="B1723">
        <v>80</v>
      </c>
      <c r="C1723">
        <v>1615</v>
      </c>
      <c r="D1723">
        <v>27</v>
      </c>
      <c r="E1723" s="9">
        <v>0</v>
      </c>
      <c r="F1723" s="9">
        <f>IF(Table5[[#This Row],[Recency]]&lt;=$L$19,5,IF(Table5[[#This Row],[Recency]]&lt;=$L$11,4,IF(Table5[[#This Row],[Recency]]&lt;=$L$12,3,IF(Table5[[#This Row],[Recency]]&lt;=$L$13,2,1))))</f>
        <v>1</v>
      </c>
      <c r="G1723" s="9">
        <f>IF(Table5[[#This Row],[Frequency]]&lt;=$M$11,1,IF(Table5[[#This Row],[Frequency]]&lt;=$M$12,2,IF(Table5[[#This Row],[Frequency]]&lt;=$M$13,3,IF(Table5[[#This Row],[Frequency]]&lt;$M$17,4,5))))</f>
        <v>5</v>
      </c>
      <c r="H1723" s="9">
        <f>IF(Table5[[#This Row],[Total_Spend]]&lt;=$N$11,1,IF(Table5[[#This Row],[Total_Spend]]&lt;=$N$12,2,IF(Table5[[#This Row],[Total_Spend]]&lt;=$N$13,3,IF(Table5[[#This Row],[Total_Spend]]&lt;$N$17,4,5))))</f>
        <v>5</v>
      </c>
    </row>
    <row r="1724" spans="1:8" x14ac:dyDescent="0.3">
      <c r="A1724" s="9">
        <v>7444</v>
      </c>
      <c r="B1724">
        <v>20</v>
      </c>
      <c r="C1724">
        <v>30</v>
      </c>
      <c r="D1724">
        <v>6</v>
      </c>
      <c r="E1724" s="9">
        <v>0</v>
      </c>
      <c r="F1724" s="9">
        <f>IF(Table5[[#This Row],[Recency]]&lt;=$L$19,5,IF(Table5[[#This Row],[Recency]]&lt;=$L$11,4,IF(Table5[[#This Row],[Recency]]&lt;=$L$12,3,IF(Table5[[#This Row],[Recency]]&lt;=$L$13,2,1))))</f>
        <v>4</v>
      </c>
      <c r="G1724" s="9">
        <f>IF(Table5[[#This Row],[Frequency]]&lt;=$M$11,1,IF(Table5[[#This Row],[Frequency]]&lt;=$M$12,2,IF(Table5[[#This Row],[Frequency]]&lt;=$M$13,3,IF(Table5[[#This Row],[Frequency]]&lt;$M$17,4,5))))</f>
        <v>1</v>
      </c>
      <c r="H1724" s="9">
        <f>IF(Table5[[#This Row],[Total_Spend]]&lt;=$N$11,1,IF(Table5[[#This Row],[Total_Spend]]&lt;=$N$12,2,IF(Table5[[#This Row],[Total_Spend]]&lt;=$N$13,3,IF(Table5[[#This Row],[Total_Spend]]&lt;$N$17,4,5))))</f>
        <v>1</v>
      </c>
    </row>
    <row r="1725" spans="1:8" x14ac:dyDescent="0.3">
      <c r="A1725" s="9">
        <v>7446</v>
      </c>
      <c r="B1725">
        <v>16</v>
      </c>
      <c r="C1725">
        <v>716</v>
      </c>
      <c r="D1725">
        <v>22</v>
      </c>
      <c r="E1725" s="9">
        <v>0</v>
      </c>
      <c r="F1725" s="9">
        <f>IF(Table5[[#This Row],[Recency]]&lt;=$L$19,5,IF(Table5[[#This Row],[Recency]]&lt;=$L$11,4,IF(Table5[[#This Row],[Recency]]&lt;=$L$12,3,IF(Table5[[#This Row],[Recency]]&lt;=$L$13,2,1))))</f>
        <v>4</v>
      </c>
      <c r="G1725" s="9">
        <f>IF(Table5[[#This Row],[Frequency]]&lt;=$M$11,1,IF(Table5[[#This Row],[Frequency]]&lt;=$M$12,2,IF(Table5[[#This Row],[Frequency]]&lt;=$M$13,3,IF(Table5[[#This Row],[Frequency]]&lt;$M$17,4,5))))</f>
        <v>4</v>
      </c>
      <c r="H1725" s="9">
        <f>IF(Table5[[#This Row],[Total_Spend]]&lt;=$N$11,1,IF(Table5[[#This Row],[Total_Spend]]&lt;=$N$12,2,IF(Table5[[#This Row],[Total_Spend]]&lt;=$N$13,3,IF(Table5[[#This Row],[Total_Spend]]&lt;$N$17,4,5))))</f>
        <v>3</v>
      </c>
    </row>
    <row r="1726" spans="1:8" x14ac:dyDescent="0.3">
      <c r="A1726" s="9">
        <v>7451</v>
      </c>
      <c r="B1726">
        <v>23</v>
      </c>
      <c r="C1726">
        <v>2008</v>
      </c>
      <c r="D1726">
        <v>19</v>
      </c>
      <c r="E1726" s="9">
        <v>0</v>
      </c>
      <c r="F1726" s="9">
        <f>IF(Table5[[#This Row],[Recency]]&lt;=$L$19,5,IF(Table5[[#This Row],[Recency]]&lt;=$L$11,4,IF(Table5[[#This Row],[Recency]]&lt;=$L$12,3,IF(Table5[[#This Row],[Recency]]&lt;=$L$13,2,1))))</f>
        <v>4</v>
      </c>
      <c r="G1726" s="9">
        <f>IF(Table5[[#This Row],[Frequency]]&lt;=$M$11,1,IF(Table5[[#This Row],[Frequency]]&lt;=$M$12,2,IF(Table5[[#This Row],[Frequency]]&lt;=$M$13,3,IF(Table5[[#This Row],[Frequency]]&lt;$M$17,4,5))))</f>
        <v>3</v>
      </c>
      <c r="H1726" s="9">
        <f>IF(Table5[[#This Row],[Total_Spend]]&lt;=$N$11,1,IF(Table5[[#This Row],[Total_Spend]]&lt;=$N$12,2,IF(Table5[[#This Row],[Total_Spend]]&lt;=$N$13,3,IF(Table5[[#This Row],[Total_Spend]]&lt;$N$17,4,5))))</f>
        <v>5</v>
      </c>
    </row>
    <row r="1727" spans="1:8" x14ac:dyDescent="0.3">
      <c r="A1727" s="9">
        <v>7453</v>
      </c>
      <c r="B1727">
        <v>46</v>
      </c>
      <c r="C1727">
        <v>488</v>
      </c>
      <c r="D1727">
        <v>21</v>
      </c>
      <c r="E1727" s="9">
        <v>1</v>
      </c>
      <c r="F1727" s="9">
        <f>IF(Table5[[#This Row],[Recency]]&lt;=$L$19,5,IF(Table5[[#This Row],[Recency]]&lt;=$L$11,4,IF(Table5[[#This Row],[Recency]]&lt;=$L$12,3,IF(Table5[[#This Row],[Recency]]&lt;=$L$13,2,1))))</f>
        <v>3</v>
      </c>
      <c r="G1727" s="9">
        <f>IF(Table5[[#This Row],[Frequency]]&lt;=$M$11,1,IF(Table5[[#This Row],[Frequency]]&lt;=$M$12,2,IF(Table5[[#This Row],[Frequency]]&lt;=$M$13,3,IF(Table5[[#This Row],[Frequency]]&lt;$M$17,4,5))))</f>
        <v>3</v>
      </c>
      <c r="H1727" s="9">
        <f>IF(Table5[[#This Row],[Total_Spend]]&lt;=$N$11,1,IF(Table5[[#This Row],[Total_Spend]]&lt;=$N$12,2,IF(Table5[[#This Row],[Total_Spend]]&lt;=$N$13,3,IF(Table5[[#This Row],[Total_Spend]]&lt;$N$17,4,5))))</f>
        <v>3</v>
      </c>
    </row>
    <row r="1728" spans="1:8" x14ac:dyDescent="0.3">
      <c r="A1728" s="9">
        <v>7458</v>
      </c>
      <c r="B1728">
        <v>26</v>
      </c>
      <c r="C1728">
        <v>97</v>
      </c>
      <c r="D1728">
        <v>8</v>
      </c>
      <c r="E1728" s="9">
        <v>0</v>
      </c>
      <c r="F1728" s="9">
        <f>IF(Table5[[#This Row],[Recency]]&lt;=$L$19,5,IF(Table5[[#This Row],[Recency]]&lt;=$L$11,4,IF(Table5[[#This Row],[Recency]]&lt;=$L$12,3,IF(Table5[[#This Row],[Recency]]&lt;=$L$13,2,1))))</f>
        <v>3</v>
      </c>
      <c r="G1728" s="9">
        <f>IF(Table5[[#This Row],[Frequency]]&lt;=$M$11,1,IF(Table5[[#This Row],[Frequency]]&lt;=$M$12,2,IF(Table5[[#This Row],[Frequency]]&lt;=$M$13,3,IF(Table5[[#This Row],[Frequency]]&lt;$M$17,4,5))))</f>
        <v>1</v>
      </c>
      <c r="H1728" s="9">
        <f>IF(Table5[[#This Row],[Total_Spend]]&lt;=$N$11,1,IF(Table5[[#This Row],[Total_Spend]]&lt;=$N$12,2,IF(Table5[[#This Row],[Total_Spend]]&lt;=$N$13,3,IF(Table5[[#This Row],[Total_Spend]]&lt;$N$17,4,5))))</f>
        <v>2</v>
      </c>
    </row>
    <row r="1729" spans="1:8" x14ac:dyDescent="0.3">
      <c r="A1729" s="9">
        <v>7462</v>
      </c>
      <c r="B1729">
        <v>67</v>
      </c>
      <c r="C1729">
        <v>570</v>
      </c>
      <c r="D1729">
        <v>19</v>
      </c>
      <c r="E1729" s="9">
        <v>0</v>
      </c>
      <c r="F1729" s="9">
        <f>IF(Table5[[#This Row],[Recency]]&lt;=$L$19,5,IF(Table5[[#This Row],[Recency]]&lt;=$L$11,4,IF(Table5[[#This Row],[Recency]]&lt;=$L$12,3,IF(Table5[[#This Row],[Recency]]&lt;=$L$13,2,1))))</f>
        <v>2</v>
      </c>
      <c r="G1729" s="9">
        <f>IF(Table5[[#This Row],[Frequency]]&lt;=$M$11,1,IF(Table5[[#This Row],[Frequency]]&lt;=$M$12,2,IF(Table5[[#This Row],[Frequency]]&lt;=$M$13,3,IF(Table5[[#This Row],[Frequency]]&lt;$M$17,4,5))))</f>
        <v>3</v>
      </c>
      <c r="H1729" s="9">
        <f>IF(Table5[[#This Row],[Total_Spend]]&lt;=$N$11,1,IF(Table5[[#This Row],[Total_Spend]]&lt;=$N$12,2,IF(Table5[[#This Row],[Total_Spend]]&lt;=$N$13,3,IF(Table5[[#This Row],[Total_Spend]]&lt;$N$17,4,5))))</f>
        <v>3</v>
      </c>
    </row>
    <row r="1730" spans="1:8" x14ac:dyDescent="0.3">
      <c r="A1730" s="9">
        <v>7476</v>
      </c>
      <c r="B1730">
        <v>93</v>
      </c>
      <c r="C1730">
        <v>1269</v>
      </c>
      <c r="D1730">
        <v>23</v>
      </c>
      <c r="E1730" s="9">
        <v>0</v>
      </c>
      <c r="F1730" s="9">
        <f>IF(Table5[[#This Row],[Recency]]&lt;=$L$19,5,IF(Table5[[#This Row],[Recency]]&lt;=$L$11,4,IF(Table5[[#This Row],[Recency]]&lt;=$L$12,3,IF(Table5[[#This Row],[Recency]]&lt;=$L$13,2,1))))</f>
        <v>1</v>
      </c>
      <c r="G1730" s="9">
        <f>IF(Table5[[#This Row],[Frequency]]&lt;=$M$11,1,IF(Table5[[#This Row],[Frequency]]&lt;=$M$12,2,IF(Table5[[#This Row],[Frequency]]&lt;=$M$13,3,IF(Table5[[#This Row],[Frequency]]&lt;$M$17,4,5))))</f>
        <v>4</v>
      </c>
      <c r="H1730" s="9">
        <f>IF(Table5[[#This Row],[Total_Spend]]&lt;=$N$11,1,IF(Table5[[#This Row],[Total_Spend]]&lt;=$N$12,2,IF(Table5[[#This Row],[Total_Spend]]&lt;=$N$13,3,IF(Table5[[#This Row],[Total_Spend]]&lt;$N$17,4,5))))</f>
        <v>4</v>
      </c>
    </row>
    <row r="1731" spans="1:8" x14ac:dyDescent="0.3">
      <c r="A1731" s="9">
        <v>7485</v>
      </c>
      <c r="B1731">
        <v>48</v>
      </c>
      <c r="C1731">
        <v>138</v>
      </c>
      <c r="D1731">
        <v>10</v>
      </c>
      <c r="E1731" s="9">
        <v>0</v>
      </c>
      <c r="F1731" s="9">
        <f>IF(Table5[[#This Row],[Recency]]&lt;=$L$19,5,IF(Table5[[#This Row],[Recency]]&lt;=$L$11,4,IF(Table5[[#This Row],[Recency]]&lt;=$L$12,3,IF(Table5[[#This Row],[Recency]]&lt;=$L$13,2,1))))</f>
        <v>3</v>
      </c>
      <c r="G1731" s="9">
        <f>IF(Table5[[#This Row],[Frequency]]&lt;=$M$11,1,IF(Table5[[#This Row],[Frequency]]&lt;=$M$12,2,IF(Table5[[#This Row],[Frequency]]&lt;=$M$13,3,IF(Table5[[#This Row],[Frequency]]&lt;$M$17,4,5))))</f>
        <v>2</v>
      </c>
      <c r="H1731" s="9">
        <f>IF(Table5[[#This Row],[Total_Spend]]&lt;=$N$11,1,IF(Table5[[#This Row],[Total_Spend]]&lt;=$N$12,2,IF(Table5[[#This Row],[Total_Spend]]&lt;=$N$13,3,IF(Table5[[#This Row],[Total_Spend]]&lt;$N$17,4,5))))</f>
        <v>2</v>
      </c>
    </row>
    <row r="1732" spans="1:8" x14ac:dyDescent="0.3">
      <c r="A1732" s="9">
        <v>7488</v>
      </c>
      <c r="B1732">
        <v>30</v>
      </c>
      <c r="C1732">
        <v>825</v>
      </c>
      <c r="D1732">
        <v>24</v>
      </c>
      <c r="E1732" s="9">
        <v>0</v>
      </c>
      <c r="F1732" s="9">
        <f>IF(Table5[[#This Row],[Recency]]&lt;=$L$19,5,IF(Table5[[#This Row],[Recency]]&lt;=$L$11,4,IF(Table5[[#This Row],[Recency]]&lt;=$L$12,3,IF(Table5[[#This Row],[Recency]]&lt;=$L$13,2,1))))</f>
        <v>3</v>
      </c>
      <c r="G1732" s="9">
        <f>IF(Table5[[#This Row],[Frequency]]&lt;=$M$11,1,IF(Table5[[#This Row],[Frequency]]&lt;=$M$12,2,IF(Table5[[#This Row],[Frequency]]&lt;=$M$13,3,IF(Table5[[#This Row],[Frequency]]&lt;$M$17,4,5))))</f>
        <v>4</v>
      </c>
      <c r="H1732" s="9">
        <f>IF(Table5[[#This Row],[Total_Spend]]&lt;=$N$11,1,IF(Table5[[#This Row],[Total_Spend]]&lt;=$N$12,2,IF(Table5[[#This Row],[Total_Spend]]&lt;=$N$13,3,IF(Table5[[#This Row],[Total_Spend]]&lt;$N$17,4,5))))</f>
        <v>3</v>
      </c>
    </row>
    <row r="1733" spans="1:8" x14ac:dyDescent="0.3">
      <c r="A1733" s="9">
        <v>749</v>
      </c>
      <c r="B1733">
        <v>31</v>
      </c>
      <c r="C1733">
        <v>145</v>
      </c>
      <c r="D1733">
        <v>9</v>
      </c>
      <c r="E1733" s="9">
        <v>1</v>
      </c>
      <c r="F1733" s="9">
        <f>IF(Table5[[#This Row],[Recency]]&lt;=$L$19,5,IF(Table5[[#This Row],[Recency]]&lt;=$L$11,4,IF(Table5[[#This Row],[Recency]]&lt;=$L$12,3,IF(Table5[[#This Row],[Recency]]&lt;=$L$13,2,1))))</f>
        <v>3</v>
      </c>
      <c r="G1733" s="9">
        <f>IF(Table5[[#This Row],[Frequency]]&lt;=$M$11,1,IF(Table5[[#This Row],[Frequency]]&lt;=$M$12,2,IF(Table5[[#This Row],[Frequency]]&lt;=$M$13,3,IF(Table5[[#This Row],[Frequency]]&lt;$M$17,4,5))))</f>
        <v>2</v>
      </c>
      <c r="H1733" s="9">
        <f>IF(Table5[[#This Row],[Total_Spend]]&lt;=$N$11,1,IF(Table5[[#This Row],[Total_Spend]]&lt;=$N$12,2,IF(Table5[[#This Row],[Total_Spend]]&lt;=$N$13,3,IF(Table5[[#This Row],[Total_Spend]]&lt;$N$17,4,5))))</f>
        <v>2</v>
      </c>
    </row>
    <row r="1734" spans="1:8" x14ac:dyDescent="0.3">
      <c r="A1734" s="9">
        <v>7494</v>
      </c>
      <c r="B1734">
        <v>11</v>
      </c>
      <c r="C1734">
        <v>269</v>
      </c>
      <c r="D1734">
        <v>15</v>
      </c>
      <c r="E1734" s="9">
        <v>0</v>
      </c>
      <c r="F1734" s="9">
        <f>IF(Table5[[#This Row],[Recency]]&lt;=$L$19,5,IF(Table5[[#This Row],[Recency]]&lt;=$L$11,4,IF(Table5[[#This Row],[Recency]]&lt;=$L$12,3,IF(Table5[[#This Row],[Recency]]&lt;=$L$13,2,1))))</f>
        <v>4</v>
      </c>
      <c r="G1734" s="9">
        <f>IF(Table5[[#This Row],[Frequency]]&lt;=$M$11,1,IF(Table5[[#This Row],[Frequency]]&lt;=$M$12,2,IF(Table5[[#This Row],[Frequency]]&lt;=$M$13,3,IF(Table5[[#This Row],[Frequency]]&lt;$M$17,4,5))))</f>
        <v>2</v>
      </c>
      <c r="H1734" s="9">
        <f>IF(Table5[[#This Row],[Total_Spend]]&lt;=$N$11,1,IF(Table5[[#This Row],[Total_Spend]]&lt;=$N$12,2,IF(Table5[[#This Row],[Total_Spend]]&lt;=$N$13,3,IF(Table5[[#This Row],[Total_Spend]]&lt;$N$17,4,5))))</f>
        <v>2</v>
      </c>
    </row>
    <row r="1735" spans="1:8" x14ac:dyDescent="0.3">
      <c r="A1735" s="9">
        <v>7495</v>
      </c>
      <c r="B1735">
        <v>72</v>
      </c>
      <c r="C1735">
        <v>156</v>
      </c>
      <c r="D1735">
        <v>10</v>
      </c>
      <c r="E1735" s="9">
        <v>0</v>
      </c>
      <c r="F1735" s="9">
        <f>IF(Table5[[#This Row],[Recency]]&lt;=$L$19,5,IF(Table5[[#This Row],[Recency]]&lt;=$L$11,4,IF(Table5[[#This Row],[Recency]]&lt;=$L$12,3,IF(Table5[[#This Row],[Recency]]&lt;=$L$13,2,1))))</f>
        <v>2</v>
      </c>
      <c r="G1735" s="9">
        <f>IF(Table5[[#This Row],[Frequency]]&lt;=$M$11,1,IF(Table5[[#This Row],[Frequency]]&lt;=$M$12,2,IF(Table5[[#This Row],[Frequency]]&lt;=$M$13,3,IF(Table5[[#This Row],[Frequency]]&lt;$M$17,4,5))))</f>
        <v>2</v>
      </c>
      <c r="H1735" s="9">
        <f>IF(Table5[[#This Row],[Total_Spend]]&lt;=$N$11,1,IF(Table5[[#This Row],[Total_Spend]]&lt;=$N$12,2,IF(Table5[[#This Row],[Total_Spend]]&lt;=$N$13,3,IF(Table5[[#This Row],[Total_Spend]]&lt;$N$17,4,5))))</f>
        <v>2</v>
      </c>
    </row>
    <row r="1736" spans="1:8" x14ac:dyDescent="0.3">
      <c r="A1736" s="9">
        <v>75</v>
      </c>
      <c r="B1736">
        <v>32</v>
      </c>
      <c r="C1736">
        <v>467</v>
      </c>
      <c r="D1736">
        <v>15</v>
      </c>
      <c r="E1736" s="9">
        <v>0</v>
      </c>
      <c r="F1736" s="9">
        <f>IF(Table5[[#This Row],[Recency]]&lt;=$L$19,5,IF(Table5[[#This Row],[Recency]]&lt;=$L$11,4,IF(Table5[[#This Row],[Recency]]&lt;=$L$12,3,IF(Table5[[#This Row],[Recency]]&lt;=$L$13,2,1))))</f>
        <v>3</v>
      </c>
      <c r="G1736" s="9">
        <f>IF(Table5[[#This Row],[Frequency]]&lt;=$M$11,1,IF(Table5[[#This Row],[Frequency]]&lt;=$M$12,2,IF(Table5[[#This Row],[Frequency]]&lt;=$M$13,3,IF(Table5[[#This Row],[Frequency]]&lt;$M$17,4,5))))</f>
        <v>2</v>
      </c>
      <c r="H1736" s="9">
        <f>IF(Table5[[#This Row],[Total_Spend]]&lt;=$N$11,1,IF(Table5[[#This Row],[Total_Spend]]&lt;=$N$12,2,IF(Table5[[#This Row],[Total_Spend]]&lt;=$N$13,3,IF(Table5[[#This Row],[Total_Spend]]&lt;$N$17,4,5))))</f>
        <v>3</v>
      </c>
    </row>
    <row r="1737" spans="1:8" x14ac:dyDescent="0.3">
      <c r="A1737" s="9">
        <v>7500</v>
      </c>
      <c r="B1737">
        <v>33</v>
      </c>
      <c r="C1737">
        <v>564</v>
      </c>
      <c r="D1737">
        <v>19</v>
      </c>
      <c r="E1737" s="9">
        <v>0</v>
      </c>
      <c r="F1737" s="9">
        <f>IF(Table5[[#This Row],[Recency]]&lt;=$L$19,5,IF(Table5[[#This Row],[Recency]]&lt;=$L$11,4,IF(Table5[[#This Row],[Recency]]&lt;=$L$12,3,IF(Table5[[#This Row],[Recency]]&lt;=$L$13,2,1))))</f>
        <v>3</v>
      </c>
      <c r="G1737" s="9">
        <f>IF(Table5[[#This Row],[Frequency]]&lt;=$M$11,1,IF(Table5[[#This Row],[Frequency]]&lt;=$M$12,2,IF(Table5[[#This Row],[Frequency]]&lt;=$M$13,3,IF(Table5[[#This Row],[Frequency]]&lt;$M$17,4,5))))</f>
        <v>3</v>
      </c>
      <c r="H1737" s="9">
        <f>IF(Table5[[#This Row],[Total_Spend]]&lt;=$N$11,1,IF(Table5[[#This Row],[Total_Spend]]&lt;=$N$12,2,IF(Table5[[#This Row],[Total_Spend]]&lt;=$N$13,3,IF(Table5[[#This Row],[Total_Spend]]&lt;$N$17,4,5))))</f>
        <v>3</v>
      </c>
    </row>
    <row r="1738" spans="1:8" x14ac:dyDescent="0.3">
      <c r="A1738" s="9">
        <v>7503</v>
      </c>
      <c r="B1738">
        <v>40</v>
      </c>
      <c r="C1738">
        <v>2209</v>
      </c>
      <c r="D1738">
        <v>22</v>
      </c>
      <c r="E1738" s="9">
        <v>1</v>
      </c>
      <c r="F1738" s="9">
        <f>IF(Table5[[#This Row],[Recency]]&lt;=$L$19,5,IF(Table5[[#This Row],[Recency]]&lt;=$L$11,4,IF(Table5[[#This Row],[Recency]]&lt;=$L$12,3,IF(Table5[[#This Row],[Recency]]&lt;=$L$13,2,1))))</f>
        <v>3</v>
      </c>
      <c r="G1738" s="9">
        <f>IF(Table5[[#This Row],[Frequency]]&lt;=$M$11,1,IF(Table5[[#This Row],[Frequency]]&lt;=$M$12,2,IF(Table5[[#This Row],[Frequency]]&lt;=$M$13,3,IF(Table5[[#This Row],[Frequency]]&lt;$M$17,4,5))))</f>
        <v>4</v>
      </c>
      <c r="H1738" s="9">
        <f>IF(Table5[[#This Row],[Total_Spend]]&lt;=$N$11,1,IF(Table5[[#This Row],[Total_Spend]]&lt;=$N$12,2,IF(Table5[[#This Row],[Total_Spend]]&lt;=$N$13,3,IF(Table5[[#This Row],[Total_Spend]]&lt;$N$17,4,5))))</f>
        <v>5</v>
      </c>
    </row>
    <row r="1739" spans="1:8" x14ac:dyDescent="0.3">
      <c r="A1739" s="9">
        <v>7505</v>
      </c>
      <c r="B1739">
        <v>24</v>
      </c>
      <c r="C1739">
        <v>46</v>
      </c>
      <c r="D1739">
        <v>5</v>
      </c>
      <c r="E1739" s="9">
        <v>0</v>
      </c>
      <c r="F1739" s="9">
        <f>IF(Table5[[#This Row],[Recency]]&lt;=$L$19,5,IF(Table5[[#This Row],[Recency]]&lt;=$L$11,4,IF(Table5[[#This Row],[Recency]]&lt;=$L$12,3,IF(Table5[[#This Row],[Recency]]&lt;=$L$13,2,1))))</f>
        <v>4</v>
      </c>
      <c r="G1739" s="9">
        <f>IF(Table5[[#This Row],[Frequency]]&lt;=$M$11,1,IF(Table5[[#This Row],[Frequency]]&lt;=$M$12,2,IF(Table5[[#This Row],[Frequency]]&lt;=$M$13,3,IF(Table5[[#This Row],[Frequency]]&lt;$M$17,4,5))))</f>
        <v>1</v>
      </c>
      <c r="H1739" s="9">
        <f>IF(Table5[[#This Row],[Total_Spend]]&lt;=$N$11,1,IF(Table5[[#This Row],[Total_Spend]]&lt;=$N$12,2,IF(Table5[[#This Row],[Total_Spend]]&lt;=$N$13,3,IF(Table5[[#This Row],[Total_Spend]]&lt;$N$17,4,5))))</f>
        <v>1</v>
      </c>
    </row>
    <row r="1740" spans="1:8" x14ac:dyDescent="0.3">
      <c r="A1740" s="9">
        <v>7514</v>
      </c>
      <c r="B1740">
        <v>74</v>
      </c>
      <c r="C1740">
        <v>177</v>
      </c>
      <c r="D1740">
        <v>12</v>
      </c>
      <c r="E1740" s="9">
        <v>0</v>
      </c>
      <c r="F1740" s="9">
        <f>IF(Table5[[#This Row],[Recency]]&lt;=$L$19,5,IF(Table5[[#This Row],[Recency]]&lt;=$L$11,4,IF(Table5[[#This Row],[Recency]]&lt;=$L$12,3,IF(Table5[[#This Row],[Recency]]&lt;=$L$13,2,1))))</f>
        <v>2</v>
      </c>
      <c r="G1740" s="9">
        <f>IF(Table5[[#This Row],[Frequency]]&lt;=$M$11,1,IF(Table5[[#This Row],[Frequency]]&lt;=$M$12,2,IF(Table5[[#This Row],[Frequency]]&lt;=$M$13,3,IF(Table5[[#This Row],[Frequency]]&lt;$M$17,4,5))))</f>
        <v>2</v>
      </c>
      <c r="H1740" s="9">
        <f>IF(Table5[[#This Row],[Total_Spend]]&lt;=$N$11,1,IF(Table5[[#This Row],[Total_Spend]]&lt;=$N$12,2,IF(Table5[[#This Row],[Total_Spend]]&lt;=$N$13,3,IF(Table5[[#This Row],[Total_Spend]]&lt;$N$17,4,5))))</f>
        <v>2</v>
      </c>
    </row>
    <row r="1741" spans="1:8" x14ac:dyDescent="0.3">
      <c r="A1741" s="9">
        <v>7516</v>
      </c>
      <c r="B1741">
        <v>30</v>
      </c>
      <c r="C1741">
        <v>45</v>
      </c>
      <c r="D1741">
        <v>6</v>
      </c>
      <c r="E1741" s="9">
        <v>0</v>
      </c>
      <c r="F1741" s="9">
        <f>IF(Table5[[#This Row],[Recency]]&lt;=$L$19,5,IF(Table5[[#This Row],[Recency]]&lt;=$L$11,4,IF(Table5[[#This Row],[Recency]]&lt;=$L$12,3,IF(Table5[[#This Row],[Recency]]&lt;=$L$13,2,1))))</f>
        <v>3</v>
      </c>
      <c r="G1741" s="9">
        <f>IF(Table5[[#This Row],[Frequency]]&lt;=$M$11,1,IF(Table5[[#This Row],[Frequency]]&lt;=$M$12,2,IF(Table5[[#This Row],[Frequency]]&lt;=$M$13,3,IF(Table5[[#This Row],[Frequency]]&lt;$M$17,4,5))))</f>
        <v>1</v>
      </c>
      <c r="H1741" s="9">
        <f>IF(Table5[[#This Row],[Total_Spend]]&lt;=$N$11,1,IF(Table5[[#This Row],[Total_Spend]]&lt;=$N$12,2,IF(Table5[[#This Row],[Total_Spend]]&lt;=$N$13,3,IF(Table5[[#This Row],[Total_Spend]]&lt;$N$17,4,5))))</f>
        <v>1</v>
      </c>
    </row>
    <row r="1742" spans="1:8" x14ac:dyDescent="0.3">
      <c r="A1742" s="9">
        <v>7521</v>
      </c>
      <c r="B1742">
        <v>57</v>
      </c>
      <c r="C1742">
        <v>1574</v>
      </c>
      <c r="D1742">
        <v>20</v>
      </c>
      <c r="E1742" s="9">
        <v>0</v>
      </c>
      <c r="F1742" s="9">
        <f>IF(Table5[[#This Row],[Recency]]&lt;=$L$19,5,IF(Table5[[#This Row],[Recency]]&lt;=$L$11,4,IF(Table5[[#This Row],[Recency]]&lt;=$L$12,3,IF(Table5[[#This Row],[Recency]]&lt;=$L$13,2,1))))</f>
        <v>2</v>
      </c>
      <c r="G1742" s="9">
        <f>IF(Table5[[#This Row],[Frequency]]&lt;=$M$11,1,IF(Table5[[#This Row],[Frequency]]&lt;=$M$12,2,IF(Table5[[#This Row],[Frequency]]&lt;=$M$13,3,IF(Table5[[#This Row],[Frequency]]&lt;$M$17,4,5))))</f>
        <v>3</v>
      </c>
      <c r="H1742" s="9">
        <f>IF(Table5[[#This Row],[Total_Spend]]&lt;=$N$11,1,IF(Table5[[#This Row],[Total_Spend]]&lt;=$N$12,2,IF(Table5[[#This Row],[Total_Spend]]&lt;=$N$13,3,IF(Table5[[#This Row],[Total_Spend]]&lt;$N$17,4,5))))</f>
        <v>5</v>
      </c>
    </row>
    <row r="1743" spans="1:8" x14ac:dyDescent="0.3">
      <c r="A1743" s="9">
        <v>7527</v>
      </c>
      <c r="B1743">
        <v>97</v>
      </c>
      <c r="C1743">
        <v>76</v>
      </c>
      <c r="D1743">
        <v>9</v>
      </c>
      <c r="E1743" s="9">
        <v>0</v>
      </c>
      <c r="F1743" s="9">
        <f>IF(Table5[[#This Row],[Recency]]&lt;=$L$19,5,IF(Table5[[#This Row],[Recency]]&lt;=$L$11,4,IF(Table5[[#This Row],[Recency]]&lt;=$L$12,3,IF(Table5[[#This Row],[Recency]]&lt;=$L$13,2,1))))</f>
        <v>1</v>
      </c>
      <c r="G1743" s="9">
        <f>IF(Table5[[#This Row],[Frequency]]&lt;=$M$11,1,IF(Table5[[#This Row],[Frequency]]&lt;=$M$12,2,IF(Table5[[#This Row],[Frequency]]&lt;=$M$13,3,IF(Table5[[#This Row],[Frequency]]&lt;$M$17,4,5))))</f>
        <v>2</v>
      </c>
      <c r="H1743" s="9">
        <f>IF(Table5[[#This Row],[Total_Spend]]&lt;=$N$11,1,IF(Table5[[#This Row],[Total_Spend]]&lt;=$N$12,2,IF(Table5[[#This Row],[Total_Spend]]&lt;=$N$13,3,IF(Table5[[#This Row],[Total_Spend]]&lt;$N$17,4,5))))</f>
        <v>2</v>
      </c>
    </row>
    <row r="1744" spans="1:8" x14ac:dyDescent="0.3">
      <c r="A1744" s="9">
        <v>7530</v>
      </c>
      <c r="B1744">
        <v>48</v>
      </c>
      <c r="C1744">
        <v>138</v>
      </c>
      <c r="D1744">
        <v>10</v>
      </c>
      <c r="E1744" s="9">
        <v>0</v>
      </c>
      <c r="F1744" s="9">
        <f>IF(Table5[[#This Row],[Recency]]&lt;=$L$19,5,IF(Table5[[#This Row],[Recency]]&lt;=$L$11,4,IF(Table5[[#This Row],[Recency]]&lt;=$L$12,3,IF(Table5[[#This Row],[Recency]]&lt;=$L$13,2,1))))</f>
        <v>3</v>
      </c>
      <c r="G1744" s="9">
        <f>IF(Table5[[#This Row],[Frequency]]&lt;=$M$11,1,IF(Table5[[#This Row],[Frequency]]&lt;=$M$12,2,IF(Table5[[#This Row],[Frequency]]&lt;=$M$13,3,IF(Table5[[#This Row],[Frequency]]&lt;$M$17,4,5))))</f>
        <v>2</v>
      </c>
      <c r="H1744" s="9">
        <f>IF(Table5[[#This Row],[Total_Spend]]&lt;=$N$11,1,IF(Table5[[#This Row],[Total_Spend]]&lt;=$N$12,2,IF(Table5[[#This Row],[Total_Spend]]&lt;=$N$13,3,IF(Table5[[#This Row],[Total_Spend]]&lt;$N$17,4,5))))</f>
        <v>2</v>
      </c>
    </row>
    <row r="1745" spans="1:8" x14ac:dyDescent="0.3">
      <c r="A1745" s="9">
        <v>7532</v>
      </c>
      <c r="B1745">
        <v>26</v>
      </c>
      <c r="C1745">
        <v>132</v>
      </c>
      <c r="D1745">
        <v>10</v>
      </c>
      <c r="E1745" s="9">
        <v>0</v>
      </c>
      <c r="F1745" s="9">
        <f>IF(Table5[[#This Row],[Recency]]&lt;=$L$19,5,IF(Table5[[#This Row],[Recency]]&lt;=$L$11,4,IF(Table5[[#This Row],[Recency]]&lt;=$L$12,3,IF(Table5[[#This Row],[Recency]]&lt;=$L$13,2,1))))</f>
        <v>3</v>
      </c>
      <c r="G1745" s="9">
        <f>IF(Table5[[#This Row],[Frequency]]&lt;=$M$11,1,IF(Table5[[#This Row],[Frequency]]&lt;=$M$12,2,IF(Table5[[#This Row],[Frequency]]&lt;=$M$13,3,IF(Table5[[#This Row],[Frequency]]&lt;$M$17,4,5))))</f>
        <v>2</v>
      </c>
      <c r="H1745" s="9">
        <f>IF(Table5[[#This Row],[Total_Spend]]&lt;=$N$11,1,IF(Table5[[#This Row],[Total_Spend]]&lt;=$N$12,2,IF(Table5[[#This Row],[Total_Spend]]&lt;=$N$13,3,IF(Table5[[#This Row],[Total_Spend]]&lt;$N$17,4,5))))</f>
        <v>2</v>
      </c>
    </row>
    <row r="1746" spans="1:8" x14ac:dyDescent="0.3">
      <c r="A1746" s="9">
        <v>7533</v>
      </c>
      <c r="B1746">
        <v>15</v>
      </c>
      <c r="C1746">
        <v>187</v>
      </c>
      <c r="D1746">
        <v>13</v>
      </c>
      <c r="E1746" s="9">
        <v>0</v>
      </c>
      <c r="F1746" s="9">
        <f>IF(Table5[[#This Row],[Recency]]&lt;=$L$19,5,IF(Table5[[#This Row],[Recency]]&lt;=$L$11,4,IF(Table5[[#This Row],[Recency]]&lt;=$L$12,3,IF(Table5[[#This Row],[Recency]]&lt;=$L$13,2,1))))</f>
        <v>4</v>
      </c>
      <c r="G1746" s="9">
        <f>IF(Table5[[#This Row],[Frequency]]&lt;=$M$11,1,IF(Table5[[#This Row],[Frequency]]&lt;=$M$12,2,IF(Table5[[#This Row],[Frequency]]&lt;=$M$13,3,IF(Table5[[#This Row],[Frequency]]&lt;$M$17,4,5))))</f>
        <v>2</v>
      </c>
      <c r="H1746" s="9">
        <f>IF(Table5[[#This Row],[Total_Spend]]&lt;=$N$11,1,IF(Table5[[#This Row],[Total_Spend]]&lt;=$N$12,2,IF(Table5[[#This Row],[Total_Spend]]&lt;=$N$13,3,IF(Table5[[#This Row],[Total_Spend]]&lt;$N$17,4,5))))</f>
        <v>2</v>
      </c>
    </row>
    <row r="1747" spans="1:8" x14ac:dyDescent="0.3">
      <c r="A1747" s="9">
        <v>7540</v>
      </c>
      <c r="B1747">
        <v>52</v>
      </c>
      <c r="C1747">
        <v>270</v>
      </c>
      <c r="D1747">
        <v>13</v>
      </c>
      <c r="E1747" s="9">
        <v>0</v>
      </c>
      <c r="F1747" s="9">
        <f>IF(Table5[[#This Row],[Recency]]&lt;=$L$19,5,IF(Table5[[#This Row],[Recency]]&lt;=$L$11,4,IF(Table5[[#This Row],[Recency]]&lt;=$L$12,3,IF(Table5[[#This Row],[Recency]]&lt;=$L$13,2,1))))</f>
        <v>2</v>
      </c>
      <c r="G1747" s="9">
        <f>IF(Table5[[#This Row],[Frequency]]&lt;=$M$11,1,IF(Table5[[#This Row],[Frequency]]&lt;=$M$12,2,IF(Table5[[#This Row],[Frequency]]&lt;=$M$13,3,IF(Table5[[#This Row],[Frequency]]&lt;$M$17,4,5))))</f>
        <v>2</v>
      </c>
      <c r="H1747" s="9">
        <f>IF(Table5[[#This Row],[Total_Spend]]&lt;=$N$11,1,IF(Table5[[#This Row],[Total_Spend]]&lt;=$N$12,2,IF(Table5[[#This Row],[Total_Spend]]&lt;=$N$13,3,IF(Table5[[#This Row],[Total_Spend]]&lt;$N$17,4,5))))</f>
        <v>2</v>
      </c>
    </row>
    <row r="1748" spans="1:8" x14ac:dyDescent="0.3">
      <c r="A1748" s="9">
        <v>7573</v>
      </c>
      <c r="B1748">
        <v>12</v>
      </c>
      <c r="C1748">
        <v>86</v>
      </c>
      <c r="D1748">
        <v>6</v>
      </c>
      <c r="E1748" s="9">
        <v>1</v>
      </c>
      <c r="F1748" s="9">
        <f>IF(Table5[[#This Row],[Recency]]&lt;=$L$19,5,IF(Table5[[#This Row],[Recency]]&lt;=$L$11,4,IF(Table5[[#This Row],[Recency]]&lt;=$L$12,3,IF(Table5[[#This Row],[Recency]]&lt;=$L$13,2,1))))</f>
        <v>4</v>
      </c>
      <c r="G1748" s="9">
        <f>IF(Table5[[#This Row],[Frequency]]&lt;=$M$11,1,IF(Table5[[#This Row],[Frequency]]&lt;=$M$12,2,IF(Table5[[#This Row],[Frequency]]&lt;=$M$13,3,IF(Table5[[#This Row],[Frequency]]&lt;$M$17,4,5))))</f>
        <v>1</v>
      </c>
      <c r="H1748" s="9">
        <f>IF(Table5[[#This Row],[Total_Spend]]&lt;=$N$11,1,IF(Table5[[#This Row],[Total_Spend]]&lt;=$N$12,2,IF(Table5[[#This Row],[Total_Spend]]&lt;=$N$13,3,IF(Table5[[#This Row],[Total_Spend]]&lt;$N$17,4,5))))</f>
        <v>2</v>
      </c>
    </row>
    <row r="1749" spans="1:8" x14ac:dyDescent="0.3">
      <c r="A1749" s="9">
        <v>7574</v>
      </c>
      <c r="B1749">
        <v>80</v>
      </c>
      <c r="C1749">
        <v>41</v>
      </c>
      <c r="D1749">
        <v>6</v>
      </c>
      <c r="E1749" s="9">
        <v>0</v>
      </c>
      <c r="F1749" s="9">
        <f>IF(Table5[[#This Row],[Recency]]&lt;=$L$19,5,IF(Table5[[#This Row],[Recency]]&lt;=$L$11,4,IF(Table5[[#This Row],[Recency]]&lt;=$L$12,3,IF(Table5[[#This Row],[Recency]]&lt;=$L$13,2,1))))</f>
        <v>1</v>
      </c>
      <c r="G1749" s="9">
        <f>IF(Table5[[#This Row],[Frequency]]&lt;=$M$11,1,IF(Table5[[#This Row],[Frequency]]&lt;=$M$12,2,IF(Table5[[#This Row],[Frequency]]&lt;=$M$13,3,IF(Table5[[#This Row],[Frequency]]&lt;$M$17,4,5))))</f>
        <v>1</v>
      </c>
      <c r="H1749" s="9">
        <f>IF(Table5[[#This Row],[Total_Spend]]&lt;=$N$11,1,IF(Table5[[#This Row],[Total_Spend]]&lt;=$N$12,2,IF(Table5[[#This Row],[Total_Spend]]&lt;=$N$13,3,IF(Table5[[#This Row],[Total_Spend]]&lt;$N$17,4,5))))</f>
        <v>1</v>
      </c>
    </row>
    <row r="1750" spans="1:8" x14ac:dyDescent="0.3">
      <c r="A1750" s="9">
        <v>7592</v>
      </c>
      <c r="B1750">
        <v>86</v>
      </c>
      <c r="C1750">
        <v>209</v>
      </c>
      <c r="D1750">
        <v>10</v>
      </c>
      <c r="E1750" s="9">
        <v>0</v>
      </c>
      <c r="F1750" s="9">
        <f>IF(Table5[[#This Row],[Recency]]&lt;=$L$19,5,IF(Table5[[#This Row],[Recency]]&lt;=$L$11,4,IF(Table5[[#This Row],[Recency]]&lt;=$L$12,3,IF(Table5[[#This Row],[Recency]]&lt;=$L$13,2,1))))</f>
        <v>1</v>
      </c>
      <c r="G1750" s="9">
        <f>IF(Table5[[#This Row],[Frequency]]&lt;=$M$11,1,IF(Table5[[#This Row],[Frequency]]&lt;=$M$12,2,IF(Table5[[#This Row],[Frequency]]&lt;=$M$13,3,IF(Table5[[#This Row],[Frequency]]&lt;$M$17,4,5))))</f>
        <v>2</v>
      </c>
      <c r="H1750" s="9">
        <f>IF(Table5[[#This Row],[Total_Spend]]&lt;=$N$11,1,IF(Table5[[#This Row],[Total_Spend]]&lt;=$N$12,2,IF(Table5[[#This Row],[Total_Spend]]&lt;=$N$13,3,IF(Table5[[#This Row],[Total_Spend]]&lt;$N$17,4,5))))</f>
        <v>2</v>
      </c>
    </row>
    <row r="1751" spans="1:8" x14ac:dyDescent="0.3">
      <c r="A1751" s="9">
        <v>760</v>
      </c>
      <c r="B1751">
        <v>8</v>
      </c>
      <c r="C1751">
        <v>811</v>
      </c>
      <c r="D1751">
        <v>23</v>
      </c>
      <c r="E1751" s="9">
        <v>0</v>
      </c>
      <c r="F1751" s="9">
        <f>IF(Table5[[#This Row],[Recency]]&lt;=$L$19,5,IF(Table5[[#This Row],[Recency]]&lt;=$L$11,4,IF(Table5[[#This Row],[Recency]]&lt;=$L$12,3,IF(Table5[[#This Row],[Recency]]&lt;=$L$13,2,1))))</f>
        <v>5</v>
      </c>
      <c r="G1751" s="9">
        <f>IF(Table5[[#This Row],[Frequency]]&lt;=$M$11,1,IF(Table5[[#This Row],[Frequency]]&lt;=$M$12,2,IF(Table5[[#This Row],[Frequency]]&lt;=$M$13,3,IF(Table5[[#This Row],[Frequency]]&lt;$M$17,4,5))))</f>
        <v>4</v>
      </c>
      <c r="H1751" s="9">
        <f>IF(Table5[[#This Row],[Total_Spend]]&lt;=$N$11,1,IF(Table5[[#This Row],[Total_Spend]]&lt;=$N$12,2,IF(Table5[[#This Row],[Total_Spend]]&lt;=$N$13,3,IF(Table5[[#This Row],[Total_Spend]]&lt;$N$17,4,5))))</f>
        <v>3</v>
      </c>
    </row>
    <row r="1752" spans="1:8" x14ac:dyDescent="0.3">
      <c r="A1752" s="9">
        <v>7600</v>
      </c>
      <c r="B1752">
        <v>13</v>
      </c>
      <c r="C1752">
        <v>29</v>
      </c>
      <c r="D1752">
        <v>6</v>
      </c>
      <c r="E1752" s="9">
        <v>0</v>
      </c>
      <c r="F1752" s="9">
        <f>IF(Table5[[#This Row],[Recency]]&lt;=$L$19,5,IF(Table5[[#This Row],[Recency]]&lt;=$L$11,4,IF(Table5[[#This Row],[Recency]]&lt;=$L$12,3,IF(Table5[[#This Row],[Recency]]&lt;=$L$13,2,1))))</f>
        <v>4</v>
      </c>
      <c r="G1752" s="9">
        <f>IF(Table5[[#This Row],[Frequency]]&lt;=$M$11,1,IF(Table5[[#This Row],[Frequency]]&lt;=$M$12,2,IF(Table5[[#This Row],[Frequency]]&lt;=$M$13,3,IF(Table5[[#This Row],[Frequency]]&lt;$M$17,4,5))))</f>
        <v>1</v>
      </c>
      <c r="H1752" s="9">
        <f>IF(Table5[[#This Row],[Total_Spend]]&lt;=$N$11,1,IF(Table5[[#This Row],[Total_Spend]]&lt;=$N$12,2,IF(Table5[[#This Row],[Total_Spend]]&lt;=$N$13,3,IF(Table5[[#This Row],[Total_Spend]]&lt;$N$17,4,5))))</f>
        <v>1</v>
      </c>
    </row>
    <row r="1753" spans="1:8" x14ac:dyDescent="0.3">
      <c r="A1753" s="9">
        <v>7610</v>
      </c>
      <c r="B1753">
        <v>32</v>
      </c>
      <c r="C1753">
        <v>460</v>
      </c>
      <c r="D1753">
        <v>19</v>
      </c>
      <c r="E1753" s="9">
        <v>0</v>
      </c>
      <c r="F1753" s="9">
        <f>IF(Table5[[#This Row],[Recency]]&lt;=$L$19,5,IF(Table5[[#This Row],[Recency]]&lt;=$L$11,4,IF(Table5[[#This Row],[Recency]]&lt;=$L$12,3,IF(Table5[[#This Row],[Recency]]&lt;=$L$13,2,1))))</f>
        <v>3</v>
      </c>
      <c r="G1753" s="9">
        <f>IF(Table5[[#This Row],[Frequency]]&lt;=$M$11,1,IF(Table5[[#This Row],[Frequency]]&lt;=$M$12,2,IF(Table5[[#This Row],[Frequency]]&lt;=$M$13,3,IF(Table5[[#This Row],[Frequency]]&lt;$M$17,4,5))))</f>
        <v>3</v>
      </c>
      <c r="H1753" s="9">
        <f>IF(Table5[[#This Row],[Total_Spend]]&lt;=$N$11,1,IF(Table5[[#This Row],[Total_Spend]]&lt;=$N$12,2,IF(Table5[[#This Row],[Total_Spend]]&lt;=$N$13,3,IF(Table5[[#This Row],[Total_Spend]]&lt;$N$17,4,5))))</f>
        <v>3</v>
      </c>
    </row>
    <row r="1754" spans="1:8" x14ac:dyDescent="0.3">
      <c r="A1754" s="9">
        <v>7613</v>
      </c>
      <c r="B1754">
        <v>97</v>
      </c>
      <c r="C1754">
        <v>326</v>
      </c>
      <c r="D1754">
        <v>14</v>
      </c>
      <c r="E1754" s="9">
        <v>0</v>
      </c>
      <c r="F1754" s="9">
        <f>IF(Table5[[#This Row],[Recency]]&lt;=$L$19,5,IF(Table5[[#This Row],[Recency]]&lt;=$L$11,4,IF(Table5[[#This Row],[Recency]]&lt;=$L$12,3,IF(Table5[[#This Row],[Recency]]&lt;=$L$13,2,1))))</f>
        <v>1</v>
      </c>
      <c r="G1754" s="9">
        <f>IF(Table5[[#This Row],[Frequency]]&lt;=$M$11,1,IF(Table5[[#This Row],[Frequency]]&lt;=$M$12,2,IF(Table5[[#This Row],[Frequency]]&lt;=$M$13,3,IF(Table5[[#This Row],[Frequency]]&lt;$M$17,4,5))))</f>
        <v>2</v>
      </c>
      <c r="H1754" s="9">
        <f>IF(Table5[[#This Row],[Total_Spend]]&lt;=$N$11,1,IF(Table5[[#This Row],[Total_Spend]]&lt;=$N$12,2,IF(Table5[[#This Row],[Total_Spend]]&lt;=$N$13,3,IF(Table5[[#This Row],[Total_Spend]]&lt;$N$17,4,5))))</f>
        <v>2</v>
      </c>
    </row>
    <row r="1755" spans="1:8" x14ac:dyDescent="0.3">
      <c r="A1755" s="9">
        <v>7617</v>
      </c>
      <c r="B1755">
        <v>83</v>
      </c>
      <c r="C1755">
        <v>163</v>
      </c>
      <c r="D1755">
        <v>13</v>
      </c>
      <c r="E1755" s="9">
        <v>0</v>
      </c>
      <c r="F1755" s="9">
        <f>IF(Table5[[#This Row],[Recency]]&lt;=$L$19,5,IF(Table5[[#This Row],[Recency]]&lt;=$L$11,4,IF(Table5[[#This Row],[Recency]]&lt;=$L$12,3,IF(Table5[[#This Row],[Recency]]&lt;=$L$13,2,1))))</f>
        <v>1</v>
      </c>
      <c r="G1755" s="9">
        <f>IF(Table5[[#This Row],[Frequency]]&lt;=$M$11,1,IF(Table5[[#This Row],[Frequency]]&lt;=$M$12,2,IF(Table5[[#This Row],[Frequency]]&lt;=$M$13,3,IF(Table5[[#This Row],[Frequency]]&lt;$M$17,4,5))))</f>
        <v>2</v>
      </c>
      <c r="H1755" s="9">
        <f>IF(Table5[[#This Row],[Total_Spend]]&lt;=$N$11,1,IF(Table5[[#This Row],[Total_Spend]]&lt;=$N$12,2,IF(Table5[[#This Row],[Total_Spend]]&lt;=$N$13,3,IF(Table5[[#This Row],[Total_Spend]]&lt;$N$17,4,5))))</f>
        <v>2</v>
      </c>
    </row>
    <row r="1756" spans="1:8" x14ac:dyDescent="0.3">
      <c r="A1756" s="9">
        <v>762</v>
      </c>
      <c r="B1756">
        <v>27</v>
      </c>
      <c r="C1756">
        <v>823</v>
      </c>
      <c r="D1756">
        <v>21</v>
      </c>
      <c r="E1756" s="9">
        <v>0</v>
      </c>
      <c r="F1756" s="9">
        <f>IF(Table5[[#This Row],[Recency]]&lt;=$L$19,5,IF(Table5[[#This Row],[Recency]]&lt;=$L$11,4,IF(Table5[[#This Row],[Recency]]&lt;=$L$12,3,IF(Table5[[#This Row],[Recency]]&lt;=$L$13,2,1))))</f>
        <v>3</v>
      </c>
      <c r="G1756" s="9">
        <f>IF(Table5[[#This Row],[Frequency]]&lt;=$M$11,1,IF(Table5[[#This Row],[Frequency]]&lt;=$M$12,2,IF(Table5[[#This Row],[Frequency]]&lt;=$M$13,3,IF(Table5[[#This Row],[Frequency]]&lt;$M$17,4,5))))</f>
        <v>3</v>
      </c>
      <c r="H1756" s="9">
        <f>IF(Table5[[#This Row],[Total_Spend]]&lt;=$N$11,1,IF(Table5[[#This Row],[Total_Spend]]&lt;=$N$12,2,IF(Table5[[#This Row],[Total_Spend]]&lt;=$N$13,3,IF(Table5[[#This Row],[Total_Spend]]&lt;$N$17,4,5))))</f>
        <v>3</v>
      </c>
    </row>
    <row r="1757" spans="1:8" x14ac:dyDescent="0.3">
      <c r="A1757" s="9">
        <v>7620</v>
      </c>
      <c r="B1757">
        <v>71</v>
      </c>
      <c r="C1757">
        <v>106</v>
      </c>
      <c r="D1757">
        <v>8</v>
      </c>
      <c r="E1757" s="9">
        <v>0</v>
      </c>
      <c r="F1757" s="9">
        <f>IF(Table5[[#This Row],[Recency]]&lt;=$L$19,5,IF(Table5[[#This Row],[Recency]]&lt;=$L$11,4,IF(Table5[[#This Row],[Recency]]&lt;=$L$12,3,IF(Table5[[#This Row],[Recency]]&lt;=$L$13,2,1))))</f>
        <v>2</v>
      </c>
      <c r="G1757" s="9">
        <f>IF(Table5[[#This Row],[Frequency]]&lt;=$M$11,1,IF(Table5[[#This Row],[Frequency]]&lt;=$M$12,2,IF(Table5[[#This Row],[Frequency]]&lt;=$M$13,3,IF(Table5[[#This Row],[Frequency]]&lt;$M$17,4,5))))</f>
        <v>1</v>
      </c>
      <c r="H1757" s="9">
        <f>IF(Table5[[#This Row],[Total_Spend]]&lt;=$N$11,1,IF(Table5[[#This Row],[Total_Spend]]&lt;=$N$12,2,IF(Table5[[#This Row],[Total_Spend]]&lt;=$N$13,3,IF(Table5[[#This Row],[Total_Spend]]&lt;$N$17,4,5))))</f>
        <v>2</v>
      </c>
    </row>
    <row r="1758" spans="1:8" x14ac:dyDescent="0.3">
      <c r="A1758" s="9">
        <v>7627</v>
      </c>
      <c r="B1758">
        <v>25</v>
      </c>
      <c r="C1758">
        <v>2086</v>
      </c>
      <c r="D1758">
        <v>21</v>
      </c>
      <c r="E1758" s="9">
        <v>1</v>
      </c>
      <c r="F1758" s="9">
        <f>IF(Table5[[#This Row],[Recency]]&lt;=$L$19,5,IF(Table5[[#This Row],[Recency]]&lt;=$L$11,4,IF(Table5[[#This Row],[Recency]]&lt;=$L$12,3,IF(Table5[[#This Row],[Recency]]&lt;=$L$13,2,1))))</f>
        <v>3</v>
      </c>
      <c r="G1758" s="9">
        <f>IF(Table5[[#This Row],[Frequency]]&lt;=$M$11,1,IF(Table5[[#This Row],[Frequency]]&lt;=$M$12,2,IF(Table5[[#This Row],[Frequency]]&lt;=$M$13,3,IF(Table5[[#This Row],[Frequency]]&lt;$M$17,4,5))))</f>
        <v>3</v>
      </c>
      <c r="H1758" s="9">
        <f>IF(Table5[[#This Row],[Total_Spend]]&lt;=$N$11,1,IF(Table5[[#This Row],[Total_Spend]]&lt;=$N$12,2,IF(Table5[[#This Row],[Total_Spend]]&lt;=$N$13,3,IF(Table5[[#This Row],[Total_Spend]]&lt;$N$17,4,5))))</f>
        <v>5</v>
      </c>
    </row>
    <row r="1759" spans="1:8" x14ac:dyDescent="0.3">
      <c r="A1759" s="9">
        <v>7628</v>
      </c>
      <c r="B1759">
        <v>10</v>
      </c>
      <c r="C1759">
        <v>76</v>
      </c>
      <c r="D1759">
        <v>8</v>
      </c>
      <c r="E1759" s="9">
        <v>0</v>
      </c>
      <c r="F1759" s="9">
        <f>IF(Table5[[#This Row],[Recency]]&lt;=$L$19,5,IF(Table5[[#This Row],[Recency]]&lt;=$L$11,4,IF(Table5[[#This Row],[Recency]]&lt;=$L$12,3,IF(Table5[[#This Row],[Recency]]&lt;=$L$13,2,1))))</f>
        <v>4</v>
      </c>
      <c r="G1759" s="9">
        <f>IF(Table5[[#This Row],[Frequency]]&lt;=$M$11,1,IF(Table5[[#This Row],[Frequency]]&lt;=$M$12,2,IF(Table5[[#This Row],[Frequency]]&lt;=$M$13,3,IF(Table5[[#This Row],[Frequency]]&lt;$M$17,4,5))))</f>
        <v>1</v>
      </c>
      <c r="H1759" s="9">
        <f>IF(Table5[[#This Row],[Total_Spend]]&lt;=$N$11,1,IF(Table5[[#This Row],[Total_Spend]]&lt;=$N$12,2,IF(Table5[[#This Row],[Total_Spend]]&lt;=$N$13,3,IF(Table5[[#This Row],[Total_Spend]]&lt;$N$17,4,5))))</f>
        <v>2</v>
      </c>
    </row>
    <row r="1760" spans="1:8" x14ac:dyDescent="0.3">
      <c r="A1760" s="9">
        <v>7629</v>
      </c>
      <c r="B1760">
        <v>46</v>
      </c>
      <c r="C1760">
        <v>31</v>
      </c>
      <c r="D1760">
        <v>7</v>
      </c>
      <c r="E1760" s="9">
        <v>0</v>
      </c>
      <c r="F1760" s="9">
        <f>IF(Table5[[#This Row],[Recency]]&lt;=$L$19,5,IF(Table5[[#This Row],[Recency]]&lt;=$L$11,4,IF(Table5[[#This Row],[Recency]]&lt;=$L$12,3,IF(Table5[[#This Row],[Recency]]&lt;=$L$13,2,1))))</f>
        <v>3</v>
      </c>
      <c r="G1760" s="9">
        <f>IF(Table5[[#This Row],[Frequency]]&lt;=$M$11,1,IF(Table5[[#This Row],[Frequency]]&lt;=$M$12,2,IF(Table5[[#This Row],[Frequency]]&lt;=$M$13,3,IF(Table5[[#This Row],[Frequency]]&lt;$M$17,4,5))))</f>
        <v>1</v>
      </c>
      <c r="H1760" s="9">
        <f>IF(Table5[[#This Row],[Total_Spend]]&lt;=$N$11,1,IF(Table5[[#This Row],[Total_Spend]]&lt;=$N$12,2,IF(Table5[[#This Row],[Total_Spend]]&lt;=$N$13,3,IF(Table5[[#This Row],[Total_Spend]]&lt;$N$17,4,5))))</f>
        <v>1</v>
      </c>
    </row>
    <row r="1761" spans="1:8" x14ac:dyDescent="0.3">
      <c r="A1761" s="9">
        <v>7631</v>
      </c>
      <c r="B1761">
        <v>34</v>
      </c>
      <c r="C1761">
        <v>989</v>
      </c>
      <c r="D1761">
        <v>23</v>
      </c>
      <c r="E1761" s="9">
        <v>0</v>
      </c>
      <c r="F1761" s="9">
        <f>IF(Table5[[#This Row],[Recency]]&lt;=$L$19,5,IF(Table5[[#This Row],[Recency]]&lt;=$L$11,4,IF(Table5[[#This Row],[Recency]]&lt;=$L$12,3,IF(Table5[[#This Row],[Recency]]&lt;=$L$13,2,1))))</f>
        <v>3</v>
      </c>
      <c r="G1761" s="9">
        <f>IF(Table5[[#This Row],[Frequency]]&lt;=$M$11,1,IF(Table5[[#This Row],[Frequency]]&lt;=$M$12,2,IF(Table5[[#This Row],[Frequency]]&lt;=$M$13,3,IF(Table5[[#This Row],[Frequency]]&lt;$M$17,4,5))))</f>
        <v>4</v>
      </c>
      <c r="H1761" s="9">
        <f>IF(Table5[[#This Row],[Total_Spend]]&lt;=$N$11,1,IF(Table5[[#This Row],[Total_Spend]]&lt;=$N$12,2,IF(Table5[[#This Row],[Total_Spend]]&lt;=$N$13,3,IF(Table5[[#This Row],[Total_Spend]]&lt;$N$17,4,5))))</f>
        <v>3</v>
      </c>
    </row>
    <row r="1762" spans="1:8" x14ac:dyDescent="0.3">
      <c r="A1762" s="9">
        <v>7646</v>
      </c>
      <c r="B1762">
        <v>70</v>
      </c>
      <c r="C1762">
        <v>805</v>
      </c>
      <c r="D1762">
        <v>24</v>
      </c>
      <c r="E1762" s="9">
        <v>0</v>
      </c>
      <c r="F1762" s="9">
        <f>IF(Table5[[#This Row],[Recency]]&lt;=$L$19,5,IF(Table5[[#This Row],[Recency]]&lt;=$L$11,4,IF(Table5[[#This Row],[Recency]]&lt;=$L$12,3,IF(Table5[[#This Row],[Recency]]&lt;=$L$13,2,1))))</f>
        <v>2</v>
      </c>
      <c r="G1762" s="9">
        <f>IF(Table5[[#This Row],[Frequency]]&lt;=$M$11,1,IF(Table5[[#This Row],[Frequency]]&lt;=$M$12,2,IF(Table5[[#This Row],[Frequency]]&lt;=$M$13,3,IF(Table5[[#This Row],[Frequency]]&lt;$M$17,4,5))))</f>
        <v>4</v>
      </c>
      <c r="H1762" s="9">
        <f>IF(Table5[[#This Row],[Total_Spend]]&lt;=$N$11,1,IF(Table5[[#This Row],[Total_Spend]]&lt;=$N$12,2,IF(Table5[[#This Row],[Total_Spend]]&lt;=$N$13,3,IF(Table5[[#This Row],[Total_Spend]]&lt;$N$17,4,5))))</f>
        <v>3</v>
      </c>
    </row>
    <row r="1763" spans="1:8" x14ac:dyDescent="0.3">
      <c r="A1763" s="9">
        <v>7660</v>
      </c>
      <c r="B1763">
        <v>37</v>
      </c>
      <c r="C1763">
        <v>49</v>
      </c>
      <c r="D1763">
        <v>6</v>
      </c>
      <c r="E1763" s="9">
        <v>1</v>
      </c>
      <c r="F1763" s="9">
        <f>IF(Table5[[#This Row],[Recency]]&lt;=$L$19,5,IF(Table5[[#This Row],[Recency]]&lt;=$L$11,4,IF(Table5[[#This Row],[Recency]]&lt;=$L$12,3,IF(Table5[[#This Row],[Recency]]&lt;=$L$13,2,1))))</f>
        <v>3</v>
      </c>
      <c r="G1763" s="9">
        <f>IF(Table5[[#This Row],[Frequency]]&lt;=$M$11,1,IF(Table5[[#This Row],[Frequency]]&lt;=$M$12,2,IF(Table5[[#This Row],[Frequency]]&lt;=$M$13,3,IF(Table5[[#This Row],[Frequency]]&lt;$M$17,4,5))))</f>
        <v>1</v>
      </c>
      <c r="H1763" s="9">
        <f>IF(Table5[[#This Row],[Total_Spend]]&lt;=$N$11,1,IF(Table5[[#This Row],[Total_Spend]]&lt;=$N$12,2,IF(Table5[[#This Row],[Total_Spend]]&lt;=$N$13,3,IF(Table5[[#This Row],[Total_Spend]]&lt;$N$17,4,5))))</f>
        <v>1</v>
      </c>
    </row>
    <row r="1764" spans="1:8" x14ac:dyDescent="0.3">
      <c r="A1764" s="9">
        <v>7679</v>
      </c>
      <c r="B1764">
        <v>48</v>
      </c>
      <c r="C1764">
        <v>28</v>
      </c>
      <c r="D1764">
        <v>6</v>
      </c>
      <c r="E1764" s="9">
        <v>0</v>
      </c>
      <c r="F1764" s="9">
        <f>IF(Table5[[#This Row],[Recency]]&lt;=$L$19,5,IF(Table5[[#This Row],[Recency]]&lt;=$L$11,4,IF(Table5[[#This Row],[Recency]]&lt;=$L$12,3,IF(Table5[[#This Row],[Recency]]&lt;=$L$13,2,1))))</f>
        <v>3</v>
      </c>
      <c r="G1764" s="9">
        <f>IF(Table5[[#This Row],[Frequency]]&lt;=$M$11,1,IF(Table5[[#This Row],[Frequency]]&lt;=$M$12,2,IF(Table5[[#This Row],[Frequency]]&lt;=$M$13,3,IF(Table5[[#This Row],[Frequency]]&lt;$M$17,4,5))))</f>
        <v>1</v>
      </c>
      <c r="H1764" s="9">
        <f>IF(Table5[[#This Row],[Total_Spend]]&lt;=$N$11,1,IF(Table5[[#This Row],[Total_Spend]]&lt;=$N$12,2,IF(Table5[[#This Row],[Total_Spend]]&lt;=$N$13,3,IF(Table5[[#This Row],[Total_Spend]]&lt;$N$17,4,5))))</f>
        <v>1</v>
      </c>
    </row>
    <row r="1765" spans="1:8" x14ac:dyDescent="0.3">
      <c r="A1765" s="9">
        <v>7683</v>
      </c>
      <c r="B1765">
        <v>80</v>
      </c>
      <c r="C1765">
        <v>787</v>
      </c>
      <c r="D1765">
        <v>23</v>
      </c>
      <c r="E1765" s="9">
        <v>0</v>
      </c>
      <c r="F1765" s="9">
        <f>IF(Table5[[#This Row],[Recency]]&lt;=$L$19,5,IF(Table5[[#This Row],[Recency]]&lt;=$L$11,4,IF(Table5[[#This Row],[Recency]]&lt;=$L$12,3,IF(Table5[[#This Row],[Recency]]&lt;=$L$13,2,1))))</f>
        <v>1</v>
      </c>
      <c r="G1765" s="9">
        <f>IF(Table5[[#This Row],[Frequency]]&lt;=$M$11,1,IF(Table5[[#This Row],[Frequency]]&lt;=$M$12,2,IF(Table5[[#This Row],[Frequency]]&lt;=$M$13,3,IF(Table5[[#This Row],[Frequency]]&lt;$M$17,4,5))))</f>
        <v>4</v>
      </c>
      <c r="H1765" s="9">
        <f>IF(Table5[[#This Row],[Total_Spend]]&lt;=$N$11,1,IF(Table5[[#This Row],[Total_Spend]]&lt;=$N$12,2,IF(Table5[[#This Row],[Total_Spend]]&lt;=$N$13,3,IF(Table5[[#This Row],[Total_Spend]]&lt;$N$17,4,5))))</f>
        <v>3</v>
      </c>
    </row>
    <row r="1766" spans="1:8" x14ac:dyDescent="0.3">
      <c r="A1766" s="9">
        <v>7685</v>
      </c>
      <c r="B1766">
        <v>4</v>
      </c>
      <c r="C1766">
        <v>78</v>
      </c>
      <c r="D1766">
        <v>7</v>
      </c>
      <c r="E1766" s="9">
        <v>0</v>
      </c>
      <c r="F1766" s="9">
        <f>IF(Table5[[#This Row],[Recency]]&lt;=$L$19,5,IF(Table5[[#This Row],[Recency]]&lt;=$L$11,4,IF(Table5[[#This Row],[Recency]]&lt;=$L$12,3,IF(Table5[[#This Row],[Recency]]&lt;=$L$13,2,1))))</f>
        <v>5</v>
      </c>
      <c r="G1766" s="9">
        <f>IF(Table5[[#This Row],[Frequency]]&lt;=$M$11,1,IF(Table5[[#This Row],[Frequency]]&lt;=$M$12,2,IF(Table5[[#This Row],[Frequency]]&lt;=$M$13,3,IF(Table5[[#This Row],[Frequency]]&lt;$M$17,4,5))))</f>
        <v>1</v>
      </c>
      <c r="H1766" s="9">
        <f>IF(Table5[[#This Row],[Total_Spend]]&lt;=$N$11,1,IF(Table5[[#This Row],[Total_Spend]]&lt;=$N$12,2,IF(Table5[[#This Row],[Total_Spend]]&lt;=$N$13,3,IF(Table5[[#This Row],[Total_Spend]]&lt;$N$17,4,5))))</f>
        <v>2</v>
      </c>
    </row>
    <row r="1767" spans="1:8" x14ac:dyDescent="0.3">
      <c r="A1767" s="9">
        <v>7698</v>
      </c>
      <c r="B1767">
        <v>81</v>
      </c>
      <c r="C1767">
        <v>191</v>
      </c>
      <c r="D1767">
        <v>10</v>
      </c>
      <c r="E1767" s="9">
        <v>0</v>
      </c>
      <c r="F1767" s="9">
        <f>IF(Table5[[#This Row],[Recency]]&lt;=$L$19,5,IF(Table5[[#This Row],[Recency]]&lt;=$L$11,4,IF(Table5[[#This Row],[Recency]]&lt;=$L$12,3,IF(Table5[[#This Row],[Recency]]&lt;=$L$13,2,1))))</f>
        <v>1</v>
      </c>
      <c r="G1767" s="9">
        <f>IF(Table5[[#This Row],[Frequency]]&lt;=$M$11,1,IF(Table5[[#This Row],[Frequency]]&lt;=$M$12,2,IF(Table5[[#This Row],[Frequency]]&lt;=$M$13,3,IF(Table5[[#This Row],[Frequency]]&lt;$M$17,4,5))))</f>
        <v>2</v>
      </c>
      <c r="H1767" s="9">
        <f>IF(Table5[[#This Row],[Total_Spend]]&lt;=$N$11,1,IF(Table5[[#This Row],[Total_Spend]]&lt;=$N$12,2,IF(Table5[[#This Row],[Total_Spend]]&lt;=$N$13,3,IF(Table5[[#This Row],[Total_Spend]]&lt;$N$17,4,5))))</f>
        <v>2</v>
      </c>
    </row>
    <row r="1768" spans="1:8" x14ac:dyDescent="0.3">
      <c r="A1768" s="9">
        <v>7699</v>
      </c>
      <c r="B1768">
        <v>30</v>
      </c>
      <c r="C1768">
        <v>258</v>
      </c>
      <c r="D1768">
        <v>15</v>
      </c>
      <c r="E1768" s="9">
        <v>0</v>
      </c>
      <c r="F1768" s="9">
        <f>IF(Table5[[#This Row],[Recency]]&lt;=$L$19,5,IF(Table5[[#This Row],[Recency]]&lt;=$L$11,4,IF(Table5[[#This Row],[Recency]]&lt;=$L$12,3,IF(Table5[[#This Row],[Recency]]&lt;=$L$13,2,1))))</f>
        <v>3</v>
      </c>
      <c r="G1768" s="9">
        <f>IF(Table5[[#This Row],[Frequency]]&lt;=$M$11,1,IF(Table5[[#This Row],[Frequency]]&lt;=$M$12,2,IF(Table5[[#This Row],[Frequency]]&lt;=$M$13,3,IF(Table5[[#This Row],[Frequency]]&lt;$M$17,4,5))))</f>
        <v>2</v>
      </c>
      <c r="H1768" s="9">
        <f>IF(Table5[[#This Row],[Total_Spend]]&lt;=$N$11,1,IF(Table5[[#This Row],[Total_Spend]]&lt;=$N$12,2,IF(Table5[[#This Row],[Total_Spend]]&lt;=$N$13,3,IF(Table5[[#This Row],[Total_Spend]]&lt;$N$17,4,5))))</f>
        <v>2</v>
      </c>
    </row>
    <row r="1769" spans="1:8" x14ac:dyDescent="0.3">
      <c r="A1769" s="9">
        <v>7706</v>
      </c>
      <c r="B1769">
        <v>88</v>
      </c>
      <c r="C1769">
        <v>1048</v>
      </c>
      <c r="D1769">
        <v>30</v>
      </c>
      <c r="E1769" s="9">
        <v>0</v>
      </c>
      <c r="F1769" s="9">
        <f>IF(Table5[[#This Row],[Recency]]&lt;=$L$19,5,IF(Table5[[#This Row],[Recency]]&lt;=$L$11,4,IF(Table5[[#This Row],[Recency]]&lt;=$L$12,3,IF(Table5[[#This Row],[Recency]]&lt;=$L$13,2,1))))</f>
        <v>1</v>
      </c>
      <c r="G1769" s="9">
        <f>IF(Table5[[#This Row],[Frequency]]&lt;=$M$11,1,IF(Table5[[#This Row],[Frequency]]&lt;=$M$12,2,IF(Table5[[#This Row],[Frequency]]&lt;=$M$13,3,IF(Table5[[#This Row],[Frequency]]&lt;$M$17,4,5))))</f>
        <v>5</v>
      </c>
      <c r="H1769" s="9">
        <f>IF(Table5[[#This Row],[Total_Spend]]&lt;=$N$11,1,IF(Table5[[#This Row],[Total_Spend]]&lt;=$N$12,2,IF(Table5[[#This Row],[Total_Spend]]&lt;=$N$13,3,IF(Table5[[#This Row],[Total_Spend]]&lt;$N$17,4,5))))</f>
        <v>4</v>
      </c>
    </row>
    <row r="1770" spans="1:8" x14ac:dyDescent="0.3">
      <c r="A1770" s="9">
        <v>771</v>
      </c>
      <c r="B1770">
        <v>79</v>
      </c>
      <c r="C1770">
        <v>194</v>
      </c>
      <c r="D1770">
        <v>10</v>
      </c>
      <c r="E1770" s="9">
        <v>0</v>
      </c>
      <c r="F1770" s="9">
        <f>IF(Table5[[#This Row],[Recency]]&lt;=$L$19,5,IF(Table5[[#This Row],[Recency]]&lt;=$L$11,4,IF(Table5[[#This Row],[Recency]]&lt;=$L$12,3,IF(Table5[[#This Row],[Recency]]&lt;=$L$13,2,1))))</f>
        <v>1</v>
      </c>
      <c r="G1770" s="9">
        <f>IF(Table5[[#This Row],[Frequency]]&lt;=$M$11,1,IF(Table5[[#This Row],[Frequency]]&lt;=$M$12,2,IF(Table5[[#This Row],[Frequency]]&lt;=$M$13,3,IF(Table5[[#This Row],[Frequency]]&lt;$M$17,4,5))))</f>
        <v>2</v>
      </c>
      <c r="H1770" s="9">
        <f>IF(Table5[[#This Row],[Total_Spend]]&lt;=$N$11,1,IF(Table5[[#This Row],[Total_Spend]]&lt;=$N$12,2,IF(Table5[[#This Row],[Total_Spend]]&lt;=$N$13,3,IF(Table5[[#This Row],[Total_Spend]]&lt;$N$17,4,5))))</f>
        <v>2</v>
      </c>
    </row>
    <row r="1771" spans="1:8" x14ac:dyDescent="0.3">
      <c r="A1771" s="9">
        <v>7712</v>
      </c>
      <c r="B1771">
        <v>68</v>
      </c>
      <c r="C1771">
        <v>634</v>
      </c>
      <c r="D1771">
        <v>19</v>
      </c>
      <c r="E1771" s="9">
        <v>0</v>
      </c>
      <c r="F1771" s="9">
        <f>IF(Table5[[#This Row],[Recency]]&lt;=$L$19,5,IF(Table5[[#This Row],[Recency]]&lt;=$L$11,4,IF(Table5[[#This Row],[Recency]]&lt;=$L$12,3,IF(Table5[[#This Row],[Recency]]&lt;=$L$13,2,1))))</f>
        <v>2</v>
      </c>
      <c r="G1771" s="9">
        <f>IF(Table5[[#This Row],[Frequency]]&lt;=$M$11,1,IF(Table5[[#This Row],[Frequency]]&lt;=$M$12,2,IF(Table5[[#This Row],[Frequency]]&lt;=$M$13,3,IF(Table5[[#This Row],[Frequency]]&lt;$M$17,4,5))))</f>
        <v>3</v>
      </c>
      <c r="H1771" s="9">
        <f>IF(Table5[[#This Row],[Total_Spend]]&lt;=$N$11,1,IF(Table5[[#This Row],[Total_Spend]]&lt;=$N$12,2,IF(Table5[[#This Row],[Total_Spend]]&lt;=$N$13,3,IF(Table5[[#This Row],[Total_Spend]]&lt;$N$17,4,5))))</f>
        <v>3</v>
      </c>
    </row>
    <row r="1772" spans="1:8" x14ac:dyDescent="0.3">
      <c r="A1772" s="9">
        <v>7718</v>
      </c>
      <c r="B1772">
        <v>36</v>
      </c>
      <c r="C1772">
        <v>711</v>
      </c>
      <c r="D1772">
        <v>10</v>
      </c>
      <c r="E1772" s="9">
        <v>0</v>
      </c>
      <c r="F1772" s="9">
        <f>IF(Table5[[#This Row],[Recency]]&lt;=$L$19,5,IF(Table5[[#This Row],[Recency]]&lt;=$L$11,4,IF(Table5[[#This Row],[Recency]]&lt;=$L$12,3,IF(Table5[[#This Row],[Recency]]&lt;=$L$13,2,1))))</f>
        <v>3</v>
      </c>
      <c r="G1772" s="9">
        <f>IF(Table5[[#This Row],[Frequency]]&lt;=$M$11,1,IF(Table5[[#This Row],[Frequency]]&lt;=$M$12,2,IF(Table5[[#This Row],[Frequency]]&lt;=$M$13,3,IF(Table5[[#This Row],[Frequency]]&lt;$M$17,4,5))))</f>
        <v>2</v>
      </c>
      <c r="H1772" s="9">
        <f>IF(Table5[[#This Row],[Total_Spend]]&lt;=$N$11,1,IF(Table5[[#This Row],[Total_Spend]]&lt;=$N$12,2,IF(Table5[[#This Row],[Total_Spend]]&lt;=$N$13,3,IF(Table5[[#This Row],[Total_Spend]]&lt;$N$17,4,5))))</f>
        <v>3</v>
      </c>
    </row>
    <row r="1773" spans="1:8" x14ac:dyDescent="0.3">
      <c r="A1773" s="9">
        <v>7723</v>
      </c>
      <c r="B1773">
        <v>56</v>
      </c>
      <c r="C1773">
        <v>1440</v>
      </c>
      <c r="D1773">
        <v>21</v>
      </c>
      <c r="E1773" s="9">
        <v>0</v>
      </c>
      <c r="F1773" s="9">
        <f>IF(Table5[[#This Row],[Recency]]&lt;=$L$19,5,IF(Table5[[#This Row],[Recency]]&lt;=$L$11,4,IF(Table5[[#This Row],[Recency]]&lt;=$L$12,3,IF(Table5[[#This Row],[Recency]]&lt;=$L$13,2,1))))</f>
        <v>2</v>
      </c>
      <c r="G1773" s="9">
        <f>IF(Table5[[#This Row],[Frequency]]&lt;=$M$11,1,IF(Table5[[#This Row],[Frequency]]&lt;=$M$12,2,IF(Table5[[#This Row],[Frequency]]&lt;=$M$13,3,IF(Table5[[#This Row],[Frequency]]&lt;$M$17,4,5))))</f>
        <v>3</v>
      </c>
      <c r="H1773" s="9">
        <f>IF(Table5[[#This Row],[Total_Spend]]&lt;=$N$11,1,IF(Table5[[#This Row],[Total_Spend]]&lt;=$N$12,2,IF(Table5[[#This Row],[Total_Spend]]&lt;=$N$13,3,IF(Table5[[#This Row],[Total_Spend]]&lt;$N$17,4,5))))</f>
        <v>4</v>
      </c>
    </row>
    <row r="1774" spans="1:8" x14ac:dyDescent="0.3">
      <c r="A1774" s="9">
        <v>7725</v>
      </c>
      <c r="B1774">
        <v>33</v>
      </c>
      <c r="C1774">
        <v>641</v>
      </c>
      <c r="D1774">
        <v>16</v>
      </c>
      <c r="E1774" s="9">
        <v>0</v>
      </c>
      <c r="F1774" s="9">
        <f>IF(Table5[[#This Row],[Recency]]&lt;=$L$19,5,IF(Table5[[#This Row],[Recency]]&lt;=$L$11,4,IF(Table5[[#This Row],[Recency]]&lt;=$L$12,3,IF(Table5[[#This Row],[Recency]]&lt;=$L$13,2,1))))</f>
        <v>3</v>
      </c>
      <c r="G1774" s="9">
        <f>IF(Table5[[#This Row],[Frequency]]&lt;=$M$11,1,IF(Table5[[#This Row],[Frequency]]&lt;=$M$12,2,IF(Table5[[#This Row],[Frequency]]&lt;=$M$13,3,IF(Table5[[#This Row],[Frequency]]&lt;$M$17,4,5))))</f>
        <v>3</v>
      </c>
      <c r="H1774" s="9">
        <f>IF(Table5[[#This Row],[Total_Spend]]&lt;=$N$11,1,IF(Table5[[#This Row],[Total_Spend]]&lt;=$N$12,2,IF(Table5[[#This Row],[Total_Spend]]&lt;=$N$13,3,IF(Table5[[#This Row],[Total_Spend]]&lt;$N$17,4,5))))</f>
        <v>3</v>
      </c>
    </row>
    <row r="1775" spans="1:8" x14ac:dyDescent="0.3">
      <c r="A1775" s="9">
        <v>773</v>
      </c>
      <c r="B1775">
        <v>64</v>
      </c>
      <c r="C1775">
        <v>595</v>
      </c>
      <c r="D1775">
        <v>23</v>
      </c>
      <c r="E1775" s="9">
        <v>0</v>
      </c>
      <c r="F1775" s="9">
        <f>IF(Table5[[#This Row],[Recency]]&lt;=$L$19,5,IF(Table5[[#This Row],[Recency]]&lt;=$L$11,4,IF(Table5[[#This Row],[Recency]]&lt;=$L$12,3,IF(Table5[[#This Row],[Recency]]&lt;=$L$13,2,1))))</f>
        <v>2</v>
      </c>
      <c r="G1775" s="9">
        <f>IF(Table5[[#This Row],[Frequency]]&lt;=$M$11,1,IF(Table5[[#This Row],[Frequency]]&lt;=$M$12,2,IF(Table5[[#This Row],[Frequency]]&lt;=$M$13,3,IF(Table5[[#This Row],[Frequency]]&lt;$M$17,4,5))))</f>
        <v>4</v>
      </c>
      <c r="H1775" s="9">
        <f>IF(Table5[[#This Row],[Total_Spend]]&lt;=$N$11,1,IF(Table5[[#This Row],[Total_Spend]]&lt;=$N$12,2,IF(Table5[[#This Row],[Total_Spend]]&lt;=$N$13,3,IF(Table5[[#This Row],[Total_Spend]]&lt;$N$17,4,5))))</f>
        <v>3</v>
      </c>
    </row>
    <row r="1776" spans="1:8" x14ac:dyDescent="0.3">
      <c r="A1776" s="9">
        <v>7732</v>
      </c>
      <c r="B1776">
        <v>81</v>
      </c>
      <c r="C1776">
        <v>745</v>
      </c>
      <c r="D1776">
        <v>20</v>
      </c>
      <c r="E1776" s="9">
        <v>0</v>
      </c>
      <c r="F1776" s="9">
        <f>IF(Table5[[#This Row],[Recency]]&lt;=$L$19,5,IF(Table5[[#This Row],[Recency]]&lt;=$L$11,4,IF(Table5[[#This Row],[Recency]]&lt;=$L$12,3,IF(Table5[[#This Row],[Recency]]&lt;=$L$13,2,1))))</f>
        <v>1</v>
      </c>
      <c r="G1776" s="9">
        <f>IF(Table5[[#This Row],[Frequency]]&lt;=$M$11,1,IF(Table5[[#This Row],[Frequency]]&lt;=$M$12,2,IF(Table5[[#This Row],[Frequency]]&lt;=$M$13,3,IF(Table5[[#This Row],[Frequency]]&lt;$M$17,4,5))))</f>
        <v>3</v>
      </c>
      <c r="H1776" s="9">
        <f>IF(Table5[[#This Row],[Total_Spend]]&lt;=$N$11,1,IF(Table5[[#This Row],[Total_Spend]]&lt;=$N$12,2,IF(Table5[[#This Row],[Total_Spend]]&lt;=$N$13,3,IF(Table5[[#This Row],[Total_Spend]]&lt;$N$17,4,5))))</f>
        <v>3</v>
      </c>
    </row>
    <row r="1777" spans="1:8" x14ac:dyDescent="0.3">
      <c r="A1777" s="9">
        <v>7734</v>
      </c>
      <c r="B1777">
        <v>58</v>
      </c>
      <c r="C1777">
        <v>1216</v>
      </c>
      <c r="D1777">
        <v>22</v>
      </c>
      <c r="E1777" s="9">
        <v>1</v>
      </c>
      <c r="F1777" s="9">
        <f>IF(Table5[[#This Row],[Recency]]&lt;=$L$19,5,IF(Table5[[#This Row],[Recency]]&lt;=$L$11,4,IF(Table5[[#This Row],[Recency]]&lt;=$L$12,3,IF(Table5[[#This Row],[Recency]]&lt;=$L$13,2,1))))</f>
        <v>2</v>
      </c>
      <c r="G1777" s="9">
        <f>IF(Table5[[#This Row],[Frequency]]&lt;=$M$11,1,IF(Table5[[#This Row],[Frequency]]&lt;=$M$12,2,IF(Table5[[#This Row],[Frequency]]&lt;=$M$13,3,IF(Table5[[#This Row],[Frequency]]&lt;$M$17,4,5))))</f>
        <v>4</v>
      </c>
      <c r="H1777" s="9">
        <f>IF(Table5[[#This Row],[Total_Spend]]&lt;=$N$11,1,IF(Table5[[#This Row],[Total_Spend]]&lt;=$N$12,2,IF(Table5[[#This Row],[Total_Spend]]&lt;=$N$13,3,IF(Table5[[#This Row],[Total_Spend]]&lt;$N$17,4,5))))</f>
        <v>4</v>
      </c>
    </row>
    <row r="1778" spans="1:8" x14ac:dyDescent="0.3">
      <c r="A1778" s="9">
        <v>7736</v>
      </c>
      <c r="B1778">
        <v>36</v>
      </c>
      <c r="C1778">
        <v>61</v>
      </c>
      <c r="D1778">
        <v>7</v>
      </c>
      <c r="E1778" s="9">
        <v>1</v>
      </c>
      <c r="F1778" s="9">
        <f>IF(Table5[[#This Row],[Recency]]&lt;=$L$19,5,IF(Table5[[#This Row],[Recency]]&lt;=$L$11,4,IF(Table5[[#This Row],[Recency]]&lt;=$L$12,3,IF(Table5[[#This Row],[Recency]]&lt;=$L$13,2,1))))</f>
        <v>3</v>
      </c>
      <c r="G1778" s="9">
        <f>IF(Table5[[#This Row],[Frequency]]&lt;=$M$11,1,IF(Table5[[#This Row],[Frequency]]&lt;=$M$12,2,IF(Table5[[#This Row],[Frequency]]&lt;=$M$13,3,IF(Table5[[#This Row],[Frequency]]&lt;$M$17,4,5))))</f>
        <v>1</v>
      </c>
      <c r="H1778" s="9">
        <f>IF(Table5[[#This Row],[Total_Spend]]&lt;=$N$11,1,IF(Table5[[#This Row],[Total_Spend]]&lt;=$N$12,2,IF(Table5[[#This Row],[Total_Spend]]&lt;=$N$13,3,IF(Table5[[#This Row],[Total_Spend]]&lt;$N$17,4,5))))</f>
        <v>1</v>
      </c>
    </row>
    <row r="1779" spans="1:8" x14ac:dyDescent="0.3">
      <c r="A1779" s="9">
        <v>7755</v>
      </c>
      <c r="B1779">
        <v>91</v>
      </c>
      <c r="C1779">
        <v>411</v>
      </c>
      <c r="D1779">
        <v>16</v>
      </c>
      <c r="E1779" s="9">
        <v>0</v>
      </c>
      <c r="F1779" s="9">
        <f>IF(Table5[[#This Row],[Recency]]&lt;=$L$19,5,IF(Table5[[#This Row],[Recency]]&lt;=$L$11,4,IF(Table5[[#This Row],[Recency]]&lt;=$L$12,3,IF(Table5[[#This Row],[Recency]]&lt;=$L$13,2,1))))</f>
        <v>1</v>
      </c>
      <c r="G1779" s="9">
        <f>IF(Table5[[#This Row],[Frequency]]&lt;=$M$11,1,IF(Table5[[#This Row],[Frequency]]&lt;=$M$12,2,IF(Table5[[#This Row],[Frequency]]&lt;=$M$13,3,IF(Table5[[#This Row],[Frequency]]&lt;$M$17,4,5))))</f>
        <v>3</v>
      </c>
      <c r="H1779" s="9">
        <f>IF(Table5[[#This Row],[Total_Spend]]&lt;=$N$11,1,IF(Table5[[#This Row],[Total_Spend]]&lt;=$N$12,2,IF(Table5[[#This Row],[Total_Spend]]&lt;=$N$13,3,IF(Table5[[#This Row],[Total_Spend]]&lt;$N$17,4,5))))</f>
        <v>3</v>
      </c>
    </row>
    <row r="1780" spans="1:8" x14ac:dyDescent="0.3">
      <c r="A1780" s="9">
        <v>7761</v>
      </c>
      <c r="B1780">
        <v>71</v>
      </c>
      <c r="C1780">
        <v>109</v>
      </c>
      <c r="D1780">
        <v>9</v>
      </c>
      <c r="E1780" s="9">
        <v>0</v>
      </c>
      <c r="F1780" s="9">
        <f>IF(Table5[[#This Row],[Recency]]&lt;=$L$19,5,IF(Table5[[#This Row],[Recency]]&lt;=$L$11,4,IF(Table5[[#This Row],[Recency]]&lt;=$L$12,3,IF(Table5[[#This Row],[Recency]]&lt;=$L$13,2,1))))</f>
        <v>2</v>
      </c>
      <c r="G1780" s="9">
        <f>IF(Table5[[#This Row],[Frequency]]&lt;=$M$11,1,IF(Table5[[#This Row],[Frequency]]&lt;=$M$12,2,IF(Table5[[#This Row],[Frequency]]&lt;=$M$13,3,IF(Table5[[#This Row],[Frequency]]&lt;$M$17,4,5))))</f>
        <v>2</v>
      </c>
      <c r="H1780" s="9">
        <f>IF(Table5[[#This Row],[Total_Spend]]&lt;=$N$11,1,IF(Table5[[#This Row],[Total_Spend]]&lt;=$N$12,2,IF(Table5[[#This Row],[Total_Spend]]&lt;=$N$13,3,IF(Table5[[#This Row],[Total_Spend]]&lt;$N$17,4,5))))</f>
        <v>2</v>
      </c>
    </row>
    <row r="1781" spans="1:8" x14ac:dyDescent="0.3">
      <c r="A1781" s="9">
        <v>7786</v>
      </c>
      <c r="B1781">
        <v>22</v>
      </c>
      <c r="C1781">
        <v>160</v>
      </c>
      <c r="D1781">
        <v>12</v>
      </c>
      <c r="E1781" s="9">
        <v>0</v>
      </c>
      <c r="F1781" s="9">
        <f>IF(Table5[[#This Row],[Recency]]&lt;=$L$19,5,IF(Table5[[#This Row],[Recency]]&lt;=$L$11,4,IF(Table5[[#This Row],[Recency]]&lt;=$L$12,3,IF(Table5[[#This Row],[Recency]]&lt;=$L$13,2,1))))</f>
        <v>4</v>
      </c>
      <c r="G1781" s="9">
        <f>IF(Table5[[#This Row],[Frequency]]&lt;=$M$11,1,IF(Table5[[#This Row],[Frequency]]&lt;=$M$12,2,IF(Table5[[#This Row],[Frequency]]&lt;=$M$13,3,IF(Table5[[#This Row],[Frequency]]&lt;$M$17,4,5))))</f>
        <v>2</v>
      </c>
      <c r="H1781" s="9">
        <f>IF(Table5[[#This Row],[Total_Spend]]&lt;=$N$11,1,IF(Table5[[#This Row],[Total_Spend]]&lt;=$N$12,2,IF(Table5[[#This Row],[Total_Spend]]&lt;=$N$13,3,IF(Table5[[#This Row],[Total_Spend]]&lt;$N$17,4,5))))</f>
        <v>2</v>
      </c>
    </row>
    <row r="1782" spans="1:8" x14ac:dyDescent="0.3">
      <c r="A1782" s="9">
        <v>7787</v>
      </c>
      <c r="B1782">
        <v>83</v>
      </c>
      <c r="C1782">
        <v>819</v>
      </c>
      <c r="D1782">
        <v>23</v>
      </c>
      <c r="E1782" s="9">
        <v>0</v>
      </c>
      <c r="F1782" s="9">
        <f>IF(Table5[[#This Row],[Recency]]&lt;=$L$19,5,IF(Table5[[#This Row],[Recency]]&lt;=$L$11,4,IF(Table5[[#This Row],[Recency]]&lt;=$L$12,3,IF(Table5[[#This Row],[Recency]]&lt;=$L$13,2,1))))</f>
        <v>1</v>
      </c>
      <c r="G1782" s="9">
        <f>IF(Table5[[#This Row],[Frequency]]&lt;=$M$11,1,IF(Table5[[#This Row],[Frequency]]&lt;=$M$12,2,IF(Table5[[#This Row],[Frequency]]&lt;=$M$13,3,IF(Table5[[#This Row],[Frequency]]&lt;$M$17,4,5))))</f>
        <v>4</v>
      </c>
      <c r="H1782" s="9">
        <f>IF(Table5[[#This Row],[Total_Spend]]&lt;=$N$11,1,IF(Table5[[#This Row],[Total_Spend]]&lt;=$N$12,2,IF(Table5[[#This Row],[Total_Spend]]&lt;=$N$13,3,IF(Table5[[#This Row],[Total_Spend]]&lt;$N$17,4,5))))</f>
        <v>3</v>
      </c>
    </row>
    <row r="1783" spans="1:8" x14ac:dyDescent="0.3">
      <c r="A1783" s="9">
        <v>7788</v>
      </c>
      <c r="B1783">
        <v>53</v>
      </c>
      <c r="C1783">
        <v>10</v>
      </c>
      <c r="D1783">
        <v>4</v>
      </c>
      <c r="E1783" s="9">
        <v>0</v>
      </c>
      <c r="F1783" s="9">
        <f>IF(Table5[[#This Row],[Recency]]&lt;=$L$19,5,IF(Table5[[#This Row],[Recency]]&lt;=$L$11,4,IF(Table5[[#This Row],[Recency]]&lt;=$L$12,3,IF(Table5[[#This Row],[Recency]]&lt;=$L$13,2,1))))</f>
        <v>2</v>
      </c>
      <c r="G1783" s="9">
        <f>IF(Table5[[#This Row],[Frequency]]&lt;=$M$11,1,IF(Table5[[#This Row],[Frequency]]&lt;=$M$12,2,IF(Table5[[#This Row],[Frequency]]&lt;=$M$13,3,IF(Table5[[#This Row],[Frequency]]&lt;$M$17,4,5))))</f>
        <v>1</v>
      </c>
      <c r="H1783" s="9">
        <f>IF(Table5[[#This Row],[Total_Spend]]&lt;=$N$11,1,IF(Table5[[#This Row],[Total_Spend]]&lt;=$N$12,2,IF(Table5[[#This Row],[Total_Spend]]&lt;=$N$13,3,IF(Table5[[#This Row],[Total_Spend]]&lt;$N$17,4,5))))</f>
        <v>1</v>
      </c>
    </row>
    <row r="1784" spans="1:8" x14ac:dyDescent="0.3">
      <c r="A1784" s="9">
        <v>7789</v>
      </c>
      <c r="B1784">
        <v>96</v>
      </c>
      <c r="C1784">
        <v>1672</v>
      </c>
      <c r="D1784">
        <v>26</v>
      </c>
      <c r="E1784" s="9">
        <v>0</v>
      </c>
      <c r="F1784" s="9">
        <f>IF(Table5[[#This Row],[Recency]]&lt;=$L$19,5,IF(Table5[[#This Row],[Recency]]&lt;=$L$11,4,IF(Table5[[#This Row],[Recency]]&lt;=$L$12,3,IF(Table5[[#This Row],[Recency]]&lt;=$L$13,2,1))))</f>
        <v>1</v>
      </c>
      <c r="G1784" s="9">
        <f>IF(Table5[[#This Row],[Frequency]]&lt;=$M$11,1,IF(Table5[[#This Row],[Frequency]]&lt;=$M$12,2,IF(Table5[[#This Row],[Frequency]]&lt;=$M$13,3,IF(Table5[[#This Row],[Frequency]]&lt;$M$17,4,5))))</f>
        <v>5</v>
      </c>
      <c r="H1784" s="9">
        <f>IF(Table5[[#This Row],[Total_Spend]]&lt;=$N$11,1,IF(Table5[[#This Row],[Total_Spend]]&lt;=$N$12,2,IF(Table5[[#This Row],[Total_Spend]]&lt;=$N$13,3,IF(Table5[[#This Row],[Total_Spend]]&lt;$N$17,4,5))))</f>
        <v>5</v>
      </c>
    </row>
    <row r="1785" spans="1:8" x14ac:dyDescent="0.3">
      <c r="A1785" s="9">
        <v>7791</v>
      </c>
      <c r="B1785">
        <v>89</v>
      </c>
      <c r="C1785">
        <v>25</v>
      </c>
      <c r="D1785">
        <v>6</v>
      </c>
      <c r="E1785" s="9">
        <v>0</v>
      </c>
      <c r="F1785" s="9">
        <f>IF(Table5[[#This Row],[Recency]]&lt;=$L$19,5,IF(Table5[[#This Row],[Recency]]&lt;=$L$11,4,IF(Table5[[#This Row],[Recency]]&lt;=$L$12,3,IF(Table5[[#This Row],[Recency]]&lt;=$L$13,2,1))))</f>
        <v>1</v>
      </c>
      <c r="G1785" s="9">
        <f>IF(Table5[[#This Row],[Frequency]]&lt;=$M$11,1,IF(Table5[[#This Row],[Frequency]]&lt;=$M$12,2,IF(Table5[[#This Row],[Frequency]]&lt;=$M$13,3,IF(Table5[[#This Row],[Frequency]]&lt;$M$17,4,5))))</f>
        <v>1</v>
      </c>
      <c r="H1785" s="9">
        <f>IF(Table5[[#This Row],[Total_Spend]]&lt;=$N$11,1,IF(Table5[[#This Row],[Total_Spend]]&lt;=$N$12,2,IF(Table5[[#This Row],[Total_Spend]]&lt;=$N$13,3,IF(Table5[[#This Row],[Total_Spend]]&lt;$N$17,4,5))))</f>
        <v>1</v>
      </c>
    </row>
    <row r="1786" spans="1:8" x14ac:dyDescent="0.3">
      <c r="A1786" s="9">
        <v>7793</v>
      </c>
      <c r="B1786">
        <v>12</v>
      </c>
      <c r="C1786">
        <v>800</v>
      </c>
      <c r="D1786">
        <v>24</v>
      </c>
      <c r="E1786" s="9">
        <v>0</v>
      </c>
      <c r="F1786" s="9">
        <f>IF(Table5[[#This Row],[Recency]]&lt;=$L$19,5,IF(Table5[[#This Row],[Recency]]&lt;=$L$11,4,IF(Table5[[#This Row],[Recency]]&lt;=$L$12,3,IF(Table5[[#This Row],[Recency]]&lt;=$L$13,2,1))))</f>
        <v>4</v>
      </c>
      <c r="G1786" s="9">
        <f>IF(Table5[[#This Row],[Frequency]]&lt;=$M$11,1,IF(Table5[[#This Row],[Frequency]]&lt;=$M$12,2,IF(Table5[[#This Row],[Frequency]]&lt;=$M$13,3,IF(Table5[[#This Row],[Frequency]]&lt;$M$17,4,5))))</f>
        <v>4</v>
      </c>
      <c r="H1786" s="9">
        <f>IF(Table5[[#This Row],[Total_Spend]]&lt;=$N$11,1,IF(Table5[[#This Row],[Total_Spend]]&lt;=$N$12,2,IF(Table5[[#This Row],[Total_Spend]]&lt;=$N$13,3,IF(Table5[[#This Row],[Total_Spend]]&lt;$N$17,4,5))))</f>
        <v>3</v>
      </c>
    </row>
    <row r="1787" spans="1:8" x14ac:dyDescent="0.3">
      <c r="A1787" s="9">
        <v>7798</v>
      </c>
      <c r="B1787">
        <v>28</v>
      </c>
      <c r="C1787">
        <v>429</v>
      </c>
      <c r="D1787">
        <v>17</v>
      </c>
      <c r="E1787" s="9">
        <v>0</v>
      </c>
      <c r="F1787" s="9">
        <f>IF(Table5[[#This Row],[Recency]]&lt;=$L$19,5,IF(Table5[[#This Row],[Recency]]&lt;=$L$11,4,IF(Table5[[#This Row],[Recency]]&lt;=$L$12,3,IF(Table5[[#This Row],[Recency]]&lt;=$L$13,2,1))))</f>
        <v>3</v>
      </c>
      <c r="G1787" s="9">
        <f>IF(Table5[[#This Row],[Frequency]]&lt;=$M$11,1,IF(Table5[[#This Row],[Frequency]]&lt;=$M$12,2,IF(Table5[[#This Row],[Frequency]]&lt;=$M$13,3,IF(Table5[[#This Row],[Frequency]]&lt;$M$17,4,5))))</f>
        <v>3</v>
      </c>
      <c r="H1787" s="9">
        <f>IF(Table5[[#This Row],[Total_Spend]]&lt;=$N$11,1,IF(Table5[[#This Row],[Total_Spend]]&lt;=$N$12,2,IF(Table5[[#This Row],[Total_Spend]]&lt;=$N$13,3,IF(Table5[[#This Row],[Total_Spend]]&lt;$N$17,4,5))))</f>
        <v>3</v>
      </c>
    </row>
    <row r="1788" spans="1:8" x14ac:dyDescent="0.3">
      <c r="A1788" s="9">
        <v>78</v>
      </c>
      <c r="B1788">
        <v>51</v>
      </c>
      <c r="C1788">
        <v>37</v>
      </c>
      <c r="D1788">
        <v>5</v>
      </c>
      <c r="E1788" s="9">
        <v>0</v>
      </c>
      <c r="F1788" s="9">
        <f>IF(Table5[[#This Row],[Recency]]&lt;=$L$19,5,IF(Table5[[#This Row],[Recency]]&lt;=$L$11,4,IF(Table5[[#This Row],[Recency]]&lt;=$L$12,3,IF(Table5[[#This Row],[Recency]]&lt;=$L$13,2,1))))</f>
        <v>2</v>
      </c>
      <c r="G1788" s="9">
        <f>IF(Table5[[#This Row],[Frequency]]&lt;=$M$11,1,IF(Table5[[#This Row],[Frequency]]&lt;=$M$12,2,IF(Table5[[#This Row],[Frequency]]&lt;=$M$13,3,IF(Table5[[#This Row],[Frequency]]&lt;$M$17,4,5))))</f>
        <v>1</v>
      </c>
      <c r="H1788" s="9">
        <f>IF(Table5[[#This Row],[Total_Spend]]&lt;=$N$11,1,IF(Table5[[#This Row],[Total_Spend]]&lt;=$N$12,2,IF(Table5[[#This Row],[Total_Spend]]&lt;=$N$13,3,IF(Table5[[#This Row],[Total_Spend]]&lt;$N$17,4,5))))</f>
        <v>1</v>
      </c>
    </row>
    <row r="1789" spans="1:8" x14ac:dyDescent="0.3">
      <c r="A1789" s="9">
        <v>7801</v>
      </c>
      <c r="B1789">
        <v>87</v>
      </c>
      <c r="C1789">
        <v>728</v>
      </c>
      <c r="D1789">
        <v>21</v>
      </c>
      <c r="E1789" s="9">
        <v>0</v>
      </c>
      <c r="F1789" s="9">
        <f>IF(Table5[[#This Row],[Recency]]&lt;=$L$19,5,IF(Table5[[#This Row],[Recency]]&lt;=$L$11,4,IF(Table5[[#This Row],[Recency]]&lt;=$L$12,3,IF(Table5[[#This Row],[Recency]]&lt;=$L$13,2,1))))</f>
        <v>1</v>
      </c>
      <c r="G1789" s="9">
        <f>IF(Table5[[#This Row],[Frequency]]&lt;=$M$11,1,IF(Table5[[#This Row],[Frequency]]&lt;=$M$12,2,IF(Table5[[#This Row],[Frequency]]&lt;=$M$13,3,IF(Table5[[#This Row],[Frequency]]&lt;$M$17,4,5))))</f>
        <v>3</v>
      </c>
      <c r="H1789" s="9">
        <f>IF(Table5[[#This Row],[Total_Spend]]&lt;=$N$11,1,IF(Table5[[#This Row],[Total_Spend]]&lt;=$N$12,2,IF(Table5[[#This Row],[Total_Spend]]&lt;=$N$13,3,IF(Table5[[#This Row],[Total_Spend]]&lt;$N$17,4,5))))</f>
        <v>3</v>
      </c>
    </row>
    <row r="1790" spans="1:8" x14ac:dyDescent="0.3">
      <c r="A1790" s="9">
        <v>7807</v>
      </c>
      <c r="B1790">
        <v>26</v>
      </c>
      <c r="C1790">
        <v>369</v>
      </c>
      <c r="D1790">
        <v>16</v>
      </c>
      <c r="E1790" s="9">
        <v>0</v>
      </c>
      <c r="F1790" s="9">
        <f>IF(Table5[[#This Row],[Recency]]&lt;=$L$19,5,IF(Table5[[#This Row],[Recency]]&lt;=$L$11,4,IF(Table5[[#This Row],[Recency]]&lt;=$L$12,3,IF(Table5[[#This Row],[Recency]]&lt;=$L$13,2,1))))</f>
        <v>3</v>
      </c>
      <c r="G1790" s="9">
        <f>IF(Table5[[#This Row],[Frequency]]&lt;=$M$11,1,IF(Table5[[#This Row],[Frequency]]&lt;=$M$12,2,IF(Table5[[#This Row],[Frequency]]&lt;=$M$13,3,IF(Table5[[#This Row],[Frequency]]&lt;$M$17,4,5))))</f>
        <v>3</v>
      </c>
      <c r="H1790" s="9">
        <f>IF(Table5[[#This Row],[Total_Spend]]&lt;=$N$11,1,IF(Table5[[#This Row],[Total_Spend]]&lt;=$N$12,2,IF(Table5[[#This Row],[Total_Spend]]&lt;=$N$13,3,IF(Table5[[#This Row],[Total_Spend]]&lt;$N$17,4,5))))</f>
        <v>2</v>
      </c>
    </row>
    <row r="1791" spans="1:8" x14ac:dyDescent="0.3">
      <c r="A1791" s="9">
        <v>7822</v>
      </c>
      <c r="B1791">
        <v>56</v>
      </c>
      <c r="C1791">
        <v>662</v>
      </c>
      <c r="D1791">
        <v>20</v>
      </c>
      <c r="E1791" s="9">
        <v>0</v>
      </c>
      <c r="F1791" s="9">
        <f>IF(Table5[[#This Row],[Recency]]&lt;=$L$19,5,IF(Table5[[#This Row],[Recency]]&lt;=$L$11,4,IF(Table5[[#This Row],[Recency]]&lt;=$L$12,3,IF(Table5[[#This Row],[Recency]]&lt;=$L$13,2,1))))</f>
        <v>2</v>
      </c>
      <c r="G1791" s="9">
        <f>IF(Table5[[#This Row],[Frequency]]&lt;=$M$11,1,IF(Table5[[#This Row],[Frequency]]&lt;=$M$12,2,IF(Table5[[#This Row],[Frequency]]&lt;=$M$13,3,IF(Table5[[#This Row],[Frequency]]&lt;$M$17,4,5))))</f>
        <v>3</v>
      </c>
      <c r="H1791" s="9">
        <f>IF(Table5[[#This Row],[Total_Spend]]&lt;=$N$11,1,IF(Table5[[#This Row],[Total_Spend]]&lt;=$N$12,2,IF(Table5[[#This Row],[Total_Spend]]&lt;=$N$13,3,IF(Table5[[#This Row],[Total_Spend]]&lt;$N$17,4,5))))</f>
        <v>3</v>
      </c>
    </row>
    <row r="1792" spans="1:8" x14ac:dyDescent="0.3">
      <c r="A1792" s="9">
        <v>7828</v>
      </c>
      <c r="B1792">
        <v>29</v>
      </c>
      <c r="C1792">
        <v>818</v>
      </c>
      <c r="D1792">
        <v>12</v>
      </c>
      <c r="E1792" s="9">
        <v>0</v>
      </c>
      <c r="F1792" s="9">
        <f>IF(Table5[[#This Row],[Recency]]&lt;=$L$19,5,IF(Table5[[#This Row],[Recency]]&lt;=$L$11,4,IF(Table5[[#This Row],[Recency]]&lt;=$L$12,3,IF(Table5[[#This Row],[Recency]]&lt;=$L$13,2,1))))</f>
        <v>3</v>
      </c>
      <c r="G1792" s="9">
        <f>IF(Table5[[#This Row],[Frequency]]&lt;=$M$11,1,IF(Table5[[#This Row],[Frequency]]&lt;=$M$12,2,IF(Table5[[#This Row],[Frequency]]&lt;=$M$13,3,IF(Table5[[#This Row],[Frequency]]&lt;$M$17,4,5))))</f>
        <v>2</v>
      </c>
      <c r="H1792" s="9">
        <f>IF(Table5[[#This Row],[Total_Spend]]&lt;=$N$11,1,IF(Table5[[#This Row],[Total_Spend]]&lt;=$N$12,2,IF(Table5[[#This Row],[Total_Spend]]&lt;=$N$13,3,IF(Table5[[#This Row],[Total_Spend]]&lt;$N$17,4,5))))</f>
        <v>3</v>
      </c>
    </row>
    <row r="1793" spans="1:8" x14ac:dyDescent="0.3">
      <c r="A1793" s="9">
        <v>7829</v>
      </c>
      <c r="B1793">
        <v>99</v>
      </c>
      <c r="C1793">
        <v>65</v>
      </c>
      <c r="D1793">
        <v>6</v>
      </c>
      <c r="E1793" s="9">
        <v>0</v>
      </c>
      <c r="F1793" s="9">
        <f>IF(Table5[[#This Row],[Recency]]&lt;=$L$19,5,IF(Table5[[#This Row],[Recency]]&lt;=$L$11,4,IF(Table5[[#This Row],[Recency]]&lt;=$L$12,3,IF(Table5[[#This Row],[Recency]]&lt;=$L$13,2,1))))</f>
        <v>1</v>
      </c>
      <c r="G1793" s="9">
        <f>IF(Table5[[#This Row],[Frequency]]&lt;=$M$11,1,IF(Table5[[#This Row],[Frequency]]&lt;=$M$12,2,IF(Table5[[#This Row],[Frequency]]&lt;=$M$13,3,IF(Table5[[#This Row],[Frequency]]&lt;$M$17,4,5))))</f>
        <v>1</v>
      </c>
      <c r="H1793" s="9">
        <f>IF(Table5[[#This Row],[Total_Spend]]&lt;=$N$11,1,IF(Table5[[#This Row],[Total_Spend]]&lt;=$N$12,2,IF(Table5[[#This Row],[Total_Spend]]&lt;=$N$13,3,IF(Table5[[#This Row],[Total_Spend]]&lt;$N$17,4,5))))</f>
        <v>1</v>
      </c>
    </row>
    <row r="1794" spans="1:8" x14ac:dyDescent="0.3">
      <c r="A1794" s="9">
        <v>7832</v>
      </c>
      <c r="B1794">
        <v>30</v>
      </c>
      <c r="C1794">
        <v>1526</v>
      </c>
      <c r="D1794">
        <v>23</v>
      </c>
      <c r="E1794" s="9">
        <v>1</v>
      </c>
      <c r="F1794" s="9">
        <f>IF(Table5[[#This Row],[Recency]]&lt;=$L$19,5,IF(Table5[[#This Row],[Recency]]&lt;=$L$11,4,IF(Table5[[#This Row],[Recency]]&lt;=$L$12,3,IF(Table5[[#This Row],[Recency]]&lt;=$L$13,2,1))))</f>
        <v>3</v>
      </c>
      <c r="G1794" s="9">
        <f>IF(Table5[[#This Row],[Frequency]]&lt;=$M$11,1,IF(Table5[[#This Row],[Frequency]]&lt;=$M$12,2,IF(Table5[[#This Row],[Frequency]]&lt;=$M$13,3,IF(Table5[[#This Row],[Frequency]]&lt;$M$17,4,5))))</f>
        <v>4</v>
      </c>
      <c r="H1794" s="9">
        <f>IF(Table5[[#This Row],[Total_Spend]]&lt;=$N$11,1,IF(Table5[[#This Row],[Total_Spend]]&lt;=$N$12,2,IF(Table5[[#This Row],[Total_Spend]]&lt;=$N$13,3,IF(Table5[[#This Row],[Total_Spend]]&lt;$N$17,4,5))))</f>
        <v>4</v>
      </c>
    </row>
    <row r="1795" spans="1:8" x14ac:dyDescent="0.3">
      <c r="A1795" s="9">
        <v>7842</v>
      </c>
      <c r="B1795">
        <v>54</v>
      </c>
      <c r="C1795">
        <v>74</v>
      </c>
      <c r="D1795">
        <v>9</v>
      </c>
      <c r="E1795" s="9">
        <v>0</v>
      </c>
      <c r="F1795" s="9">
        <f>IF(Table5[[#This Row],[Recency]]&lt;=$L$19,5,IF(Table5[[#This Row],[Recency]]&lt;=$L$11,4,IF(Table5[[#This Row],[Recency]]&lt;=$L$12,3,IF(Table5[[#This Row],[Recency]]&lt;=$L$13,2,1))))</f>
        <v>2</v>
      </c>
      <c r="G1795" s="9">
        <f>IF(Table5[[#This Row],[Frequency]]&lt;=$M$11,1,IF(Table5[[#This Row],[Frequency]]&lt;=$M$12,2,IF(Table5[[#This Row],[Frequency]]&lt;=$M$13,3,IF(Table5[[#This Row],[Frequency]]&lt;$M$17,4,5))))</f>
        <v>2</v>
      </c>
      <c r="H1795" s="9">
        <f>IF(Table5[[#This Row],[Total_Spend]]&lt;=$N$11,1,IF(Table5[[#This Row],[Total_Spend]]&lt;=$N$12,2,IF(Table5[[#This Row],[Total_Spend]]&lt;=$N$13,3,IF(Table5[[#This Row],[Total_Spend]]&lt;$N$17,4,5))))</f>
        <v>2</v>
      </c>
    </row>
    <row r="1796" spans="1:8" x14ac:dyDescent="0.3">
      <c r="A1796" s="9">
        <v>7848</v>
      </c>
      <c r="B1796">
        <v>17</v>
      </c>
      <c r="C1796">
        <v>368</v>
      </c>
      <c r="D1796">
        <v>13</v>
      </c>
      <c r="E1796" s="9">
        <v>0</v>
      </c>
      <c r="F1796" s="9">
        <f>IF(Table5[[#This Row],[Recency]]&lt;=$L$19,5,IF(Table5[[#This Row],[Recency]]&lt;=$L$11,4,IF(Table5[[#This Row],[Recency]]&lt;=$L$12,3,IF(Table5[[#This Row],[Recency]]&lt;=$L$13,2,1))))</f>
        <v>4</v>
      </c>
      <c r="G1796" s="9">
        <f>IF(Table5[[#This Row],[Frequency]]&lt;=$M$11,1,IF(Table5[[#This Row],[Frequency]]&lt;=$M$12,2,IF(Table5[[#This Row],[Frequency]]&lt;=$M$13,3,IF(Table5[[#This Row],[Frequency]]&lt;$M$17,4,5))))</f>
        <v>2</v>
      </c>
      <c r="H1796" s="9">
        <f>IF(Table5[[#This Row],[Total_Spend]]&lt;=$N$11,1,IF(Table5[[#This Row],[Total_Spend]]&lt;=$N$12,2,IF(Table5[[#This Row],[Total_Spend]]&lt;=$N$13,3,IF(Table5[[#This Row],[Total_Spend]]&lt;$N$17,4,5))))</f>
        <v>2</v>
      </c>
    </row>
    <row r="1797" spans="1:8" x14ac:dyDescent="0.3">
      <c r="A1797" s="9">
        <v>7849</v>
      </c>
      <c r="B1797">
        <v>12</v>
      </c>
      <c r="C1797">
        <v>1052</v>
      </c>
      <c r="D1797">
        <v>25</v>
      </c>
      <c r="E1797" s="9">
        <v>0</v>
      </c>
      <c r="F1797" s="9">
        <f>IF(Table5[[#This Row],[Recency]]&lt;=$L$19,5,IF(Table5[[#This Row],[Recency]]&lt;=$L$11,4,IF(Table5[[#This Row],[Recency]]&lt;=$L$12,3,IF(Table5[[#This Row],[Recency]]&lt;=$L$13,2,1))))</f>
        <v>4</v>
      </c>
      <c r="G1797" s="9">
        <f>IF(Table5[[#This Row],[Frequency]]&lt;=$M$11,1,IF(Table5[[#This Row],[Frequency]]&lt;=$M$12,2,IF(Table5[[#This Row],[Frequency]]&lt;=$M$13,3,IF(Table5[[#This Row],[Frequency]]&lt;$M$17,4,5))))</f>
        <v>5</v>
      </c>
      <c r="H1797" s="9">
        <f>IF(Table5[[#This Row],[Total_Spend]]&lt;=$N$11,1,IF(Table5[[#This Row],[Total_Spend]]&lt;=$N$12,2,IF(Table5[[#This Row],[Total_Spend]]&lt;=$N$13,3,IF(Table5[[#This Row],[Total_Spend]]&lt;$N$17,4,5))))</f>
        <v>4</v>
      </c>
    </row>
    <row r="1798" spans="1:8" x14ac:dyDescent="0.3">
      <c r="A1798" s="9">
        <v>7851</v>
      </c>
      <c r="B1798">
        <v>60</v>
      </c>
      <c r="C1798">
        <v>926</v>
      </c>
      <c r="D1798">
        <v>22</v>
      </c>
      <c r="E1798" s="9">
        <v>0</v>
      </c>
      <c r="F1798" s="9">
        <f>IF(Table5[[#This Row],[Recency]]&lt;=$L$19,5,IF(Table5[[#This Row],[Recency]]&lt;=$L$11,4,IF(Table5[[#This Row],[Recency]]&lt;=$L$12,3,IF(Table5[[#This Row],[Recency]]&lt;=$L$13,2,1))))</f>
        <v>2</v>
      </c>
      <c r="G1798" s="9">
        <f>IF(Table5[[#This Row],[Frequency]]&lt;=$M$11,1,IF(Table5[[#This Row],[Frequency]]&lt;=$M$12,2,IF(Table5[[#This Row],[Frequency]]&lt;=$M$13,3,IF(Table5[[#This Row],[Frequency]]&lt;$M$17,4,5))))</f>
        <v>4</v>
      </c>
      <c r="H1798" s="9">
        <f>IF(Table5[[#This Row],[Total_Spend]]&lt;=$N$11,1,IF(Table5[[#This Row],[Total_Spend]]&lt;=$N$12,2,IF(Table5[[#This Row],[Total_Spend]]&lt;=$N$13,3,IF(Table5[[#This Row],[Total_Spend]]&lt;$N$17,4,5))))</f>
        <v>3</v>
      </c>
    </row>
    <row r="1799" spans="1:8" x14ac:dyDescent="0.3">
      <c r="A1799" s="9">
        <v>7861</v>
      </c>
      <c r="B1799">
        <v>23</v>
      </c>
      <c r="C1799">
        <v>1175</v>
      </c>
      <c r="D1799">
        <v>19</v>
      </c>
      <c r="E1799" s="9">
        <v>0</v>
      </c>
      <c r="F1799" s="9">
        <f>IF(Table5[[#This Row],[Recency]]&lt;=$L$19,5,IF(Table5[[#This Row],[Recency]]&lt;=$L$11,4,IF(Table5[[#This Row],[Recency]]&lt;=$L$12,3,IF(Table5[[#This Row],[Recency]]&lt;=$L$13,2,1))))</f>
        <v>4</v>
      </c>
      <c r="G1799" s="9">
        <f>IF(Table5[[#This Row],[Frequency]]&lt;=$M$11,1,IF(Table5[[#This Row],[Frequency]]&lt;=$M$12,2,IF(Table5[[#This Row],[Frequency]]&lt;=$M$13,3,IF(Table5[[#This Row],[Frequency]]&lt;$M$17,4,5))))</f>
        <v>3</v>
      </c>
      <c r="H1799" s="9">
        <f>IF(Table5[[#This Row],[Total_Spend]]&lt;=$N$11,1,IF(Table5[[#This Row],[Total_Spend]]&lt;=$N$12,2,IF(Table5[[#This Row],[Total_Spend]]&lt;=$N$13,3,IF(Table5[[#This Row],[Total_Spend]]&lt;$N$17,4,5))))</f>
        <v>4</v>
      </c>
    </row>
    <row r="1800" spans="1:8" x14ac:dyDescent="0.3">
      <c r="A1800" s="9">
        <v>7872</v>
      </c>
      <c r="B1800">
        <v>7</v>
      </c>
      <c r="C1800">
        <v>557</v>
      </c>
      <c r="D1800">
        <v>23</v>
      </c>
      <c r="E1800" s="9">
        <v>1</v>
      </c>
      <c r="F1800" s="9">
        <f>IF(Table5[[#This Row],[Recency]]&lt;=$L$19,5,IF(Table5[[#This Row],[Recency]]&lt;=$L$11,4,IF(Table5[[#This Row],[Recency]]&lt;=$L$12,3,IF(Table5[[#This Row],[Recency]]&lt;=$L$13,2,1))))</f>
        <v>5</v>
      </c>
      <c r="G1800" s="9">
        <f>IF(Table5[[#This Row],[Frequency]]&lt;=$M$11,1,IF(Table5[[#This Row],[Frequency]]&lt;=$M$12,2,IF(Table5[[#This Row],[Frequency]]&lt;=$M$13,3,IF(Table5[[#This Row],[Frequency]]&lt;$M$17,4,5))))</f>
        <v>4</v>
      </c>
      <c r="H1800" s="9">
        <f>IF(Table5[[#This Row],[Total_Spend]]&lt;=$N$11,1,IF(Table5[[#This Row],[Total_Spend]]&lt;=$N$12,2,IF(Table5[[#This Row],[Total_Spend]]&lt;=$N$13,3,IF(Table5[[#This Row],[Total_Spend]]&lt;$N$17,4,5))))</f>
        <v>3</v>
      </c>
    </row>
    <row r="1801" spans="1:8" x14ac:dyDescent="0.3">
      <c r="A1801" s="9">
        <v>7873</v>
      </c>
      <c r="B1801">
        <v>30</v>
      </c>
      <c r="C1801">
        <v>300</v>
      </c>
      <c r="D1801">
        <v>16</v>
      </c>
      <c r="E1801" s="9">
        <v>0</v>
      </c>
      <c r="F1801" s="9">
        <f>IF(Table5[[#This Row],[Recency]]&lt;=$L$19,5,IF(Table5[[#This Row],[Recency]]&lt;=$L$11,4,IF(Table5[[#This Row],[Recency]]&lt;=$L$12,3,IF(Table5[[#This Row],[Recency]]&lt;=$L$13,2,1))))</f>
        <v>3</v>
      </c>
      <c r="G1801" s="9">
        <f>IF(Table5[[#This Row],[Frequency]]&lt;=$M$11,1,IF(Table5[[#This Row],[Frequency]]&lt;=$M$12,2,IF(Table5[[#This Row],[Frequency]]&lt;=$M$13,3,IF(Table5[[#This Row],[Frequency]]&lt;$M$17,4,5))))</f>
        <v>3</v>
      </c>
      <c r="H1801" s="9">
        <f>IF(Table5[[#This Row],[Total_Spend]]&lt;=$N$11,1,IF(Table5[[#This Row],[Total_Spend]]&lt;=$N$12,2,IF(Table5[[#This Row],[Total_Spend]]&lt;=$N$13,3,IF(Table5[[#This Row],[Total_Spend]]&lt;$N$17,4,5))))</f>
        <v>2</v>
      </c>
    </row>
    <row r="1802" spans="1:8" x14ac:dyDescent="0.3">
      <c r="A1802" s="9">
        <v>7875</v>
      </c>
      <c r="B1802">
        <v>46</v>
      </c>
      <c r="C1802">
        <v>1677</v>
      </c>
      <c r="D1802">
        <v>26</v>
      </c>
      <c r="E1802" s="9">
        <v>1</v>
      </c>
      <c r="F1802" s="9">
        <f>IF(Table5[[#This Row],[Recency]]&lt;=$L$19,5,IF(Table5[[#This Row],[Recency]]&lt;=$L$11,4,IF(Table5[[#This Row],[Recency]]&lt;=$L$12,3,IF(Table5[[#This Row],[Recency]]&lt;=$L$13,2,1))))</f>
        <v>3</v>
      </c>
      <c r="G1802" s="9">
        <f>IF(Table5[[#This Row],[Frequency]]&lt;=$M$11,1,IF(Table5[[#This Row],[Frequency]]&lt;=$M$12,2,IF(Table5[[#This Row],[Frequency]]&lt;=$M$13,3,IF(Table5[[#This Row],[Frequency]]&lt;$M$17,4,5))))</f>
        <v>5</v>
      </c>
      <c r="H1802" s="9">
        <f>IF(Table5[[#This Row],[Total_Spend]]&lt;=$N$11,1,IF(Table5[[#This Row],[Total_Spend]]&lt;=$N$12,2,IF(Table5[[#This Row],[Total_Spend]]&lt;=$N$13,3,IF(Table5[[#This Row],[Total_Spend]]&lt;$N$17,4,5))))</f>
        <v>5</v>
      </c>
    </row>
    <row r="1803" spans="1:8" x14ac:dyDescent="0.3">
      <c r="A1803" s="9">
        <v>7881</v>
      </c>
      <c r="B1803">
        <v>21</v>
      </c>
      <c r="C1803">
        <v>1033</v>
      </c>
      <c r="D1803">
        <v>24</v>
      </c>
      <c r="E1803" s="9">
        <v>0</v>
      </c>
      <c r="F1803" s="9">
        <f>IF(Table5[[#This Row],[Recency]]&lt;=$L$19,5,IF(Table5[[#This Row],[Recency]]&lt;=$L$11,4,IF(Table5[[#This Row],[Recency]]&lt;=$L$12,3,IF(Table5[[#This Row],[Recency]]&lt;=$L$13,2,1))))</f>
        <v>4</v>
      </c>
      <c r="G1803" s="9">
        <f>IF(Table5[[#This Row],[Frequency]]&lt;=$M$11,1,IF(Table5[[#This Row],[Frequency]]&lt;=$M$12,2,IF(Table5[[#This Row],[Frequency]]&lt;=$M$13,3,IF(Table5[[#This Row],[Frequency]]&lt;$M$17,4,5))))</f>
        <v>4</v>
      </c>
      <c r="H1803" s="9">
        <f>IF(Table5[[#This Row],[Total_Spend]]&lt;=$N$11,1,IF(Table5[[#This Row],[Total_Spend]]&lt;=$N$12,2,IF(Table5[[#This Row],[Total_Spend]]&lt;=$N$13,3,IF(Table5[[#This Row],[Total_Spend]]&lt;$N$17,4,5))))</f>
        <v>3</v>
      </c>
    </row>
    <row r="1804" spans="1:8" x14ac:dyDescent="0.3">
      <c r="A1804" s="9">
        <v>7892</v>
      </c>
      <c r="B1804">
        <v>89</v>
      </c>
      <c r="C1804">
        <v>75</v>
      </c>
      <c r="D1804">
        <v>8</v>
      </c>
      <c r="E1804" s="9">
        <v>0</v>
      </c>
      <c r="F1804" s="9">
        <f>IF(Table5[[#This Row],[Recency]]&lt;=$L$19,5,IF(Table5[[#This Row],[Recency]]&lt;=$L$11,4,IF(Table5[[#This Row],[Recency]]&lt;=$L$12,3,IF(Table5[[#This Row],[Recency]]&lt;=$L$13,2,1))))</f>
        <v>1</v>
      </c>
      <c r="G1804" s="9">
        <f>IF(Table5[[#This Row],[Frequency]]&lt;=$M$11,1,IF(Table5[[#This Row],[Frequency]]&lt;=$M$12,2,IF(Table5[[#This Row],[Frequency]]&lt;=$M$13,3,IF(Table5[[#This Row],[Frequency]]&lt;$M$17,4,5))))</f>
        <v>1</v>
      </c>
      <c r="H1804" s="9">
        <f>IF(Table5[[#This Row],[Total_Spend]]&lt;=$N$11,1,IF(Table5[[#This Row],[Total_Spend]]&lt;=$N$12,2,IF(Table5[[#This Row],[Total_Spend]]&lt;=$N$13,3,IF(Table5[[#This Row],[Total_Spend]]&lt;$N$17,4,5))))</f>
        <v>2</v>
      </c>
    </row>
    <row r="1805" spans="1:8" x14ac:dyDescent="0.3">
      <c r="A1805" s="9">
        <v>7899</v>
      </c>
      <c r="B1805">
        <v>70</v>
      </c>
      <c r="C1805">
        <v>1680</v>
      </c>
      <c r="D1805">
        <v>17</v>
      </c>
      <c r="E1805" s="9">
        <v>0</v>
      </c>
      <c r="F1805" s="9">
        <f>IF(Table5[[#This Row],[Recency]]&lt;=$L$19,5,IF(Table5[[#This Row],[Recency]]&lt;=$L$11,4,IF(Table5[[#This Row],[Recency]]&lt;=$L$12,3,IF(Table5[[#This Row],[Recency]]&lt;=$L$13,2,1))))</f>
        <v>2</v>
      </c>
      <c r="G1805" s="9">
        <f>IF(Table5[[#This Row],[Frequency]]&lt;=$M$11,1,IF(Table5[[#This Row],[Frequency]]&lt;=$M$12,2,IF(Table5[[#This Row],[Frequency]]&lt;=$M$13,3,IF(Table5[[#This Row],[Frequency]]&lt;$M$17,4,5))))</f>
        <v>3</v>
      </c>
      <c r="H1805" s="9">
        <f>IF(Table5[[#This Row],[Total_Spend]]&lt;=$N$11,1,IF(Table5[[#This Row],[Total_Spend]]&lt;=$N$12,2,IF(Table5[[#This Row],[Total_Spend]]&lt;=$N$13,3,IF(Table5[[#This Row],[Total_Spend]]&lt;$N$17,4,5))))</f>
        <v>5</v>
      </c>
    </row>
    <row r="1806" spans="1:8" x14ac:dyDescent="0.3">
      <c r="A1806" s="9">
        <v>7901</v>
      </c>
      <c r="B1806">
        <v>39</v>
      </c>
      <c r="C1806">
        <v>22</v>
      </c>
      <c r="D1806">
        <v>4</v>
      </c>
      <c r="E1806" s="9">
        <v>0</v>
      </c>
      <c r="F1806" s="9">
        <f>IF(Table5[[#This Row],[Recency]]&lt;=$L$19,5,IF(Table5[[#This Row],[Recency]]&lt;=$L$11,4,IF(Table5[[#This Row],[Recency]]&lt;=$L$12,3,IF(Table5[[#This Row],[Recency]]&lt;=$L$13,2,1))))</f>
        <v>3</v>
      </c>
      <c r="G1806" s="9">
        <f>IF(Table5[[#This Row],[Frequency]]&lt;=$M$11,1,IF(Table5[[#This Row],[Frequency]]&lt;=$M$12,2,IF(Table5[[#This Row],[Frequency]]&lt;=$M$13,3,IF(Table5[[#This Row],[Frequency]]&lt;$M$17,4,5))))</f>
        <v>1</v>
      </c>
      <c r="H1806" s="9">
        <f>IF(Table5[[#This Row],[Total_Spend]]&lt;=$N$11,1,IF(Table5[[#This Row],[Total_Spend]]&lt;=$N$12,2,IF(Table5[[#This Row],[Total_Spend]]&lt;=$N$13,3,IF(Table5[[#This Row],[Total_Spend]]&lt;$N$17,4,5))))</f>
        <v>1</v>
      </c>
    </row>
    <row r="1807" spans="1:8" x14ac:dyDescent="0.3">
      <c r="A1807" s="9">
        <v>7912</v>
      </c>
      <c r="B1807">
        <v>69</v>
      </c>
      <c r="C1807">
        <v>103</v>
      </c>
      <c r="D1807">
        <v>8</v>
      </c>
      <c r="E1807" s="9">
        <v>0</v>
      </c>
      <c r="F1807" s="9">
        <f>IF(Table5[[#This Row],[Recency]]&lt;=$L$19,5,IF(Table5[[#This Row],[Recency]]&lt;=$L$11,4,IF(Table5[[#This Row],[Recency]]&lt;=$L$12,3,IF(Table5[[#This Row],[Recency]]&lt;=$L$13,2,1))))</f>
        <v>2</v>
      </c>
      <c r="G1807" s="9">
        <f>IF(Table5[[#This Row],[Frequency]]&lt;=$M$11,1,IF(Table5[[#This Row],[Frequency]]&lt;=$M$12,2,IF(Table5[[#This Row],[Frequency]]&lt;=$M$13,3,IF(Table5[[#This Row],[Frequency]]&lt;$M$17,4,5))))</f>
        <v>1</v>
      </c>
      <c r="H1807" s="9">
        <f>IF(Table5[[#This Row],[Total_Spend]]&lt;=$N$11,1,IF(Table5[[#This Row],[Total_Spend]]&lt;=$N$12,2,IF(Table5[[#This Row],[Total_Spend]]&lt;=$N$13,3,IF(Table5[[#This Row],[Total_Spend]]&lt;$N$17,4,5))))</f>
        <v>2</v>
      </c>
    </row>
    <row r="1808" spans="1:8" x14ac:dyDescent="0.3">
      <c r="A1808" s="9">
        <v>7919</v>
      </c>
      <c r="B1808">
        <v>2</v>
      </c>
      <c r="C1808">
        <v>2092</v>
      </c>
      <c r="D1808">
        <v>23</v>
      </c>
      <c r="E1808" s="9">
        <v>1</v>
      </c>
      <c r="F1808" s="9">
        <f>IF(Table5[[#This Row],[Recency]]&lt;=$L$19,5,IF(Table5[[#This Row],[Recency]]&lt;=$L$11,4,IF(Table5[[#This Row],[Recency]]&lt;=$L$12,3,IF(Table5[[#This Row],[Recency]]&lt;=$L$13,2,1))))</f>
        <v>5</v>
      </c>
      <c r="G1808" s="9">
        <f>IF(Table5[[#This Row],[Frequency]]&lt;=$M$11,1,IF(Table5[[#This Row],[Frequency]]&lt;=$M$12,2,IF(Table5[[#This Row],[Frequency]]&lt;=$M$13,3,IF(Table5[[#This Row],[Frequency]]&lt;$M$17,4,5))))</f>
        <v>4</v>
      </c>
      <c r="H1808" s="9">
        <f>IF(Table5[[#This Row],[Total_Spend]]&lt;=$N$11,1,IF(Table5[[#This Row],[Total_Spend]]&lt;=$N$12,2,IF(Table5[[#This Row],[Total_Spend]]&lt;=$N$13,3,IF(Table5[[#This Row],[Total_Spend]]&lt;$N$17,4,5))))</f>
        <v>5</v>
      </c>
    </row>
    <row r="1809" spans="1:8" x14ac:dyDescent="0.3">
      <c r="A1809" s="9">
        <v>7922</v>
      </c>
      <c r="B1809">
        <v>29</v>
      </c>
      <c r="C1809">
        <v>966</v>
      </c>
      <c r="D1809">
        <v>25</v>
      </c>
      <c r="E1809" s="9">
        <v>0</v>
      </c>
      <c r="F1809" s="9">
        <f>IF(Table5[[#This Row],[Recency]]&lt;=$L$19,5,IF(Table5[[#This Row],[Recency]]&lt;=$L$11,4,IF(Table5[[#This Row],[Recency]]&lt;=$L$12,3,IF(Table5[[#This Row],[Recency]]&lt;=$L$13,2,1))))</f>
        <v>3</v>
      </c>
      <c r="G1809" s="9">
        <f>IF(Table5[[#This Row],[Frequency]]&lt;=$M$11,1,IF(Table5[[#This Row],[Frequency]]&lt;=$M$12,2,IF(Table5[[#This Row],[Frequency]]&lt;=$M$13,3,IF(Table5[[#This Row],[Frequency]]&lt;$M$17,4,5))))</f>
        <v>5</v>
      </c>
      <c r="H1809" s="9">
        <f>IF(Table5[[#This Row],[Total_Spend]]&lt;=$N$11,1,IF(Table5[[#This Row],[Total_Spend]]&lt;=$N$12,2,IF(Table5[[#This Row],[Total_Spend]]&lt;=$N$13,3,IF(Table5[[#This Row],[Total_Spend]]&lt;$N$17,4,5))))</f>
        <v>3</v>
      </c>
    </row>
    <row r="1810" spans="1:8" x14ac:dyDescent="0.3">
      <c r="A1810" s="9">
        <v>793</v>
      </c>
      <c r="B1810">
        <v>24</v>
      </c>
      <c r="C1810">
        <v>45</v>
      </c>
      <c r="D1810">
        <v>6</v>
      </c>
      <c r="E1810" s="9">
        <v>0</v>
      </c>
      <c r="F1810" s="9">
        <f>IF(Table5[[#This Row],[Recency]]&lt;=$L$19,5,IF(Table5[[#This Row],[Recency]]&lt;=$L$11,4,IF(Table5[[#This Row],[Recency]]&lt;=$L$12,3,IF(Table5[[#This Row],[Recency]]&lt;=$L$13,2,1))))</f>
        <v>4</v>
      </c>
      <c r="G1810" s="9">
        <f>IF(Table5[[#This Row],[Frequency]]&lt;=$M$11,1,IF(Table5[[#This Row],[Frequency]]&lt;=$M$12,2,IF(Table5[[#This Row],[Frequency]]&lt;=$M$13,3,IF(Table5[[#This Row],[Frequency]]&lt;$M$17,4,5))))</f>
        <v>1</v>
      </c>
      <c r="H1810" s="9">
        <f>IF(Table5[[#This Row],[Total_Spend]]&lt;=$N$11,1,IF(Table5[[#This Row],[Total_Spend]]&lt;=$N$12,2,IF(Table5[[#This Row],[Total_Spend]]&lt;=$N$13,3,IF(Table5[[#This Row],[Total_Spend]]&lt;$N$17,4,5))))</f>
        <v>1</v>
      </c>
    </row>
    <row r="1811" spans="1:8" x14ac:dyDescent="0.3">
      <c r="A1811" s="9">
        <v>7930</v>
      </c>
      <c r="B1811">
        <v>74</v>
      </c>
      <c r="C1811">
        <v>268</v>
      </c>
      <c r="D1811">
        <v>12</v>
      </c>
      <c r="E1811" s="9">
        <v>0</v>
      </c>
      <c r="F1811" s="9">
        <f>IF(Table5[[#This Row],[Recency]]&lt;=$L$19,5,IF(Table5[[#This Row],[Recency]]&lt;=$L$11,4,IF(Table5[[#This Row],[Recency]]&lt;=$L$12,3,IF(Table5[[#This Row],[Recency]]&lt;=$L$13,2,1))))</f>
        <v>2</v>
      </c>
      <c r="G1811" s="9">
        <f>IF(Table5[[#This Row],[Frequency]]&lt;=$M$11,1,IF(Table5[[#This Row],[Frequency]]&lt;=$M$12,2,IF(Table5[[#This Row],[Frequency]]&lt;=$M$13,3,IF(Table5[[#This Row],[Frequency]]&lt;$M$17,4,5))))</f>
        <v>2</v>
      </c>
      <c r="H1811" s="9">
        <f>IF(Table5[[#This Row],[Total_Spend]]&lt;=$N$11,1,IF(Table5[[#This Row],[Total_Spend]]&lt;=$N$12,2,IF(Table5[[#This Row],[Total_Spend]]&lt;=$N$13,3,IF(Table5[[#This Row],[Total_Spend]]&lt;$N$17,4,5))))</f>
        <v>2</v>
      </c>
    </row>
    <row r="1812" spans="1:8" x14ac:dyDescent="0.3">
      <c r="A1812" s="9">
        <v>7937</v>
      </c>
      <c r="B1812">
        <v>86</v>
      </c>
      <c r="C1812">
        <v>58</v>
      </c>
      <c r="D1812">
        <v>7</v>
      </c>
      <c r="E1812" s="9">
        <v>0</v>
      </c>
      <c r="F1812" s="9">
        <f>IF(Table5[[#This Row],[Recency]]&lt;=$L$19,5,IF(Table5[[#This Row],[Recency]]&lt;=$L$11,4,IF(Table5[[#This Row],[Recency]]&lt;=$L$12,3,IF(Table5[[#This Row],[Recency]]&lt;=$L$13,2,1))))</f>
        <v>1</v>
      </c>
      <c r="G1812" s="9">
        <f>IF(Table5[[#This Row],[Frequency]]&lt;=$M$11,1,IF(Table5[[#This Row],[Frequency]]&lt;=$M$12,2,IF(Table5[[#This Row],[Frequency]]&lt;=$M$13,3,IF(Table5[[#This Row],[Frequency]]&lt;$M$17,4,5))))</f>
        <v>1</v>
      </c>
      <c r="H1812" s="9">
        <f>IF(Table5[[#This Row],[Total_Spend]]&lt;=$N$11,1,IF(Table5[[#This Row],[Total_Spend]]&lt;=$N$12,2,IF(Table5[[#This Row],[Total_Spend]]&lt;=$N$13,3,IF(Table5[[#This Row],[Total_Spend]]&lt;$N$17,4,5))))</f>
        <v>1</v>
      </c>
    </row>
    <row r="1813" spans="1:8" x14ac:dyDescent="0.3">
      <c r="A1813" s="9">
        <v>7938</v>
      </c>
      <c r="B1813">
        <v>92</v>
      </c>
      <c r="C1813">
        <v>449</v>
      </c>
      <c r="D1813">
        <v>17</v>
      </c>
      <c r="E1813" s="9">
        <v>0</v>
      </c>
      <c r="F1813" s="9">
        <f>IF(Table5[[#This Row],[Recency]]&lt;=$L$19,5,IF(Table5[[#This Row],[Recency]]&lt;=$L$11,4,IF(Table5[[#This Row],[Recency]]&lt;=$L$12,3,IF(Table5[[#This Row],[Recency]]&lt;=$L$13,2,1))))</f>
        <v>1</v>
      </c>
      <c r="G1813" s="9">
        <f>IF(Table5[[#This Row],[Frequency]]&lt;=$M$11,1,IF(Table5[[#This Row],[Frequency]]&lt;=$M$12,2,IF(Table5[[#This Row],[Frequency]]&lt;=$M$13,3,IF(Table5[[#This Row],[Frequency]]&lt;$M$17,4,5))))</f>
        <v>3</v>
      </c>
      <c r="H1813" s="9">
        <f>IF(Table5[[#This Row],[Total_Spend]]&lt;=$N$11,1,IF(Table5[[#This Row],[Total_Spend]]&lt;=$N$12,2,IF(Table5[[#This Row],[Total_Spend]]&lt;=$N$13,3,IF(Table5[[#This Row],[Total_Spend]]&lt;$N$17,4,5))))</f>
        <v>3</v>
      </c>
    </row>
    <row r="1814" spans="1:8" x14ac:dyDescent="0.3">
      <c r="A1814" s="9">
        <v>7943</v>
      </c>
      <c r="B1814">
        <v>40</v>
      </c>
      <c r="C1814">
        <v>35</v>
      </c>
      <c r="D1814">
        <v>6</v>
      </c>
      <c r="E1814" s="9">
        <v>0</v>
      </c>
      <c r="F1814" s="9">
        <f>IF(Table5[[#This Row],[Recency]]&lt;=$L$19,5,IF(Table5[[#This Row],[Recency]]&lt;=$L$11,4,IF(Table5[[#This Row],[Recency]]&lt;=$L$12,3,IF(Table5[[#This Row],[Recency]]&lt;=$L$13,2,1))))</f>
        <v>3</v>
      </c>
      <c r="G1814" s="9">
        <f>IF(Table5[[#This Row],[Frequency]]&lt;=$M$11,1,IF(Table5[[#This Row],[Frequency]]&lt;=$M$12,2,IF(Table5[[#This Row],[Frequency]]&lt;=$M$13,3,IF(Table5[[#This Row],[Frequency]]&lt;$M$17,4,5))))</f>
        <v>1</v>
      </c>
      <c r="H1814" s="9">
        <f>IF(Table5[[#This Row],[Total_Spend]]&lt;=$N$11,1,IF(Table5[[#This Row],[Total_Spend]]&lt;=$N$12,2,IF(Table5[[#This Row],[Total_Spend]]&lt;=$N$13,3,IF(Table5[[#This Row],[Total_Spend]]&lt;$N$17,4,5))))</f>
        <v>1</v>
      </c>
    </row>
    <row r="1815" spans="1:8" x14ac:dyDescent="0.3">
      <c r="A1815" s="9">
        <v>7947</v>
      </c>
      <c r="B1815">
        <v>99</v>
      </c>
      <c r="C1815">
        <v>37</v>
      </c>
      <c r="D1815">
        <v>5</v>
      </c>
      <c r="E1815" s="9">
        <v>0</v>
      </c>
      <c r="F1815" s="9">
        <f>IF(Table5[[#This Row],[Recency]]&lt;=$L$19,5,IF(Table5[[#This Row],[Recency]]&lt;=$L$11,4,IF(Table5[[#This Row],[Recency]]&lt;=$L$12,3,IF(Table5[[#This Row],[Recency]]&lt;=$L$13,2,1))))</f>
        <v>1</v>
      </c>
      <c r="G1815" s="9">
        <f>IF(Table5[[#This Row],[Frequency]]&lt;=$M$11,1,IF(Table5[[#This Row],[Frequency]]&lt;=$M$12,2,IF(Table5[[#This Row],[Frequency]]&lt;=$M$13,3,IF(Table5[[#This Row],[Frequency]]&lt;$M$17,4,5))))</f>
        <v>1</v>
      </c>
      <c r="H1815" s="9">
        <f>IF(Table5[[#This Row],[Total_Spend]]&lt;=$N$11,1,IF(Table5[[#This Row],[Total_Spend]]&lt;=$N$12,2,IF(Table5[[#This Row],[Total_Spend]]&lt;=$N$13,3,IF(Table5[[#This Row],[Total_Spend]]&lt;$N$17,4,5))))</f>
        <v>1</v>
      </c>
    </row>
    <row r="1816" spans="1:8" x14ac:dyDescent="0.3">
      <c r="A1816" s="9">
        <v>7959</v>
      </c>
      <c r="B1816">
        <v>19</v>
      </c>
      <c r="C1816">
        <v>1370</v>
      </c>
      <c r="D1816">
        <v>11</v>
      </c>
      <c r="E1816" s="9">
        <v>0</v>
      </c>
      <c r="F1816" s="9">
        <f>IF(Table5[[#This Row],[Recency]]&lt;=$L$19,5,IF(Table5[[#This Row],[Recency]]&lt;=$L$11,4,IF(Table5[[#This Row],[Recency]]&lt;=$L$12,3,IF(Table5[[#This Row],[Recency]]&lt;=$L$13,2,1))))</f>
        <v>4</v>
      </c>
      <c r="G1816" s="9">
        <f>IF(Table5[[#This Row],[Frequency]]&lt;=$M$11,1,IF(Table5[[#This Row],[Frequency]]&lt;=$M$12,2,IF(Table5[[#This Row],[Frequency]]&lt;=$M$13,3,IF(Table5[[#This Row],[Frequency]]&lt;$M$17,4,5))))</f>
        <v>2</v>
      </c>
      <c r="H1816" s="9">
        <f>IF(Table5[[#This Row],[Total_Spend]]&lt;=$N$11,1,IF(Table5[[#This Row],[Total_Spend]]&lt;=$N$12,2,IF(Table5[[#This Row],[Total_Spend]]&lt;=$N$13,3,IF(Table5[[#This Row],[Total_Spend]]&lt;$N$17,4,5))))</f>
        <v>4</v>
      </c>
    </row>
    <row r="1817" spans="1:8" x14ac:dyDescent="0.3">
      <c r="A1817" s="9">
        <v>796</v>
      </c>
      <c r="B1817">
        <v>17</v>
      </c>
      <c r="C1817">
        <v>1071</v>
      </c>
      <c r="D1817">
        <v>26</v>
      </c>
      <c r="E1817" s="9">
        <v>0</v>
      </c>
      <c r="F1817" s="9">
        <f>IF(Table5[[#This Row],[Recency]]&lt;=$L$19,5,IF(Table5[[#This Row],[Recency]]&lt;=$L$11,4,IF(Table5[[#This Row],[Recency]]&lt;=$L$12,3,IF(Table5[[#This Row],[Recency]]&lt;=$L$13,2,1))))</f>
        <v>4</v>
      </c>
      <c r="G1817" s="9">
        <f>IF(Table5[[#This Row],[Frequency]]&lt;=$M$11,1,IF(Table5[[#This Row],[Frequency]]&lt;=$M$12,2,IF(Table5[[#This Row],[Frequency]]&lt;=$M$13,3,IF(Table5[[#This Row],[Frequency]]&lt;$M$17,4,5))))</f>
        <v>5</v>
      </c>
      <c r="H1817" s="9">
        <f>IF(Table5[[#This Row],[Total_Spend]]&lt;=$N$11,1,IF(Table5[[#This Row],[Total_Spend]]&lt;=$N$12,2,IF(Table5[[#This Row],[Total_Spend]]&lt;=$N$13,3,IF(Table5[[#This Row],[Total_Spend]]&lt;$N$17,4,5))))</f>
        <v>4</v>
      </c>
    </row>
    <row r="1818" spans="1:8" x14ac:dyDescent="0.3">
      <c r="A1818" s="9">
        <v>7960</v>
      </c>
      <c r="B1818">
        <v>89</v>
      </c>
      <c r="C1818">
        <v>1382</v>
      </c>
      <c r="D1818">
        <v>26</v>
      </c>
      <c r="E1818" s="9">
        <v>0</v>
      </c>
      <c r="F1818" s="9">
        <f>IF(Table5[[#This Row],[Recency]]&lt;=$L$19,5,IF(Table5[[#This Row],[Recency]]&lt;=$L$11,4,IF(Table5[[#This Row],[Recency]]&lt;=$L$12,3,IF(Table5[[#This Row],[Recency]]&lt;=$L$13,2,1))))</f>
        <v>1</v>
      </c>
      <c r="G1818" s="9">
        <f>IF(Table5[[#This Row],[Frequency]]&lt;=$M$11,1,IF(Table5[[#This Row],[Frequency]]&lt;=$M$12,2,IF(Table5[[#This Row],[Frequency]]&lt;=$M$13,3,IF(Table5[[#This Row],[Frequency]]&lt;$M$17,4,5))))</f>
        <v>5</v>
      </c>
      <c r="H1818" s="9">
        <f>IF(Table5[[#This Row],[Total_Spend]]&lt;=$N$11,1,IF(Table5[[#This Row],[Total_Spend]]&lt;=$N$12,2,IF(Table5[[#This Row],[Total_Spend]]&lt;=$N$13,3,IF(Table5[[#This Row],[Total_Spend]]&lt;$N$17,4,5))))</f>
        <v>4</v>
      </c>
    </row>
    <row r="1819" spans="1:8" x14ac:dyDescent="0.3">
      <c r="A1819" s="9">
        <v>7962</v>
      </c>
      <c r="B1819">
        <v>1</v>
      </c>
      <c r="C1819">
        <v>1901</v>
      </c>
      <c r="D1819">
        <v>12</v>
      </c>
      <c r="E1819" s="9">
        <v>1</v>
      </c>
      <c r="F1819" s="9">
        <f>IF(Table5[[#This Row],[Recency]]&lt;=$L$19,5,IF(Table5[[#This Row],[Recency]]&lt;=$L$11,4,IF(Table5[[#This Row],[Recency]]&lt;=$L$12,3,IF(Table5[[#This Row],[Recency]]&lt;=$L$13,2,1))))</f>
        <v>5</v>
      </c>
      <c r="G1819" s="9">
        <f>IF(Table5[[#This Row],[Frequency]]&lt;=$M$11,1,IF(Table5[[#This Row],[Frequency]]&lt;=$M$12,2,IF(Table5[[#This Row],[Frequency]]&lt;=$M$13,3,IF(Table5[[#This Row],[Frequency]]&lt;$M$17,4,5))))</f>
        <v>2</v>
      </c>
      <c r="H1819" s="9">
        <f>IF(Table5[[#This Row],[Total_Spend]]&lt;=$N$11,1,IF(Table5[[#This Row],[Total_Spend]]&lt;=$N$12,2,IF(Table5[[#This Row],[Total_Spend]]&lt;=$N$13,3,IF(Table5[[#This Row],[Total_Spend]]&lt;$N$17,4,5))))</f>
        <v>5</v>
      </c>
    </row>
    <row r="1820" spans="1:8" x14ac:dyDescent="0.3">
      <c r="A1820" s="9">
        <v>7966</v>
      </c>
      <c r="B1820">
        <v>48</v>
      </c>
      <c r="C1820">
        <v>1191</v>
      </c>
      <c r="D1820">
        <v>30</v>
      </c>
      <c r="E1820" s="9">
        <v>0</v>
      </c>
      <c r="F1820" s="9">
        <f>IF(Table5[[#This Row],[Recency]]&lt;=$L$19,5,IF(Table5[[#This Row],[Recency]]&lt;=$L$11,4,IF(Table5[[#This Row],[Recency]]&lt;=$L$12,3,IF(Table5[[#This Row],[Recency]]&lt;=$L$13,2,1))))</f>
        <v>3</v>
      </c>
      <c r="G1820" s="9">
        <f>IF(Table5[[#This Row],[Frequency]]&lt;=$M$11,1,IF(Table5[[#This Row],[Frequency]]&lt;=$M$12,2,IF(Table5[[#This Row],[Frequency]]&lt;=$M$13,3,IF(Table5[[#This Row],[Frequency]]&lt;$M$17,4,5))))</f>
        <v>5</v>
      </c>
      <c r="H1820" s="9">
        <f>IF(Table5[[#This Row],[Total_Spend]]&lt;=$N$11,1,IF(Table5[[#This Row],[Total_Spend]]&lt;=$N$12,2,IF(Table5[[#This Row],[Total_Spend]]&lt;=$N$13,3,IF(Table5[[#This Row],[Total_Spend]]&lt;$N$17,4,5))))</f>
        <v>4</v>
      </c>
    </row>
    <row r="1821" spans="1:8" x14ac:dyDescent="0.3">
      <c r="A1821" s="9">
        <v>7972</v>
      </c>
      <c r="B1821">
        <v>79</v>
      </c>
      <c r="C1821">
        <v>1151</v>
      </c>
      <c r="D1821">
        <v>17</v>
      </c>
      <c r="E1821" s="9">
        <v>0</v>
      </c>
      <c r="F1821" s="9">
        <f>IF(Table5[[#This Row],[Recency]]&lt;=$L$19,5,IF(Table5[[#This Row],[Recency]]&lt;=$L$11,4,IF(Table5[[#This Row],[Recency]]&lt;=$L$12,3,IF(Table5[[#This Row],[Recency]]&lt;=$L$13,2,1))))</f>
        <v>1</v>
      </c>
      <c r="G1821" s="9">
        <f>IF(Table5[[#This Row],[Frequency]]&lt;=$M$11,1,IF(Table5[[#This Row],[Frequency]]&lt;=$M$12,2,IF(Table5[[#This Row],[Frequency]]&lt;=$M$13,3,IF(Table5[[#This Row],[Frequency]]&lt;$M$17,4,5))))</f>
        <v>3</v>
      </c>
      <c r="H1821" s="9">
        <f>IF(Table5[[#This Row],[Total_Spend]]&lt;=$N$11,1,IF(Table5[[#This Row],[Total_Spend]]&lt;=$N$12,2,IF(Table5[[#This Row],[Total_Spend]]&lt;=$N$13,3,IF(Table5[[#This Row],[Total_Spend]]&lt;$N$17,4,5))))</f>
        <v>4</v>
      </c>
    </row>
    <row r="1822" spans="1:8" x14ac:dyDescent="0.3">
      <c r="A1822" s="9">
        <v>798</v>
      </c>
      <c r="B1822">
        <v>71</v>
      </c>
      <c r="C1822">
        <v>27</v>
      </c>
      <c r="D1822">
        <v>5</v>
      </c>
      <c r="E1822" s="9">
        <v>0</v>
      </c>
      <c r="F1822" s="9">
        <f>IF(Table5[[#This Row],[Recency]]&lt;=$L$19,5,IF(Table5[[#This Row],[Recency]]&lt;=$L$11,4,IF(Table5[[#This Row],[Recency]]&lt;=$L$12,3,IF(Table5[[#This Row],[Recency]]&lt;=$L$13,2,1))))</f>
        <v>2</v>
      </c>
      <c r="G1822" s="9">
        <f>IF(Table5[[#This Row],[Frequency]]&lt;=$M$11,1,IF(Table5[[#This Row],[Frequency]]&lt;=$M$12,2,IF(Table5[[#This Row],[Frequency]]&lt;=$M$13,3,IF(Table5[[#This Row],[Frequency]]&lt;$M$17,4,5))))</f>
        <v>1</v>
      </c>
      <c r="H1822" s="9">
        <f>IF(Table5[[#This Row],[Total_Spend]]&lt;=$N$11,1,IF(Table5[[#This Row],[Total_Spend]]&lt;=$N$12,2,IF(Table5[[#This Row],[Total_Spend]]&lt;=$N$13,3,IF(Table5[[#This Row],[Total_Spend]]&lt;$N$17,4,5))))</f>
        <v>1</v>
      </c>
    </row>
    <row r="1823" spans="1:8" x14ac:dyDescent="0.3">
      <c r="A1823" s="9">
        <v>7987</v>
      </c>
      <c r="B1823">
        <v>96</v>
      </c>
      <c r="C1823">
        <v>460</v>
      </c>
      <c r="D1823">
        <v>19</v>
      </c>
      <c r="E1823" s="9">
        <v>0</v>
      </c>
      <c r="F1823" s="9">
        <f>IF(Table5[[#This Row],[Recency]]&lt;=$L$19,5,IF(Table5[[#This Row],[Recency]]&lt;=$L$11,4,IF(Table5[[#This Row],[Recency]]&lt;=$L$12,3,IF(Table5[[#This Row],[Recency]]&lt;=$L$13,2,1))))</f>
        <v>1</v>
      </c>
      <c r="G1823" s="9">
        <f>IF(Table5[[#This Row],[Frequency]]&lt;=$M$11,1,IF(Table5[[#This Row],[Frequency]]&lt;=$M$12,2,IF(Table5[[#This Row],[Frequency]]&lt;=$M$13,3,IF(Table5[[#This Row],[Frequency]]&lt;$M$17,4,5))))</f>
        <v>3</v>
      </c>
      <c r="H1823" s="9">
        <f>IF(Table5[[#This Row],[Total_Spend]]&lt;=$N$11,1,IF(Table5[[#This Row],[Total_Spend]]&lt;=$N$12,2,IF(Table5[[#This Row],[Total_Spend]]&lt;=$N$13,3,IF(Table5[[#This Row],[Total_Spend]]&lt;$N$17,4,5))))</f>
        <v>3</v>
      </c>
    </row>
    <row r="1824" spans="1:8" x14ac:dyDescent="0.3">
      <c r="A1824" s="9">
        <v>7990</v>
      </c>
      <c r="B1824">
        <v>2</v>
      </c>
      <c r="C1824">
        <v>17</v>
      </c>
      <c r="D1824">
        <v>4</v>
      </c>
      <c r="E1824" s="9">
        <v>0</v>
      </c>
      <c r="F1824" s="9">
        <f>IF(Table5[[#This Row],[Recency]]&lt;=$L$19,5,IF(Table5[[#This Row],[Recency]]&lt;=$L$11,4,IF(Table5[[#This Row],[Recency]]&lt;=$L$12,3,IF(Table5[[#This Row],[Recency]]&lt;=$L$13,2,1))))</f>
        <v>5</v>
      </c>
      <c r="G1824" s="9">
        <f>IF(Table5[[#This Row],[Frequency]]&lt;=$M$11,1,IF(Table5[[#This Row],[Frequency]]&lt;=$M$12,2,IF(Table5[[#This Row],[Frequency]]&lt;=$M$13,3,IF(Table5[[#This Row],[Frequency]]&lt;$M$17,4,5))))</f>
        <v>1</v>
      </c>
      <c r="H1824" s="9">
        <f>IF(Table5[[#This Row],[Total_Spend]]&lt;=$N$11,1,IF(Table5[[#This Row],[Total_Spend]]&lt;=$N$12,2,IF(Table5[[#This Row],[Total_Spend]]&lt;=$N$13,3,IF(Table5[[#This Row],[Total_Spend]]&lt;$N$17,4,5))))</f>
        <v>1</v>
      </c>
    </row>
    <row r="1825" spans="1:8" x14ac:dyDescent="0.3">
      <c r="A1825" s="9">
        <v>7998</v>
      </c>
      <c r="B1825">
        <v>77</v>
      </c>
      <c r="C1825">
        <v>112</v>
      </c>
      <c r="D1825">
        <v>9</v>
      </c>
      <c r="E1825" s="9">
        <v>0</v>
      </c>
      <c r="F1825" s="9">
        <f>IF(Table5[[#This Row],[Recency]]&lt;=$L$19,5,IF(Table5[[#This Row],[Recency]]&lt;=$L$11,4,IF(Table5[[#This Row],[Recency]]&lt;=$L$12,3,IF(Table5[[#This Row],[Recency]]&lt;=$L$13,2,1))))</f>
        <v>1</v>
      </c>
      <c r="G1825" s="9">
        <f>IF(Table5[[#This Row],[Frequency]]&lt;=$M$11,1,IF(Table5[[#This Row],[Frequency]]&lt;=$M$12,2,IF(Table5[[#This Row],[Frequency]]&lt;=$M$13,3,IF(Table5[[#This Row],[Frequency]]&lt;$M$17,4,5))))</f>
        <v>2</v>
      </c>
      <c r="H1825" s="9">
        <f>IF(Table5[[#This Row],[Total_Spend]]&lt;=$N$11,1,IF(Table5[[#This Row],[Total_Spend]]&lt;=$N$12,2,IF(Table5[[#This Row],[Total_Spend]]&lt;=$N$13,3,IF(Table5[[#This Row],[Total_Spend]]&lt;$N$17,4,5))))</f>
        <v>2</v>
      </c>
    </row>
    <row r="1826" spans="1:8" x14ac:dyDescent="0.3">
      <c r="A1826" s="9">
        <v>7999</v>
      </c>
      <c r="B1826">
        <v>17</v>
      </c>
      <c r="C1826">
        <v>1743</v>
      </c>
      <c r="D1826">
        <v>17</v>
      </c>
      <c r="E1826" s="9">
        <v>1</v>
      </c>
      <c r="F1826" s="9">
        <f>IF(Table5[[#This Row],[Recency]]&lt;=$L$19,5,IF(Table5[[#This Row],[Recency]]&lt;=$L$11,4,IF(Table5[[#This Row],[Recency]]&lt;=$L$12,3,IF(Table5[[#This Row],[Recency]]&lt;=$L$13,2,1))))</f>
        <v>4</v>
      </c>
      <c r="G1826" s="9">
        <f>IF(Table5[[#This Row],[Frequency]]&lt;=$M$11,1,IF(Table5[[#This Row],[Frequency]]&lt;=$M$12,2,IF(Table5[[#This Row],[Frequency]]&lt;=$M$13,3,IF(Table5[[#This Row],[Frequency]]&lt;$M$17,4,5))))</f>
        <v>3</v>
      </c>
      <c r="H1826" s="9">
        <f>IF(Table5[[#This Row],[Total_Spend]]&lt;=$N$11,1,IF(Table5[[#This Row],[Total_Spend]]&lt;=$N$12,2,IF(Table5[[#This Row],[Total_Spend]]&lt;=$N$13,3,IF(Table5[[#This Row],[Total_Spend]]&lt;$N$17,4,5))))</f>
        <v>5</v>
      </c>
    </row>
    <row r="1827" spans="1:8" x14ac:dyDescent="0.3">
      <c r="A1827" s="9">
        <v>800</v>
      </c>
      <c r="B1827">
        <v>57</v>
      </c>
      <c r="C1827">
        <v>32</v>
      </c>
      <c r="D1827">
        <v>6</v>
      </c>
      <c r="E1827" s="9">
        <v>0</v>
      </c>
      <c r="F1827" s="9">
        <f>IF(Table5[[#This Row],[Recency]]&lt;=$L$19,5,IF(Table5[[#This Row],[Recency]]&lt;=$L$11,4,IF(Table5[[#This Row],[Recency]]&lt;=$L$12,3,IF(Table5[[#This Row],[Recency]]&lt;=$L$13,2,1))))</f>
        <v>2</v>
      </c>
      <c r="G1827" s="9">
        <f>IF(Table5[[#This Row],[Frequency]]&lt;=$M$11,1,IF(Table5[[#This Row],[Frequency]]&lt;=$M$12,2,IF(Table5[[#This Row],[Frequency]]&lt;=$M$13,3,IF(Table5[[#This Row],[Frequency]]&lt;$M$17,4,5))))</f>
        <v>1</v>
      </c>
      <c r="H1827" s="9">
        <f>IF(Table5[[#This Row],[Total_Spend]]&lt;=$N$11,1,IF(Table5[[#This Row],[Total_Spend]]&lt;=$N$12,2,IF(Table5[[#This Row],[Total_Spend]]&lt;=$N$13,3,IF(Table5[[#This Row],[Total_Spend]]&lt;$N$17,4,5))))</f>
        <v>1</v>
      </c>
    </row>
    <row r="1828" spans="1:8" x14ac:dyDescent="0.3">
      <c r="A1828" s="9">
        <v>8008</v>
      </c>
      <c r="B1828">
        <v>54</v>
      </c>
      <c r="C1828">
        <v>119</v>
      </c>
      <c r="D1828">
        <v>7</v>
      </c>
      <c r="E1828" s="9">
        <v>0</v>
      </c>
      <c r="F1828" s="9">
        <f>IF(Table5[[#This Row],[Recency]]&lt;=$L$19,5,IF(Table5[[#This Row],[Recency]]&lt;=$L$11,4,IF(Table5[[#This Row],[Recency]]&lt;=$L$12,3,IF(Table5[[#This Row],[Recency]]&lt;=$L$13,2,1))))</f>
        <v>2</v>
      </c>
      <c r="G1828" s="9">
        <f>IF(Table5[[#This Row],[Frequency]]&lt;=$M$11,1,IF(Table5[[#This Row],[Frequency]]&lt;=$M$12,2,IF(Table5[[#This Row],[Frequency]]&lt;=$M$13,3,IF(Table5[[#This Row],[Frequency]]&lt;$M$17,4,5))))</f>
        <v>1</v>
      </c>
      <c r="H1828" s="9">
        <f>IF(Table5[[#This Row],[Total_Spend]]&lt;=$N$11,1,IF(Table5[[#This Row],[Total_Spend]]&lt;=$N$12,2,IF(Table5[[#This Row],[Total_Spend]]&lt;=$N$13,3,IF(Table5[[#This Row],[Total_Spend]]&lt;$N$17,4,5))))</f>
        <v>2</v>
      </c>
    </row>
    <row r="1829" spans="1:8" x14ac:dyDescent="0.3">
      <c r="A1829" s="9">
        <v>8015</v>
      </c>
      <c r="B1829">
        <v>88</v>
      </c>
      <c r="C1829">
        <v>1313</v>
      </c>
      <c r="D1829">
        <v>20</v>
      </c>
      <c r="E1829" s="9">
        <v>1</v>
      </c>
      <c r="F1829" s="9">
        <f>IF(Table5[[#This Row],[Recency]]&lt;=$L$19,5,IF(Table5[[#This Row],[Recency]]&lt;=$L$11,4,IF(Table5[[#This Row],[Recency]]&lt;=$L$12,3,IF(Table5[[#This Row],[Recency]]&lt;=$L$13,2,1))))</f>
        <v>1</v>
      </c>
      <c r="G1829" s="9">
        <f>IF(Table5[[#This Row],[Frequency]]&lt;=$M$11,1,IF(Table5[[#This Row],[Frequency]]&lt;=$M$12,2,IF(Table5[[#This Row],[Frequency]]&lt;=$M$13,3,IF(Table5[[#This Row],[Frequency]]&lt;$M$17,4,5))))</f>
        <v>3</v>
      </c>
      <c r="H1829" s="9">
        <f>IF(Table5[[#This Row],[Total_Spend]]&lt;=$N$11,1,IF(Table5[[#This Row],[Total_Spend]]&lt;=$N$12,2,IF(Table5[[#This Row],[Total_Spend]]&lt;=$N$13,3,IF(Table5[[#This Row],[Total_Spend]]&lt;$N$17,4,5))))</f>
        <v>4</v>
      </c>
    </row>
    <row r="1830" spans="1:8" x14ac:dyDescent="0.3">
      <c r="A1830" s="9">
        <v>8017</v>
      </c>
      <c r="B1830">
        <v>83</v>
      </c>
      <c r="C1830">
        <v>55</v>
      </c>
      <c r="D1830">
        <v>7</v>
      </c>
      <c r="E1830" s="9">
        <v>0</v>
      </c>
      <c r="F1830" s="9">
        <f>IF(Table5[[#This Row],[Recency]]&lt;=$L$19,5,IF(Table5[[#This Row],[Recency]]&lt;=$L$11,4,IF(Table5[[#This Row],[Recency]]&lt;=$L$12,3,IF(Table5[[#This Row],[Recency]]&lt;=$L$13,2,1))))</f>
        <v>1</v>
      </c>
      <c r="G1830" s="9">
        <f>IF(Table5[[#This Row],[Frequency]]&lt;=$M$11,1,IF(Table5[[#This Row],[Frequency]]&lt;=$M$12,2,IF(Table5[[#This Row],[Frequency]]&lt;=$M$13,3,IF(Table5[[#This Row],[Frequency]]&lt;$M$17,4,5))))</f>
        <v>1</v>
      </c>
      <c r="H1830" s="9">
        <f>IF(Table5[[#This Row],[Total_Spend]]&lt;=$N$11,1,IF(Table5[[#This Row],[Total_Spend]]&lt;=$N$12,2,IF(Table5[[#This Row],[Total_Spend]]&lt;=$N$13,3,IF(Table5[[#This Row],[Total_Spend]]&lt;$N$17,4,5))))</f>
        <v>1</v>
      </c>
    </row>
    <row r="1831" spans="1:8" x14ac:dyDescent="0.3">
      <c r="A1831" s="9">
        <v>8026</v>
      </c>
      <c r="B1831">
        <v>10</v>
      </c>
      <c r="C1831">
        <v>463</v>
      </c>
      <c r="D1831">
        <v>19</v>
      </c>
      <c r="E1831" s="9">
        <v>0</v>
      </c>
      <c r="F1831" s="9">
        <f>IF(Table5[[#This Row],[Recency]]&lt;=$L$19,5,IF(Table5[[#This Row],[Recency]]&lt;=$L$11,4,IF(Table5[[#This Row],[Recency]]&lt;=$L$12,3,IF(Table5[[#This Row],[Recency]]&lt;=$L$13,2,1))))</f>
        <v>4</v>
      </c>
      <c r="G1831" s="9">
        <f>IF(Table5[[#This Row],[Frequency]]&lt;=$M$11,1,IF(Table5[[#This Row],[Frequency]]&lt;=$M$12,2,IF(Table5[[#This Row],[Frequency]]&lt;=$M$13,3,IF(Table5[[#This Row],[Frequency]]&lt;$M$17,4,5))))</f>
        <v>3</v>
      </c>
      <c r="H1831" s="9">
        <f>IF(Table5[[#This Row],[Total_Spend]]&lt;=$N$11,1,IF(Table5[[#This Row],[Total_Spend]]&lt;=$N$12,2,IF(Table5[[#This Row],[Total_Spend]]&lt;=$N$13,3,IF(Table5[[#This Row],[Total_Spend]]&lt;$N$17,4,5))))</f>
        <v>3</v>
      </c>
    </row>
    <row r="1832" spans="1:8" x14ac:dyDescent="0.3">
      <c r="A1832" s="9">
        <v>8029</v>
      </c>
      <c r="B1832">
        <v>27</v>
      </c>
      <c r="C1832">
        <v>1621</v>
      </c>
      <c r="D1832">
        <v>15</v>
      </c>
      <c r="E1832" s="9">
        <v>1</v>
      </c>
      <c r="F1832" s="9">
        <f>IF(Table5[[#This Row],[Recency]]&lt;=$L$19,5,IF(Table5[[#This Row],[Recency]]&lt;=$L$11,4,IF(Table5[[#This Row],[Recency]]&lt;=$L$12,3,IF(Table5[[#This Row],[Recency]]&lt;=$L$13,2,1))))</f>
        <v>3</v>
      </c>
      <c r="G1832" s="9">
        <f>IF(Table5[[#This Row],[Frequency]]&lt;=$M$11,1,IF(Table5[[#This Row],[Frequency]]&lt;=$M$12,2,IF(Table5[[#This Row],[Frequency]]&lt;=$M$13,3,IF(Table5[[#This Row],[Frequency]]&lt;$M$17,4,5))))</f>
        <v>2</v>
      </c>
      <c r="H1832" s="9">
        <f>IF(Table5[[#This Row],[Total_Spend]]&lt;=$N$11,1,IF(Table5[[#This Row],[Total_Spend]]&lt;=$N$12,2,IF(Table5[[#This Row],[Total_Spend]]&lt;=$N$13,3,IF(Table5[[#This Row],[Total_Spend]]&lt;$N$17,4,5))))</f>
        <v>5</v>
      </c>
    </row>
    <row r="1833" spans="1:8" x14ac:dyDescent="0.3">
      <c r="A1833" s="9">
        <v>803</v>
      </c>
      <c r="B1833">
        <v>82</v>
      </c>
      <c r="C1833">
        <v>21</v>
      </c>
      <c r="D1833">
        <v>4</v>
      </c>
      <c r="E1833" s="9">
        <v>0</v>
      </c>
      <c r="F1833" s="9">
        <f>IF(Table5[[#This Row],[Recency]]&lt;=$L$19,5,IF(Table5[[#This Row],[Recency]]&lt;=$L$11,4,IF(Table5[[#This Row],[Recency]]&lt;=$L$12,3,IF(Table5[[#This Row],[Recency]]&lt;=$L$13,2,1))))</f>
        <v>1</v>
      </c>
      <c r="G1833" s="9">
        <f>IF(Table5[[#This Row],[Frequency]]&lt;=$M$11,1,IF(Table5[[#This Row],[Frequency]]&lt;=$M$12,2,IF(Table5[[#This Row],[Frequency]]&lt;=$M$13,3,IF(Table5[[#This Row],[Frequency]]&lt;$M$17,4,5))))</f>
        <v>1</v>
      </c>
      <c r="H1833" s="9">
        <f>IF(Table5[[#This Row],[Total_Spend]]&lt;=$N$11,1,IF(Table5[[#This Row],[Total_Spend]]&lt;=$N$12,2,IF(Table5[[#This Row],[Total_Spend]]&lt;=$N$13,3,IF(Table5[[#This Row],[Total_Spend]]&lt;$N$17,4,5))))</f>
        <v>1</v>
      </c>
    </row>
    <row r="1834" spans="1:8" x14ac:dyDescent="0.3">
      <c r="A1834" s="9">
        <v>8036</v>
      </c>
      <c r="B1834">
        <v>10</v>
      </c>
      <c r="C1834">
        <v>63</v>
      </c>
      <c r="D1834">
        <v>11</v>
      </c>
      <c r="E1834" s="9">
        <v>0</v>
      </c>
      <c r="F1834" s="9">
        <f>IF(Table5[[#This Row],[Recency]]&lt;=$L$19,5,IF(Table5[[#This Row],[Recency]]&lt;=$L$11,4,IF(Table5[[#This Row],[Recency]]&lt;=$L$12,3,IF(Table5[[#This Row],[Recency]]&lt;=$L$13,2,1))))</f>
        <v>4</v>
      </c>
      <c r="G1834" s="9">
        <f>IF(Table5[[#This Row],[Frequency]]&lt;=$M$11,1,IF(Table5[[#This Row],[Frequency]]&lt;=$M$12,2,IF(Table5[[#This Row],[Frequency]]&lt;=$M$13,3,IF(Table5[[#This Row],[Frequency]]&lt;$M$17,4,5))))</f>
        <v>2</v>
      </c>
      <c r="H1834" s="9">
        <f>IF(Table5[[#This Row],[Total_Spend]]&lt;=$N$11,1,IF(Table5[[#This Row],[Total_Spend]]&lt;=$N$12,2,IF(Table5[[#This Row],[Total_Spend]]&lt;=$N$13,3,IF(Table5[[#This Row],[Total_Spend]]&lt;$N$17,4,5))))</f>
        <v>1</v>
      </c>
    </row>
    <row r="1835" spans="1:8" x14ac:dyDescent="0.3">
      <c r="A1835" s="9">
        <v>8041</v>
      </c>
      <c r="B1835">
        <v>35</v>
      </c>
      <c r="C1835">
        <v>1092</v>
      </c>
      <c r="D1835">
        <v>21</v>
      </c>
      <c r="E1835" s="9">
        <v>0</v>
      </c>
      <c r="F1835" s="9">
        <f>IF(Table5[[#This Row],[Recency]]&lt;=$L$19,5,IF(Table5[[#This Row],[Recency]]&lt;=$L$11,4,IF(Table5[[#This Row],[Recency]]&lt;=$L$12,3,IF(Table5[[#This Row],[Recency]]&lt;=$L$13,2,1))))</f>
        <v>3</v>
      </c>
      <c r="G1835" s="9">
        <f>IF(Table5[[#This Row],[Frequency]]&lt;=$M$11,1,IF(Table5[[#This Row],[Frequency]]&lt;=$M$12,2,IF(Table5[[#This Row],[Frequency]]&lt;=$M$13,3,IF(Table5[[#This Row],[Frequency]]&lt;$M$17,4,5))))</f>
        <v>3</v>
      </c>
      <c r="H1835" s="9">
        <f>IF(Table5[[#This Row],[Total_Spend]]&lt;=$N$11,1,IF(Table5[[#This Row],[Total_Spend]]&lt;=$N$12,2,IF(Table5[[#This Row],[Total_Spend]]&lt;=$N$13,3,IF(Table5[[#This Row],[Total_Spend]]&lt;$N$17,4,5))))</f>
        <v>4</v>
      </c>
    </row>
    <row r="1836" spans="1:8" x14ac:dyDescent="0.3">
      <c r="A1836" s="9">
        <v>807</v>
      </c>
      <c r="B1836">
        <v>35</v>
      </c>
      <c r="C1836">
        <v>292</v>
      </c>
      <c r="D1836">
        <v>17</v>
      </c>
      <c r="E1836" s="9">
        <v>0</v>
      </c>
      <c r="F1836" s="9">
        <f>IF(Table5[[#This Row],[Recency]]&lt;=$L$19,5,IF(Table5[[#This Row],[Recency]]&lt;=$L$11,4,IF(Table5[[#This Row],[Recency]]&lt;=$L$12,3,IF(Table5[[#This Row],[Recency]]&lt;=$L$13,2,1))))</f>
        <v>3</v>
      </c>
      <c r="G1836" s="9">
        <f>IF(Table5[[#This Row],[Frequency]]&lt;=$M$11,1,IF(Table5[[#This Row],[Frequency]]&lt;=$M$12,2,IF(Table5[[#This Row],[Frequency]]&lt;=$M$13,3,IF(Table5[[#This Row],[Frequency]]&lt;$M$17,4,5))))</f>
        <v>3</v>
      </c>
      <c r="H1836" s="9">
        <f>IF(Table5[[#This Row],[Total_Spend]]&lt;=$N$11,1,IF(Table5[[#This Row],[Total_Spend]]&lt;=$N$12,2,IF(Table5[[#This Row],[Total_Spend]]&lt;=$N$13,3,IF(Table5[[#This Row],[Total_Spend]]&lt;$N$17,4,5))))</f>
        <v>2</v>
      </c>
    </row>
    <row r="1837" spans="1:8" x14ac:dyDescent="0.3">
      <c r="A1837" s="9">
        <v>8070</v>
      </c>
      <c r="B1837">
        <v>98</v>
      </c>
      <c r="C1837">
        <v>264</v>
      </c>
      <c r="D1837">
        <v>12</v>
      </c>
      <c r="E1837" s="9">
        <v>0</v>
      </c>
      <c r="F1837" s="9">
        <f>IF(Table5[[#This Row],[Recency]]&lt;=$L$19,5,IF(Table5[[#This Row],[Recency]]&lt;=$L$11,4,IF(Table5[[#This Row],[Recency]]&lt;=$L$12,3,IF(Table5[[#This Row],[Recency]]&lt;=$L$13,2,1))))</f>
        <v>1</v>
      </c>
      <c r="G1837" s="9">
        <f>IF(Table5[[#This Row],[Frequency]]&lt;=$M$11,1,IF(Table5[[#This Row],[Frequency]]&lt;=$M$12,2,IF(Table5[[#This Row],[Frequency]]&lt;=$M$13,3,IF(Table5[[#This Row],[Frequency]]&lt;$M$17,4,5))))</f>
        <v>2</v>
      </c>
      <c r="H1837" s="9">
        <f>IF(Table5[[#This Row],[Total_Spend]]&lt;=$N$11,1,IF(Table5[[#This Row],[Total_Spend]]&lt;=$N$12,2,IF(Table5[[#This Row],[Total_Spend]]&lt;=$N$13,3,IF(Table5[[#This Row],[Total_Spend]]&lt;$N$17,4,5))))</f>
        <v>2</v>
      </c>
    </row>
    <row r="1838" spans="1:8" x14ac:dyDescent="0.3">
      <c r="A1838" s="9">
        <v>8079</v>
      </c>
      <c r="B1838">
        <v>86</v>
      </c>
      <c r="C1838">
        <v>55</v>
      </c>
      <c r="D1838">
        <v>9</v>
      </c>
      <c r="E1838" s="9">
        <v>0</v>
      </c>
      <c r="F1838" s="9">
        <f>IF(Table5[[#This Row],[Recency]]&lt;=$L$19,5,IF(Table5[[#This Row],[Recency]]&lt;=$L$11,4,IF(Table5[[#This Row],[Recency]]&lt;=$L$12,3,IF(Table5[[#This Row],[Recency]]&lt;=$L$13,2,1))))</f>
        <v>1</v>
      </c>
      <c r="G1838" s="9">
        <f>IF(Table5[[#This Row],[Frequency]]&lt;=$M$11,1,IF(Table5[[#This Row],[Frequency]]&lt;=$M$12,2,IF(Table5[[#This Row],[Frequency]]&lt;=$M$13,3,IF(Table5[[#This Row],[Frequency]]&lt;$M$17,4,5))))</f>
        <v>2</v>
      </c>
      <c r="H1838" s="9">
        <f>IF(Table5[[#This Row],[Total_Spend]]&lt;=$N$11,1,IF(Table5[[#This Row],[Total_Spend]]&lt;=$N$12,2,IF(Table5[[#This Row],[Total_Spend]]&lt;=$N$13,3,IF(Table5[[#This Row],[Total_Spend]]&lt;$N$17,4,5))))</f>
        <v>1</v>
      </c>
    </row>
    <row r="1839" spans="1:8" x14ac:dyDescent="0.3">
      <c r="A1839" s="9">
        <v>8080</v>
      </c>
      <c r="B1839">
        <v>50</v>
      </c>
      <c r="C1839">
        <v>22</v>
      </c>
      <c r="D1839">
        <v>4</v>
      </c>
      <c r="E1839" s="9">
        <v>0</v>
      </c>
      <c r="F1839" s="9">
        <f>IF(Table5[[#This Row],[Recency]]&lt;=$L$19,5,IF(Table5[[#This Row],[Recency]]&lt;=$L$11,4,IF(Table5[[#This Row],[Recency]]&lt;=$L$12,3,IF(Table5[[#This Row],[Recency]]&lt;=$L$13,2,1))))</f>
        <v>2</v>
      </c>
      <c r="G1839" s="9">
        <f>IF(Table5[[#This Row],[Frequency]]&lt;=$M$11,1,IF(Table5[[#This Row],[Frequency]]&lt;=$M$12,2,IF(Table5[[#This Row],[Frequency]]&lt;=$M$13,3,IF(Table5[[#This Row],[Frequency]]&lt;$M$17,4,5))))</f>
        <v>1</v>
      </c>
      <c r="H1839" s="9">
        <f>IF(Table5[[#This Row],[Total_Spend]]&lt;=$N$11,1,IF(Table5[[#This Row],[Total_Spend]]&lt;=$N$12,2,IF(Table5[[#This Row],[Total_Spend]]&lt;=$N$13,3,IF(Table5[[#This Row],[Total_Spend]]&lt;$N$17,4,5))))</f>
        <v>1</v>
      </c>
    </row>
    <row r="1840" spans="1:8" x14ac:dyDescent="0.3">
      <c r="A1840" s="9">
        <v>8082</v>
      </c>
      <c r="B1840">
        <v>75</v>
      </c>
      <c r="C1840">
        <v>34</v>
      </c>
      <c r="D1840">
        <v>5</v>
      </c>
      <c r="E1840" s="9">
        <v>1</v>
      </c>
      <c r="F1840" s="9">
        <f>IF(Table5[[#This Row],[Recency]]&lt;=$L$19,5,IF(Table5[[#This Row],[Recency]]&lt;=$L$11,4,IF(Table5[[#This Row],[Recency]]&lt;=$L$12,3,IF(Table5[[#This Row],[Recency]]&lt;=$L$13,2,1))))</f>
        <v>1</v>
      </c>
      <c r="G1840" s="9">
        <f>IF(Table5[[#This Row],[Frequency]]&lt;=$M$11,1,IF(Table5[[#This Row],[Frequency]]&lt;=$M$12,2,IF(Table5[[#This Row],[Frequency]]&lt;=$M$13,3,IF(Table5[[#This Row],[Frequency]]&lt;$M$17,4,5))))</f>
        <v>1</v>
      </c>
      <c r="H1840" s="9">
        <f>IF(Table5[[#This Row],[Total_Spend]]&lt;=$N$11,1,IF(Table5[[#This Row],[Total_Spend]]&lt;=$N$12,2,IF(Table5[[#This Row],[Total_Spend]]&lt;=$N$13,3,IF(Table5[[#This Row],[Total_Spend]]&lt;$N$17,4,5))))</f>
        <v>1</v>
      </c>
    </row>
    <row r="1841" spans="1:8" x14ac:dyDescent="0.3">
      <c r="A1841" s="9">
        <v>8086</v>
      </c>
      <c r="B1841">
        <v>34</v>
      </c>
      <c r="C1841">
        <v>55</v>
      </c>
      <c r="D1841">
        <v>7</v>
      </c>
      <c r="E1841" s="9">
        <v>0</v>
      </c>
      <c r="F1841" s="9">
        <f>IF(Table5[[#This Row],[Recency]]&lt;=$L$19,5,IF(Table5[[#This Row],[Recency]]&lt;=$L$11,4,IF(Table5[[#This Row],[Recency]]&lt;=$L$12,3,IF(Table5[[#This Row],[Recency]]&lt;=$L$13,2,1))))</f>
        <v>3</v>
      </c>
      <c r="G1841" s="9">
        <f>IF(Table5[[#This Row],[Frequency]]&lt;=$M$11,1,IF(Table5[[#This Row],[Frequency]]&lt;=$M$12,2,IF(Table5[[#This Row],[Frequency]]&lt;=$M$13,3,IF(Table5[[#This Row],[Frequency]]&lt;$M$17,4,5))))</f>
        <v>1</v>
      </c>
      <c r="H1841" s="9">
        <f>IF(Table5[[#This Row],[Total_Spend]]&lt;=$N$11,1,IF(Table5[[#This Row],[Total_Spend]]&lt;=$N$12,2,IF(Table5[[#This Row],[Total_Spend]]&lt;=$N$13,3,IF(Table5[[#This Row],[Total_Spend]]&lt;$N$17,4,5))))</f>
        <v>1</v>
      </c>
    </row>
    <row r="1842" spans="1:8" x14ac:dyDescent="0.3">
      <c r="A1842" s="9">
        <v>8091</v>
      </c>
      <c r="B1842">
        <v>50</v>
      </c>
      <c r="C1842">
        <v>1106</v>
      </c>
      <c r="D1842">
        <v>17</v>
      </c>
      <c r="E1842" s="9">
        <v>0</v>
      </c>
      <c r="F1842" s="9">
        <f>IF(Table5[[#This Row],[Recency]]&lt;=$L$19,5,IF(Table5[[#This Row],[Recency]]&lt;=$L$11,4,IF(Table5[[#This Row],[Recency]]&lt;=$L$12,3,IF(Table5[[#This Row],[Recency]]&lt;=$L$13,2,1))))</f>
        <v>2</v>
      </c>
      <c r="G1842" s="9">
        <f>IF(Table5[[#This Row],[Frequency]]&lt;=$M$11,1,IF(Table5[[#This Row],[Frequency]]&lt;=$M$12,2,IF(Table5[[#This Row],[Frequency]]&lt;=$M$13,3,IF(Table5[[#This Row],[Frequency]]&lt;$M$17,4,5))))</f>
        <v>3</v>
      </c>
      <c r="H1842" s="9">
        <f>IF(Table5[[#This Row],[Total_Spend]]&lt;=$N$11,1,IF(Table5[[#This Row],[Total_Spend]]&lt;=$N$12,2,IF(Table5[[#This Row],[Total_Spend]]&lt;=$N$13,3,IF(Table5[[#This Row],[Total_Spend]]&lt;$N$17,4,5))))</f>
        <v>4</v>
      </c>
    </row>
    <row r="1843" spans="1:8" x14ac:dyDescent="0.3">
      <c r="A1843" s="9">
        <v>8093</v>
      </c>
      <c r="B1843">
        <v>72</v>
      </c>
      <c r="C1843">
        <v>914</v>
      </c>
      <c r="D1843">
        <v>14</v>
      </c>
      <c r="E1843" s="9">
        <v>0</v>
      </c>
      <c r="F1843" s="9">
        <f>IF(Table5[[#This Row],[Recency]]&lt;=$L$19,5,IF(Table5[[#This Row],[Recency]]&lt;=$L$11,4,IF(Table5[[#This Row],[Recency]]&lt;=$L$12,3,IF(Table5[[#This Row],[Recency]]&lt;=$L$13,2,1))))</f>
        <v>2</v>
      </c>
      <c r="G1843" s="9">
        <f>IF(Table5[[#This Row],[Frequency]]&lt;=$M$11,1,IF(Table5[[#This Row],[Frequency]]&lt;=$M$12,2,IF(Table5[[#This Row],[Frequency]]&lt;=$M$13,3,IF(Table5[[#This Row],[Frequency]]&lt;$M$17,4,5))))</f>
        <v>2</v>
      </c>
      <c r="H1843" s="9">
        <f>IF(Table5[[#This Row],[Total_Spend]]&lt;=$N$11,1,IF(Table5[[#This Row],[Total_Spend]]&lt;=$N$12,2,IF(Table5[[#This Row],[Total_Spend]]&lt;=$N$13,3,IF(Table5[[#This Row],[Total_Spend]]&lt;$N$17,4,5))))</f>
        <v>3</v>
      </c>
    </row>
    <row r="1844" spans="1:8" x14ac:dyDescent="0.3">
      <c r="A1844" s="9">
        <v>810</v>
      </c>
      <c r="B1844">
        <v>49</v>
      </c>
      <c r="C1844">
        <v>641</v>
      </c>
      <c r="D1844">
        <v>19</v>
      </c>
      <c r="E1844" s="9">
        <v>0</v>
      </c>
      <c r="F1844" s="9">
        <f>IF(Table5[[#This Row],[Recency]]&lt;=$L$19,5,IF(Table5[[#This Row],[Recency]]&lt;=$L$11,4,IF(Table5[[#This Row],[Recency]]&lt;=$L$12,3,IF(Table5[[#This Row],[Recency]]&lt;=$L$13,2,1))))</f>
        <v>3</v>
      </c>
      <c r="G1844" s="9">
        <f>IF(Table5[[#This Row],[Frequency]]&lt;=$M$11,1,IF(Table5[[#This Row],[Frequency]]&lt;=$M$12,2,IF(Table5[[#This Row],[Frequency]]&lt;=$M$13,3,IF(Table5[[#This Row],[Frequency]]&lt;$M$17,4,5))))</f>
        <v>3</v>
      </c>
      <c r="H1844" s="9">
        <f>IF(Table5[[#This Row],[Total_Spend]]&lt;=$N$11,1,IF(Table5[[#This Row],[Total_Spend]]&lt;=$N$12,2,IF(Table5[[#This Row],[Total_Spend]]&lt;=$N$13,3,IF(Table5[[#This Row],[Total_Spend]]&lt;$N$17,4,5))))</f>
        <v>3</v>
      </c>
    </row>
    <row r="1845" spans="1:8" x14ac:dyDescent="0.3">
      <c r="A1845" s="9">
        <v>8104</v>
      </c>
      <c r="B1845">
        <v>32</v>
      </c>
      <c r="C1845">
        <v>278</v>
      </c>
      <c r="D1845">
        <v>12</v>
      </c>
      <c r="E1845" s="9">
        <v>0</v>
      </c>
      <c r="F1845" s="9">
        <f>IF(Table5[[#This Row],[Recency]]&lt;=$L$19,5,IF(Table5[[#This Row],[Recency]]&lt;=$L$11,4,IF(Table5[[#This Row],[Recency]]&lt;=$L$12,3,IF(Table5[[#This Row],[Recency]]&lt;=$L$13,2,1))))</f>
        <v>3</v>
      </c>
      <c r="G1845" s="9">
        <f>IF(Table5[[#This Row],[Frequency]]&lt;=$M$11,1,IF(Table5[[#This Row],[Frequency]]&lt;=$M$12,2,IF(Table5[[#This Row],[Frequency]]&lt;=$M$13,3,IF(Table5[[#This Row],[Frequency]]&lt;$M$17,4,5))))</f>
        <v>2</v>
      </c>
      <c r="H1845" s="9">
        <f>IF(Table5[[#This Row],[Total_Spend]]&lt;=$N$11,1,IF(Table5[[#This Row],[Total_Spend]]&lt;=$N$12,2,IF(Table5[[#This Row],[Total_Spend]]&lt;=$N$13,3,IF(Table5[[#This Row],[Total_Spend]]&lt;$N$17,4,5))))</f>
        <v>2</v>
      </c>
    </row>
    <row r="1846" spans="1:8" x14ac:dyDescent="0.3">
      <c r="A1846" s="9">
        <v>8132</v>
      </c>
      <c r="B1846">
        <v>88</v>
      </c>
      <c r="C1846">
        <v>661</v>
      </c>
      <c r="D1846">
        <v>24</v>
      </c>
      <c r="E1846" s="9">
        <v>0</v>
      </c>
      <c r="F1846" s="9">
        <f>IF(Table5[[#This Row],[Recency]]&lt;=$L$19,5,IF(Table5[[#This Row],[Recency]]&lt;=$L$11,4,IF(Table5[[#This Row],[Recency]]&lt;=$L$12,3,IF(Table5[[#This Row],[Recency]]&lt;=$L$13,2,1))))</f>
        <v>1</v>
      </c>
      <c r="G1846" s="9">
        <f>IF(Table5[[#This Row],[Frequency]]&lt;=$M$11,1,IF(Table5[[#This Row],[Frequency]]&lt;=$M$12,2,IF(Table5[[#This Row],[Frequency]]&lt;=$M$13,3,IF(Table5[[#This Row],[Frequency]]&lt;$M$17,4,5))))</f>
        <v>4</v>
      </c>
      <c r="H1846" s="9">
        <f>IF(Table5[[#This Row],[Total_Spend]]&lt;=$N$11,1,IF(Table5[[#This Row],[Total_Spend]]&lt;=$N$12,2,IF(Table5[[#This Row],[Total_Spend]]&lt;=$N$13,3,IF(Table5[[#This Row],[Total_Spend]]&lt;$N$17,4,5))))</f>
        <v>3</v>
      </c>
    </row>
    <row r="1847" spans="1:8" x14ac:dyDescent="0.3">
      <c r="A1847" s="9">
        <v>8135</v>
      </c>
      <c r="B1847">
        <v>41</v>
      </c>
      <c r="C1847">
        <v>52</v>
      </c>
      <c r="D1847">
        <v>5</v>
      </c>
      <c r="E1847" s="9">
        <v>0</v>
      </c>
      <c r="F1847" s="9">
        <f>IF(Table5[[#This Row],[Recency]]&lt;=$L$19,5,IF(Table5[[#This Row],[Recency]]&lt;=$L$11,4,IF(Table5[[#This Row],[Recency]]&lt;=$L$12,3,IF(Table5[[#This Row],[Recency]]&lt;=$L$13,2,1))))</f>
        <v>3</v>
      </c>
      <c r="G1847" s="9">
        <f>IF(Table5[[#This Row],[Frequency]]&lt;=$M$11,1,IF(Table5[[#This Row],[Frequency]]&lt;=$M$12,2,IF(Table5[[#This Row],[Frequency]]&lt;=$M$13,3,IF(Table5[[#This Row],[Frequency]]&lt;$M$17,4,5))))</f>
        <v>1</v>
      </c>
      <c r="H1847" s="9">
        <f>IF(Table5[[#This Row],[Total_Spend]]&lt;=$N$11,1,IF(Table5[[#This Row],[Total_Spend]]&lt;=$N$12,2,IF(Table5[[#This Row],[Total_Spend]]&lt;=$N$13,3,IF(Table5[[#This Row],[Total_Spend]]&lt;$N$17,4,5))))</f>
        <v>1</v>
      </c>
    </row>
    <row r="1848" spans="1:8" x14ac:dyDescent="0.3">
      <c r="A1848" s="9">
        <v>8140</v>
      </c>
      <c r="B1848">
        <v>51</v>
      </c>
      <c r="C1848">
        <v>95</v>
      </c>
      <c r="D1848">
        <v>10</v>
      </c>
      <c r="E1848" s="9">
        <v>0</v>
      </c>
      <c r="F1848" s="9">
        <f>IF(Table5[[#This Row],[Recency]]&lt;=$L$19,5,IF(Table5[[#This Row],[Recency]]&lt;=$L$11,4,IF(Table5[[#This Row],[Recency]]&lt;=$L$12,3,IF(Table5[[#This Row],[Recency]]&lt;=$L$13,2,1))))</f>
        <v>2</v>
      </c>
      <c r="G1848" s="9">
        <f>IF(Table5[[#This Row],[Frequency]]&lt;=$M$11,1,IF(Table5[[#This Row],[Frequency]]&lt;=$M$12,2,IF(Table5[[#This Row],[Frequency]]&lt;=$M$13,3,IF(Table5[[#This Row],[Frequency]]&lt;$M$17,4,5))))</f>
        <v>2</v>
      </c>
      <c r="H1848" s="9">
        <f>IF(Table5[[#This Row],[Total_Spend]]&lt;=$N$11,1,IF(Table5[[#This Row],[Total_Spend]]&lt;=$N$12,2,IF(Table5[[#This Row],[Total_Spend]]&lt;=$N$13,3,IF(Table5[[#This Row],[Total_Spend]]&lt;$N$17,4,5))))</f>
        <v>2</v>
      </c>
    </row>
    <row r="1849" spans="1:8" x14ac:dyDescent="0.3">
      <c r="A1849" s="9">
        <v>8143</v>
      </c>
      <c r="B1849">
        <v>49</v>
      </c>
      <c r="C1849">
        <v>265</v>
      </c>
      <c r="D1849">
        <v>13</v>
      </c>
      <c r="E1849" s="9">
        <v>1</v>
      </c>
      <c r="F1849" s="9">
        <f>IF(Table5[[#This Row],[Recency]]&lt;=$L$19,5,IF(Table5[[#This Row],[Recency]]&lt;=$L$11,4,IF(Table5[[#This Row],[Recency]]&lt;=$L$12,3,IF(Table5[[#This Row],[Recency]]&lt;=$L$13,2,1))))</f>
        <v>3</v>
      </c>
      <c r="G1849" s="9">
        <f>IF(Table5[[#This Row],[Frequency]]&lt;=$M$11,1,IF(Table5[[#This Row],[Frequency]]&lt;=$M$12,2,IF(Table5[[#This Row],[Frequency]]&lt;=$M$13,3,IF(Table5[[#This Row],[Frequency]]&lt;$M$17,4,5))))</f>
        <v>2</v>
      </c>
      <c r="H1849" s="9">
        <f>IF(Table5[[#This Row],[Total_Spend]]&lt;=$N$11,1,IF(Table5[[#This Row],[Total_Spend]]&lt;=$N$12,2,IF(Table5[[#This Row],[Total_Spend]]&lt;=$N$13,3,IF(Table5[[#This Row],[Total_Spend]]&lt;$N$17,4,5))))</f>
        <v>2</v>
      </c>
    </row>
    <row r="1850" spans="1:8" x14ac:dyDescent="0.3">
      <c r="A1850" s="9">
        <v>8146</v>
      </c>
      <c r="B1850">
        <v>84</v>
      </c>
      <c r="C1850">
        <v>54</v>
      </c>
      <c r="D1850">
        <v>5</v>
      </c>
      <c r="E1850" s="9">
        <v>0</v>
      </c>
      <c r="F1850" s="9">
        <f>IF(Table5[[#This Row],[Recency]]&lt;=$L$19,5,IF(Table5[[#This Row],[Recency]]&lt;=$L$11,4,IF(Table5[[#This Row],[Recency]]&lt;=$L$12,3,IF(Table5[[#This Row],[Recency]]&lt;=$L$13,2,1))))</f>
        <v>1</v>
      </c>
      <c r="G1850" s="9">
        <f>IF(Table5[[#This Row],[Frequency]]&lt;=$M$11,1,IF(Table5[[#This Row],[Frequency]]&lt;=$M$12,2,IF(Table5[[#This Row],[Frequency]]&lt;=$M$13,3,IF(Table5[[#This Row],[Frequency]]&lt;$M$17,4,5))))</f>
        <v>1</v>
      </c>
      <c r="H1850" s="9">
        <f>IF(Table5[[#This Row],[Total_Spend]]&lt;=$N$11,1,IF(Table5[[#This Row],[Total_Spend]]&lt;=$N$12,2,IF(Table5[[#This Row],[Total_Spend]]&lt;=$N$13,3,IF(Table5[[#This Row],[Total_Spend]]&lt;$N$17,4,5))))</f>
        <v>1</v>
      </c>
    </row>
    <row r="1851" spans="1:8" x14ac:dyDescent="0.3">
      <c r="A1851" s="9">
        <v>8147</v>
      </c>
      <c r="B1851">
        <v>40</v>
      </c>
      <c r="C1851">
        <v>48</v>
      </c>
      <c r="D1851">
        <v>8</v>
      </c>
      <c r="E1851" s="9">
        <v>0</v>
      </c>
      <c r="F1851" s="9">
        <f>IF(Table5[[#This Row],[Recency]]&lt;=$L$19,5,IF(Table5[[#This Row],[Recency]]&lt;=$L$11,4,IF(Table5[[#This Row],[Recency]]&lt;=$L$12,3,IF(Table5[[#This Row],[Recency]]&lt;=$L$13,2,1))))</f>
        <v>3</v>
      </c>
      <c r="G1851" s="9">
        <f>IF(Table5[[#This Row],[Frequency]]&lt;=$M$11,1,IF(Table5[[#This Row],[Frequency]]&lt;=$M$12,2,IF(Table5[[#This Row],[Frequency]]&lt;=$M$13,3,IF(Table5[[#This Row],[Frequency]]&lt;$M$17,4,5))))</f>
        <v>1</v>
      </c>
      <c r="H1851" s="9">
        <f>IF(Table5[[#This Row],[Total_Spend]]&lt;=$N$11,1,IF(Table5[[#This Row],[Total_Spend]]&lt;=$N$12,2,IF(Table5[[#This Row],[Total_Spend]]&lt;=$N$13,3,IF(Table5[[#This Row],[Total_Spend]]&lt;$N$17,4,5))))</f>
        <v>1</v>
      </c>
    </row>
    <row r="1852" spans="1:8" x14ac:dyDescent="0.3">
      <c r="A1852" s="9">
        <v>8148</v>
      </c>
      <c r="B1852">
        <v>88</v>
      </c>
      <c r="C1852">
        <v>859</v>
      </c>
      <c r="D1852">
        <v>33</v>
      </c>
      <c r="E1852" s="9">
        <v>0</v>
      </c>
      <c r="F1852" s="9">
        <f>IF(Table5[[#This Row],[Recency]]&lt;=$L$19,5,IF(Table5[[#This Row],[Recency]]&lt;=$L$11,4,IF(Table5[[#This Row],[Recency]]&lt;=$L$12,3,IF(Table5[[#This Row],[Recency]]&lt;=$L$13,2,1))))</f>
        <v>1</v>
      </c>
      <c r="G1852" s="9">
        <f>IF(Table5[[#This Row],[Frequency]]&lt;=$M$11,1,IF(Table5[[#This Row],[Frequency]]&lt;=$M$12,2,IF(Table5[[#This Row],[Frequency]]&lt;=$M$13,3,IF(Table5[[#This Row],[Frequency]]&lt;$M$17,4,5))))</f>
        <v>5</v>
      </c>
      <c r="H1852" s="9">
        <f>IF(Table5[[#This Row],[Total_Spend]]&lt;=$N$11,1,IF(Table5[[#This Row],[Total_Spend]]&lt;=$N$12,2,IF(Table5[[#This Row],[Total_Spend]]&lt;=$N$13,3,IF(Table5[[#This Row],[Total_Spend]]&lt;$N$17,4,5))))</f>
        <v>3</v>
      </c>
    </row>
    <row r="1853" spans="1:8" x14ac:dyDescent="0.3">
      <c r="A1853" s="9">
        <v>8151</v>
      </c>
      <c r="B1853">
        <v>6</v>
      </c>
      <c r="C1853">
        <v>263</v>
      </c>
      <c r="D1853">
        <v>9</v>
      </c>
      <c r="E1853" s="9">
        <v>0</v>
      </c>
      <c r="F1853" s="9">
        <f>IF(Table5[[#This Row],[Recency]]&lt;=$L$19,5,IF(Table5[[#This Row],[Recency]]&lt;=$L$11,4,IF(Table5[[#This Row],[Recency]]&lt;=$L$12,3,IF(Table5[[#This Row],[Recency]]&lt;=$L$13,2,1))))</f>
        <v>5</v>
      </c>
      <c r="G1853" s="9">
        <f>IF(Table5[[#This Row],[Frequency]]&lt;=$M$11,1,IF(Table5[[#This Row],[Frequency]]&lt;=$M$12,2,IF(Table5[[#This Row],[Frequency]]&lt;=$M$13,3,IF(Table5[[#This Row],[Frequency]]&lt;$M$17,4,5))))</f>
        <v>2</v>
      </c>
      <c r="H1853" s="9">
        <f>IF(Table5[[#This Row],[Total_Spend]]&lt;=$N$11,1,IF(Table5[[#This Row],[Total_Spend]]&lt;=$N$12,2,IF(Table5[[#This Row],[Total_Spend]]&lt;=$N$13,3,IF(Table5[[#This Row],[Total_Spend]]&lt;$N$17,4,5))))</f>
        <v>2</v>
      </c>
    </row>
    <row r="1854" spans="1:8" x14ac:dyDescent="0.3">
      <c r="A1854" s="9">
        <v>8159</v>
      </c>
      <c r="B1854">
        <v>10</v>
      </c>
      <c r="C1854">
        <v>182</v>
      </c>
      <c r="D1854">
        <v>11</v>
      </c>
      <c r="E1854" s="9">
        <v>0</v>
      </c>
      <c r="F1854" s="9">
        <f>IF(Table5[[#This Row],[Recency]]&lt;=$L$19,5,IF(Table5[[#This Row],[Recency]]&lt;=$L$11,4,IF(Table5[[#This Row],[Recency]]&lt;=$L$12,3,IF(Table5[[#This Row],[Recency]]&lt;=$L$13,2,1))))</f>
        <v>4</v>
      </c>
      <c r="G1854" s="9">
        <f>IF(Table5[[#This Row],[Frequency]]&lt;=$M$11,1,IF(Table5[[#This Row],[Frequency]]&lt;=$M$12,2,IF(Table5[[#This Row],[Frequency]]&lt;=$M$13,3,IF(Table5[[#This Row],[Frequency]]&lt;$M$17,4,5))))</f>
        <v>2</v>
      </c>
      <c r="H1854" s="9">
        <f>IF(Table5[[#This Row],[Total_Spend]]&lt;=$N$11,1,IF(Table5[[#This Row],[Total_Spend]]&lt;=$N$12,2,IF(Table5[[#This Row],[Total_Spend]]&lt;=$N$13,3,IF(Table5[[#This Row],[Total_Spend]]&lt;$N$17,4,5))))</f>
        <v>2</v>
      </c>
    </row>
    <row r="1855" spans="1:8" x14ac:dyDescent="0.3">
      <c r="A1855" s="9">
        <v>8162</v>
      </c>
      <c r="B1855">
        <v>88</v>
      </c>
      <c r="C1855">
        <v>26</v>
      </c>
      <c r="D1855">
        <v>5</v>
      </c>
      <c r="E1855" s="9">
        <v>0</v>
      </c>
      <c r="F1855" s="9">
        <f>IF(Table5[[#This Row],[Recency]]&lt;=$L$19,5,IF(Table5[[#This Row],[Recency]]&lt;=$L$11,4,IF(Table5[[#This Row],[Recency]]&lt;=$L$12,3,IF(Table5[[#This Row],[Recency]]&lt;=$L$13,2,1))))</f>
        <v>1</v>
      </c>
      <c r="G1855" s="9">
        <f>IF(Table5[[#This Row],[Frequency]]&lt;=$M$11,1,IF(Table5[[#This Row],[Frequency]]&lt;=$M$12,2,IF(Table5[[#This Row],[Frequency]]&lt;=$M$13,3,IF(Table5[[#This Row],[Frequency]]&lt;$M$17,4,5))))</f>
        <v>1</v>
      </c>
      <c r="H1855" s="9">
        <f>IF(Table5[[#This Row],[Total_Spend]]&lt;=$N$11,1,IF(Table5[[#This Row],[Total_Spend]]&lt;=$N$12,2,IF(Table5[[#This Row],[Total_Spend]]&lt;=$N$13,3,IF(Table5[[#This Row],[Total_Spend]]&lt;$N$17,4,5))))</f>
        <v>1</v>
      </c>
    </row>
    <row r="1856" spans="1:8" x14ac:dyDescent="0.3">
      <c r="A1856" s="9">
        <v>8164</v>
      </c>
      <c r="B1856">
        <v>13</v>
      </c>
      <c r="C1856">
        <v>1908</v>
      </c>
      <c r="D1856">
        <v>19</v>
      </c>
      <c r="E1856" s="9">
        <v>0</v>
      </c>
      <c r="F1856" s="9">
        <f>IF(Table5[[#This Row],[Recency]]&lt;=$L$19,5,IF(Table5[[#This Row],[Recency]]&lt;=$L$11,4,IF(Table5[[#This Row],[Recency]]&lt;=$L$12,3,IF(Table5[[#This Row],[Recency]]&lt;=$L$13,2,1))))</f>
        <v>4</v>
      </c>
      <c r="G1856" s="9">
        <f>IF(Table5[[#This Row],[Frequency]]&lt;=$M$11,1,IF(Table5[[#This Row],[Frequency]]&lt;=$M$12,2,IF(Table5[[#This Row],[Frequency]]&lt;=$M$13,3,IF(Table5[[#This Row],[Frequency]]&lt;$M$17,4,5))))</f>
        <v>3</v>
      </c>
      <c r="H1856" s="9">
        <f>IF(Table5[[#This Row],[Total_Spend]]&lt;=$N$11,1,IF(Table5[[#This Row],[Total_Spend]]&lt;=$N$12,2,IF(Table5[[#This Row],[Total_Spend]]&lt;=$N$13,3,IF(Table5[[#This Row],[Total_Spend]]&lt;$N$17,4,5))))</f>
        <v>5</v>
      </c>
    </row>
    <row r="1857" spans="1:8" x14ac:dyDescent="0.3">
      <c r="A1857" s="9">
        <v>8175</v>
      </c>
      <c r="B1857">
        <v>71</v>
      </c>
      <c r="C1857">
        <v>137</v>
      </c>
      <c r="D1857">
        <v>8</v>
      </c>
      <c r="E1857" s="9">
        <v>0</v>
      </c>
      <c r="F1857" s="9">
        <f>IF(Table5[[#This Row],[Recency]]&lt;=$L$19,5,IF(Table5[[#This Row],[Recency]]&lt;=$L$11,4,IF(Table5[[#This Row],[Recency]]&lt;=$L$12,3,IF(Table5[[#This Row],[Recency]]&lt;=$L$13,2,1))))</f>
        <v>2</v>
      </c>
      <c r="G1857" s="9">
        <f>IF(Table5[[#This Row],[Frequency]]&lt;=$M$11,1,IF(Table5[[#This Row],[Frequency]]&lt;=$M$12,2,IF(Table5[[#This Row],[Frequency]]&lt;=$M$13,3,IF(Table5[[#This Row],[Frequency]]&lt;$M$17,4,5))))</f>
        <v>1</v>
      </c>
      <c r="H1857" s="9">
        <f>IF(Table5[[#This Row],[Total_Spend]]&lt;=$N$11,1,IF(Table5[[#This Row],[Total_Spend]]&lt;=$N$12,2,IF(Table5[[#This Row],[Total_Spend]]&lt;=$N$13,3,IF(Table5[[#This Row],[Total_Spend]]&lt;$N$17,4,5))))</f>
        <v>2</v>
      </c>
    </row>
    <row r="1858" spans="1:8" x14ac:dyDescent="0.3">
      <c r="A1858" s="9">
        <v>8180</v>
      </c>
      <c r="B1858">
        <v>53</v>
      </c>
      <c r="C1858">
        <v>310</v>
      </c>
      <c r="D1858">
        <v>15</v>
      </c>
      <c r="E1858" s="9">
        <v>0</v>
      </c>
      <c r="F1858" s="9">
        <f>IF(Table5[[#This Row],[Recency]]&lt;=$L$19,5,IF(Table5[[#This Row],[Recency]]&lt;=$L$11,4,IF(Table5[[#This Row],[Recency]]&lt;=$L$12,3,IF(Table5[[#This Row],[Recency]]&lt;=$L$13,2,1))))</f>
        <v>2</v>
      </c>
      <c r="G1858" s="9">
        <f>IF(Table5[[#This Row],[Frequency]]&lt;=$M$11,1,IF(Table5[[#This Row],[Frequency]]&lt;=$M$12,2,IF(Table5[[#This Row],[Frequency]]&lt;=$M$13,3,IF(Table5[[#This Row],[Frequency]]&lt;$M$17,4,5))))</f>
        <v>2</v>
      </c>
      <c r="H1858" s="9">
        <f>IF(Table5[[#This Row],[Total_Spend]]&lt;=$N$11,1,IF(Table5[[#This Row],[Total_Spend]]&lt;=$N$12,2,IF(Table5[[#This Row],[Total_Spend]]&lt;=$N$13,3,IF(Table5[[#This Row],[Total_Spend]]&lt;$N$17,4,5))))</f>
        <v>2</v>
      </c>
    </row>
    <row r="1859" spans="1:8" x14ac:dyDescent="0.3">
      <c r="A1859" s="9">
        <v>8181</v>
      </c>
      <c r="B1859">
        <v>42</v>
      </c>
      <c r="C1859">
        <v>177</v>
      </c>
      <c r="D1859">
        <v>11</v>
      </c>
      <c r="E1859" s="9">
        <v>0</v>
      </c>
      <c r="F1859" s="9">
        <f>IF(Table5[[#This Row],[Recency]]&lt;=$L$19,5,IF(Table5[[#This Row],[Recency]]&lt;=$L$11,4,IF(Table5[[#This Row],[Recency]]&lt;=$L$12,3,IF(Table5[[#This Row],[Recency]]&lt;=$L$13,2,1))))</f>
        <v>3</v>
      </c>
      <c r="G1859" s="9">
        <f>IF(Table5[[#This Row],[Frequency]]&lt;=$M$11,1,IF(Table5[[#This Row],[Frequency]]&lt;=$M$12,2,IF(Table5[[#This Row],[Frequency]]&lt;=$M$13,3,IF(Table5[[#This Row],[Frequency]]&lt;$M$17,4,5))))</f>
        <v>2</v>
      </c>
      <c r="H1859" s="9">
        <f>IF(Table5[[#This Row],[Total_Spend]]&lt;=$N$11,1,IF(Table5[[#This Row],[Total_Spend]]&lt;=$N$12,2,IF(Table5[[#This Row],[Total_Spend]]&lt;=$N$13,3,IF(Table5[[#This Row],[Total_Spend]]&lt;$N$17,4,5))))</f>
        <v>2</v>
      </c>
    </row>
    <row r="1860" spans="1:8" x14ac:dyDescent="0.3">
      <c r="A1860" s="9">
        <v>8182</v>
      </c>
      <c r="B1860">
        <v>91</v>
      </c>
      <c r="C1860">
        <v>121</v>
      </c>
      <c r="D1860">
        <v>11</v>
      </c>
      <c r="E1860" s="9">
        <v>0</v>
      </c>
      <c r="F1860" s="9">
        <f>IF(Table5[[#This Row],[Recency]]&lt;=$L$19,5,IF(Table5[[#This Row],[Recency]]&lt;=$L$11,4,IF(Table5[[#This Row],[Recency]]&lt;=$L$12,3,IF(Table5[[#This Row],[Recency]]&lt;=$L$13,2,1))))</f>
        <v>1</v>
      </c>
      <c r="G1860" s="9">
        <f>IF(Table5[[#This Row],[Frequency]]&lt;=$M$11,1,IF(Table5[[#This Row],[Frequency]]&lt;=$M$12,2,IF(Table5[[#This Row],[Frequency]]&lt;=$M$13,3,IF(Table5[[#This Row],[Frequency]]&lt;$M$17,4,5))))</f>
        <v>2</v>
      </c>
      <c r="H1860" s="9">
        <f>IF(Table5[[#This Row],[Total_Spend]]&lt;=$N$11,1,IF(Table5[[#This Row],[Total_Spend]]&lt;=$N$12,2,IF(Table5[[#This Row],[Total_Spend]]&lt;=$N$13,3,IF(Table5[[#This Row],[Total_Spend]]&lt;$N$17,4,5))))</f>
        <v>2</v>
      </c>
    </row>
    <row r="1861" spans="1:8" x14ac:dyDescent="0.3">
      <c r="A1861" s="9">
        <v>819</v>
      </c>
      <c r="B1861">
        <v>84</v>
      </c>
      <c r="C1861">
        <v>1103</v>
      </c>
      <c r="D1861">
        <v>25</v>
      </c>
      <c r="E1861" s="9">
        <v>0</v>
      </c>
      <c r="F1861" s="9">
        <f>IF(Table5[[#This Row],[Recency]]&lt;=$L$19,5,IF(Table5[[#This Row],[Recency]]&lt;=$L$11,4,IF(Table5[[#This Row],[Recency]]&lt;=$L$12,3,IF(Table5[[#This Row],[Recency]]&lt;=$L$13,2,1))))</f>
        <v>1</v>
      </c>
      <c r="G1861" s="9">
        <f>IF(Table5[[#This Row],[Frequency]]&lt;=$M$11,1,IF(Table5[[#This Row],[Frequency]]&lt;=$M$12,2,IF(Table5[[#This Row],[Frequency]]&lt;=$M$13,3,IF(Table5[[#This Row],[Frequency]]&lt;$M$17,4,5))))</f>
        <v>5</v>
      </c>
      <c r="H1861" s="9">
        <f>IF(Table5[[#This Row],[Total_Spend]]&lt;=$N$11,1,IF(Table5[[#This Row],[Total_Spend]]&lt;=$N$12,2,IF(Table5[[#This Row],[Total_Spend]]&lt;=$N$13,3,IF(Table5[[#This Row],[Total_Spend]]&lt;$N$17,4,5))))</f>
        <v>4</v>
      </c>
    </row>
    <row r="1862" spans="1:8" x14ac:dyDescent="0.3">
      <c r="A1862" s="9">
        <v>8204</v>
      </c>
      <c r="B1862">
        <v>93</v>
      </c>
      <c r="C1862">
        <v>1319</v>
      </c>
      <c r="D1862">
        <v>18</v>
      </c>
      <c r="E1862" s="9">
        <v>0</v>
      </c>
      <c r="F1862" s="9">
        <f>IF(Table5[[#This Row],[Recency]]&lt;=$L$19,5,IF(Table5[[#This Row],[Recency]]&lt;=$L$11,4,IF(Table5[[#This Row],[Recency]]&lt;=$L$12,3,IF(Table5[[#This Row],[Recency]]&lt;=$L$13,2,1))))</f>
        <v>1</v>
      </c>
      <c r="G1862" s="9">
        <f>IF(Table5[[#This Row],[Frequency]]&lt;=$M$11,1,IF(Table5[[#This Row],[Frequency]]&lt;=$M$12,2,IF(Table5[[#This Row],[Frequency]]&lt;=$M$13,3,IF(Table5[[#This Row],[Frequency]]&lt;$M$17,4,5))))</f>
        <v>3</v>
      </c>
      <c r="H1862" s="9">
        <f>IF(Table5[[#This Row],[Total_Spend]]&lt;=$N$11,1,IF(Table5[[#This Row],[Total_Spend]]&lt;=$N$12,2,IF(Table5[[#This Row],[Total_Spend]]&lt;=$N$13,3,IF(Table5[[#This Row],[Total_Spend]]&lt;$N$17,4,5))))</f>
        <v>4</v>
      </c>
    </row>
    <row r="1863" spans="1:8" x14ac:dyDescent="0.3">
      <c r="A1863" s="9">
        <v>8207</v>
      </c>
      <c r="B1863">
        <v>18</v>
      </c>
      <c r="C1863">
        <v>40</v>
      </c>
      <c r="D1863">
        <v>5</v>
      </c>
      <c r="E1863" s="9">
        <v>0</v>
      </c>
      <c r="F1863" s="9">
        <f>IF(Table5[[#This Row],[Recency]]&lt;=$L$19,5,IF(Table5[[#This Row],[Recency]]&lt;=$L$11,4,IF(Table5[[#This Row],[Recency]]&lt;=$L$12,3,IF(Table5[[#This Row],[Recency]]&lt;=$L$13,2,1))))</f>
        <v>4</v>
      </c>
      <c r="G1863" s="9">
        <f>IF(Table5[[#This Row],[Frequency]]&lt;=$M$11,1,IF(Table5[[#This Row],[Frequency]]&lt;=$M$12,2,IF(Table5[[#This Row],[Frequency]]&lt;=$M$13,3,IF(Table5[[#This Row],[Frequency]]&lt;$M$17,4,5))))</f>
        <v>1</v>
      </c>
      <c r="H1863" s="9">
        <f>IF(Table5[[#This Row],[Total_Spend]]&lt;=$N$11,1,IF(Table5[[#This Row],[Total_Spend]]&lt;=$N$12,2,IF(Table5[[#This Row],[Total_Spend]]&lt;=$N$13,3,IF(Table5[[#This Row],[Total_Spend]]&lt;$N$17,4,5))))</f>
        <v>1</v>
      </c>
    </row>
    <row r="1864" spans="1:8" x14ac:dyDescent="0.3">
      <c r="A1864" s="9">
        <v>821</v>
      </c>
      <c r="B1864">
        <v>46</v>
      </c>
      <c r="C1864">
        <v>2077</v>
      </c>
      <c r="D1864">
        <v>22</v>
      </c>
      <c r="E1864" s="9">
        <v>0</v>
      </c>
      <c r="F1864" s="9">
        <f>IF(Table5[[#This Row],[Recency]]&lt;=$L$19,5,IF(Table5[[#This Row],[Recency]]&lt;=$L$11,4,IF(Table5[[#This Row],[Recency]]&lt;=$L$12,3,IF(Table5[[#This Row],[Recency]]&lt;=$L$13,2,1))))</f>
        <v>3</v>
      </c>
      <c r="G1864" s="9">
        <f>IF(Table5[[#This Row],[Frequency]]&lt;=$M$11,1,IF(Table5[[#This Row],[Frequency]]&lt;=$M$12,2,IF(Table5[[#This Row],[Frequency]]&lt;=$M$13,3,IF(Table5[[#This Row],[Frequency]]&lt;$M$17,4,5))))</f>
        <v>4</v>
      </c>
      <c r="H1864" s="9">
        <f>IF(Table5[[#This Row],[Total_Spend]]&lt;=$N$11,1,IF(Table5[[#This Row],[Total_Spend]]&lt;=$N$12,2,IF(Table5[[#This Row],[Total_Spend]]&lt;=$N$13,3,IF(Table5[[#This Row],[Total_Spend]]&lt;$N$17,4,5))))</f>
        <v>5</v>
      </c>
    </row>
    <row r="1865" spans="1:8" x14ac:dyDescent="0.3">
      <c r="A1865" s="9">
        <v>8210</v>
      </c>
      <c r="B1865">
        <v>64</v>
      </c>
      <c r="C1865">
        <v>405</v>
      </c>
      <c r="D1865">
        <v>18</v>
      </c>
      <c r="E1865" s="9">
        <v>0</v>
      </c>
      <c r="F1865" s="9">
        <f>IF(Table5[[#This Row],[Recency]]&lt;=$L$19,5,IF(Table5[[#This Row],[Recency]]&lt;=$L$11,4,IF(Table5[[#This Row],[Recency]]&lt;=$L$12,3,IF(Table5[[#This Row],[Recency]]&lt;=$L$13,2,1))))</f>
        <v>2</v>
      </c>
      <c r="G1865" s="9">
        <f>IF(Table5[[#This Row],[Frequency]]&lt;=$M$11,1,IF(Table5[[#This Row],[Frequency]]&lt;=$M$12,2,IF(Table5[[#This Row],[Frequency]]&lt;=$M$13,3,IF(Table5[[#This Row],[Frequency]]&lt;$M$17,4,5))))</f>
        <v>3</v>
      </c>
      <c r="H1865" s="9">
        <f>IF(Table5[[#This Row],[Total_Spend]]&lt;=$N$11,1,IF(Table5[[#This Row],[Total_Spend]]&lt;=$N$12,2,IF(Table5[[#This Row],[Total_Spend]]&lt;=$N$13,3,IF(Table5[[#This Row],[Total_Spend]]&lt;$N$17,4,5))))</f>
        <v>3</v>
      </c>
    </row>
    <row r="1866" spans="1:8" x14ac:dyDescent="0.3">
      <c r="A1866" s="9">
        <v>8212</v>
      </c>
      <c r="B1866">
        <v>89</v>
      </c>
      <c r="C1866">
        <v>174</v>
      </c>
      <c r="D1866">
        <v>10</v>
      </c>
      <c r="E1866" s="9">
        <v>0</v>
      </c>
      <c r="F1866" s="9">
        <f>IF(Table5[[#This Row],[Recency]]&lt;=$L$19,5,IF(Table5[[#This Row],[Recency]]&lt;=$L$11,4,IF(Table5[[#This Row],[Recency]]&lt;=$L$12,3,IF(Table5[[#This Row],[Recency]]&lt;=$L$13,2,1))))</f>
        <v>1</v>
      </c>
      <c r="G1866" s="9">
        <f>IF(Table5[[#This Row],[Frequency]]&lt;=$M$11,1,IF(Table5[[#This Row],[Frequency]]&lt;=$M$12,2,IF(Table5[[#This Row],[Frequency]]&lt;=$M$13,3,IF(Table5[[#This Row],[Frequency]]&lt;$M$17,4,5))))</f>
        <v>2</v>
      </c>
      <c r="H1866" s="9">
        <f>IF(Table5[[#This Row],[Total_Spend]]&lt;=$N$11,1,IF(Table5[[#This Row],[Total_Spend]]&lt;=$N$12,2,IF(Table5[[#This Row],[Total_Spend]]&lt;=$N$13,3,IF(Table5[[#This Row],[Total_Spend]]&lt;$N$17,4,5))))</f>
        <v>2</v>
      </c>
    </row>
    <row r="1867" spans="1:8" x14ac:dyDescent="0.3">
      <c r="A1867" s="9">
        <v>8213</v>
      </c>
      <c r="B1867">
        <v>71</v>
      </c>
      <c r="C1867">
        <v>96</v>
      </c>
      <c r="D1867">
        <v>11</v>
      </c>
      <c r="E1867" s="9">
        <v>1</v>
      </c>
      <c r="F1867" s="9">
        <f>IF(Table5[[#This Row],[Recency]]&lt;=$L$19,5,IF(Table5[[#This Row],[Recency]]&lt;=$L$11,4,IF(Table5[[#This Row],[Recency]]&lt;=$L$12,3,IF(Table5[[#This Row],[Recency]]&lt;=$L$13,2,1))))</f>
        <v>2</v>
      </c>
      <c r="G1867" s="9">
        <f>IF(Table5[[#This Row],[Frequency]]&lt;=$M$11,1,IF(Table5[[#This Row],[Frequency]]&lt;=$M$12,2,IF(Table5[[#This Row],[Frequency]]&lt;=$M$13,3,IF(Table5[[#This Row],[Frequency]]&lt;$M$17,4,5))))</f>
        <v>2</v>
      </c>
      <c r="H1867" s="9">
        <f>IF(Table5[[#This Row],[Total_Spend]]&lt;=$N$11,1,IF(Table5[[#This Row],[Total_Spend]]&lt;=$N$12,2,IF(Table5[[#This Row],[Total_Spend]]&lt;=$N$13,3,IF(Table5[[#This Row],[Total_Spend]]&lt;$N$17,4,5))))</f>
        <v>2</v>
      </c>
    </row>
    <row r="1868" spans="1:8" x14ac:dyDescent="0.3">
      <c r="A1868" s="9">
        <v>8216</v>
      </c>
      <c r="B1868">
        <v>7</v>
      </c>
      <c r="C1868">
        <v>325</v>
      </c>
      <c r="D1868">
        <v>17</v>
      </c>
      <c r="E1868" s="9">
        <v>0</v>
      </c>
      <c r="F1868" s="9">
        <f>IF(Table5[[#This Row],[Recency]]&lt;=$L$19,5,IF(Table5[[#This Row],[Recency]]&lt;=$L$11,4,IF(Table5[[#This Row],[Recency]]&lt;=$L$12,3,IF(Table5[[#This Row],[Recency]]&lt;=$L$13,2,1))))</f>
        <v>5</v>
      </c>
      <c r="G1868" s="9">
        <f>IF(Table5[[#This Row],[Frequency]]&lt;=$M$11,1,IF(Table5[[#This Row],[Frequency]]&lt;=$M$12,2,IF(Table5[[#This Row],[Frequency]]&lt;=$M$13,3,IF(Table5[[#This Row],[Frequency]]&lt;$M$17,4,5))))</f>
        <v>3</v>
      </c>
      <c r="H1868" s="9">
        <f>IF(Table5[[#This Row],[Total_Spend]]&lt;=$N$11,1,IF(Table5[[#This Row],[Total_Spend]]&lt;=$N$12,2,IF(Table5[[#This Row],[Total_Spend]]&lt;=$N$13,3,IF(Table5[[#This Row],[Total_Spend]]&lt;$N$17,4,5))))</f>
        <v>2</v>
      </c>
    </row>
    <row r="1869" spans="1:8" x14ac:dyDescent="0.3">
      <c r="A1869" s="9">
        <v>8230</v>
      </c>
      <c r="B1869">
        <v>28</v>
      </c>
      <c r="C1869">
        <v>71</v>
      </c>
      <c r="D1869">
        <v>6</v>
      </c>
      <c r="E1869" s="9">
        <v>0</v>
      </c>
      <c r="F1869" s="9">
        <f>IF(Table5[[#This Row],[Recency]]&lt;=$L$19,5,IF(Table5[[#This Row],[Recency]]&lt;=$L$11,4,IF(Table5[[#This Row],[Recency]]&lt;=$L$12,3,IF(Table5[[#This Row],[Recency]]&lt;=$L$13,2,1))))</f>
        <v>3</v>
      </c>
      <c r="G1869" s="9">
        <f>IF(Table5[[#This Row],[Frequency]]&lt;=$M$11,1,IF(Table5[[#This Row],[Frequency]]&lt;=$M$12,2,IF(Table5[[#This Row],[Frequency]]&lt;=$M$13,3,IF(Table5[[#This Row],[Frequency]]&lt;$M$17,4,5))))</f>
        <v>1</v>
      </c>
      <c r="H1869" s="9">
        <f>IF(Table5[[#This Row],[Total_Spend]]&lt;=$N$11,1,IF(Table5[[#This Row],[Total_Spend]]&lt;=$N$12,2,IF(Table5[[#This Row],[Total_Spend]]&lt;=$N$13,3,IF(Table5[[#This Row],[Total_Spend]]&lt;$N$17,4,5))))</f>
        <v>2</v>
      </c>
    </row>
    <row r="1870" spans="1:8" x14ac:dyDescent="0.3">
      <c r="A1870" s="9">
        <v>8233</v>
      </c>
      <c r="B1870">
        <v>9</v>
      </c>
      <c r="C1870">
        <v>556</v>
      </c>
      <c r="D1870">
        <v>21</v>
      </c>
      <c r="E1870" s="9">
        <v>0</v>
      </c>
      <c r="F1870" s="9">
        <f>IF(Table5[[#This Row],[Recency]]&lt;=$L$19,5,IF(Table5[[#This Row],[Recency]]&lt;=$L$11,4,IF(Table5[[#This Row],[Recency]]&lt;=$L$12,3,IF(Table5[[#This Row],[Recency]]&lt;=$L$13,2,1))))</f>
        <v>5</v>
      </c>
      <c r="G1870" s="9">
        <f>IF(Table5[[#This Row],[Frequency]]&lt;=$M$11,1,IF(Table5[[#This Row],[Frequency]]&lt;=$M$12,2,IF(Table5[[#This Row],[Frequency]]&lt;=$M$13,3,IF(Table5[[#This Row],[Frequency]]&lt;$M$17,4,5))))</f>
        <v>3</v>
      </c>
      <c r="H1870" s="9">
        <f>IF(Table5[[#This Row],[Total_Spend]]&lt;=$N$11,1,IF(Table5[[#This Row],[Total_Spend]]&lt;=$N$12,2,IF(Table5[[#This Row],[Total_Spend]]&lt;=$N$13,3,IF(Table5[[#This Row],[Total_Spend]]&lt;$N$17,4,5))))</f>
        <v>3</v>
      </c>
    </row>
    <row r="1871" spans="1:8" x14ac:dyDescent="0.3">
      <c r="A1871" s="9">
        <v>8234</v>
      </c>
      <c r="B1871">
        <v>13</v>
      </c>
      <c r="C1871">
        <v>18</v>
      </c>
      <c r="D1871">
        <v>4</v>
      </c>
      <c r="E1871" s="9">
        <v>1</v>
      </c>
      <c r="F1871" s="9">
        <f>IF(Table5[[#This Row],[Recency]]&lt;=$L$19,5,IF(Table5[[#This Row],[Recency]]&lt;=$L$11,4,IF(Table5[[#This Row],[Recency]]&lt;=$L$12,3,IF(Table5[[#This Row],[Recency]]&lt;=$L$13,2,1))))</f>
        <v>4</v>
      </c>
      <c r="G1871" s="9">
        <f>IF(Table5[[#This Row],[Frequency]]&lt;=$M$11,1,IF(Table5[[#This Row],[Frequency]]&lt;=$M$12,2,IF(Table5[[#This Row],[Frequency]]&lt;=$M$13,3,IF(Table5[[#This Row],[Frequency]]&lt;$M$17,4,5))))</f>
        <v>1</v>
      </c>
      <c r="H1871" s="9">
        <f>IF(Table5[[#This Row],[Total_Spend]]&lt;=$N$11,1,IF(Table5[[#This Row],[Total_Spend]]&lt;=$N$12,2,IF(Table5[[#This Row],[Total_Spend]]&lt;=$N$13,3,IF(Table5[[#This Row],[Total_Spend]]&lt;$N$17,4,5))))</f>
        <v>1</v>
      </c>
    </row>
    <row r="1872" spans="1:8" x14ac:dyDescent="0.3">
      <c r="A1872" s="9">
        <v>8235</v>
      </c>
      <c r="B1872">
        <v>8</v>
      </c>
      <c r="C1872">
        <v>843</v>
      </c>
      <c r="D1872">
        <v>23</v>
      </c>
      <c r="E1872" s="9">
        <v>0</v>
      </c>
      <c r="F1872" s="9">
        <f>IF(Table5[[#This Row],[Recency]]&lt;=$L$19,5,IF(Table5[[#This Row],[Recency]]&lt;=$L$11,4,IF(Table5[[#This Row],[Recency]]&lt;=$L$12,3,IF(Table5[[#This Row],[Recency]]&lt;=$L$13,2,1))))</f>
        <v>5</v>
      </c>
      <c r="G1872" s="9">
        <f>IF(Table5[[#This Row],[Frequency]]&lt;=$M$11,1,IF(Table5[[#This Row],[Frequency]]&lt;=$M$12,2,IF(Table5[[#This Row],[Frequency]]&lt;=$M$13,3,IF(Table5[[#This Row],[Frequency]]&lt;$M$17,4,5))))</f>
        <v>4</v>
      </c>
      <c r="H1872" s="9">
        <f>IF(Table5[[#This Row],[Total_Spend]]&lt;=$N$11,1,IF(Table5[[#This Row],[Total_Spend]]&lt;=$N$12,2,IF(Table5[[#This Row],[Total_Spend]]&lt;=$N$13,3,IF(Table5[[#This Row],[Total_Spend]]&lt;$N$17,4,5))))</f>
        <v>3</v>
      </c>
    </row>
    <row r="1873" spans="1:8" x14ac:dyDescent="0.3">
      <c r="A1873" s="9">
        <v>8254</v>
      </c>
      <c r="B1873">
        <v>48</v>
      </c>
      <c r="C1873">
        <v>23</v>
      </c>
      <c r="D1873">
        <v>4</v>
      </c>
      <c r="E1873" s="9">
        <v>0</v>
      </c>
      <c r="F1873" s="9">
        <f>IF(Table5[[#This Row],[Recency]]&lt;=$L$19,5,IF(Table5[[#This Row],[Recency]]&lt;=$L$11,4,IF(Table5[[#This Row],[Recency]]&lt;=$L$12,3,IF(Table5[[#This Row],[Recency]]&lt;=$L$13,2,1))))</f>
        <v>3</v>
      </c>
      <c r="G1873" s="9">
        <f>IF(Table5[[#This Row],[Frequency]]&lt;=$M$11,1,IF(Table5[[#This Row],[Frequency]]&lt;=$M$12,2,IF(Table5[[#This Row],[Frequency]]&lt;=$M$13,3,IF(Table5[[#This Row],[Frequency]]&lt;$M$17,4,5))))</f>
        <v>1</v>
      </c>
      <c r="H1873" s="9">
        <f>IF(Table5[[#This Row],[Total_Spend]]&lt;=$N$11,1,IF(Table5[[#This Row],[Total_Spend]]&lt;=$N$12,2,IF(Table5[[#This Row],[Total_Spend]]&lt;=$N$13,3,IF(Table5[[#This Row],[Total_Spend]]&lt;$N$17,4,5))))</f>
        <v>1</v>
      </c>
    </row>
    <row r="1874" spans="1:8" x14ac:dyDescent="0.3">
      <c r="A1874" s="9">
        <v>8268</v>
      </c>
      <c r="B1874">
        <v>23</v>
      </c>
      <c r="C1874">
        <v>404</v>
      </c>
      <c r="D1874">
        <v>17</v>
      </c>
      <c r="E1874" s="9">
        <v>0</v>
      </c>
      <c r="F1874" s="9">
        <f>IF(Table5[[#This Row],[Recency]]&lt;=$L$19,5,IF(Table5[[#This Row],[Recency]]&lt;=$L$11,4,IF(Table5[[#This Row],[Recency]]&lt;=$L$12,3,IF(Table5[[#This Row],[Recency]]&lt;=$L$13,2,1))))</f>
        <v>4</v>
      </c>
      <c r="G1874" s="9">
        <f>IF(Table5[[#This Row],[Frequency]]&lt;=$M$11,1,IF(Table5[[#This Row],[Frequency]]&lt;=$M$12,2,IF(Table5[[#This Row],[Frequency]]&lt;=$M$13,3,IF(Table5[[#This Row],[Frequency]]&lt;$M$17,4,5))))</f>
        <v>3</v>
      </c>
      <c r="H1874" s="9">
        <f>IF(Table5[[#This Row],[Total_Spend]]&lt;=$N$11,1,IF(Table5[[#This Row],[Total_Spend]]&lt;=$N$12,2,IF(Table5[[#This Row],[Total_Spend]]&lt;=$N$13,3,IF(Table5[[#This Row],[Total_Spend]]&lt;$N$17,4,5))))</f>
        <v>3</v>
      </c>
    </row>
    <row r="1875" spans="1:8" x14ac:dyDescent="0.3">
      <c r="A1875" s="9">
        <v>8275</v>
      </c>
      <c r="B1875">
        <v>6</v>
      </c>
      <c r="C1875">
        <v>20</v>
      </c>
      <c r="D1875">
        <v>4</v>
      </c>
      <c r="E1875" s="9">
        <v>0</v>
      </c>
      <c r="F1875" s="9">
        <f>IF(Table5[[#This Row],[Recency]]&lt;=$L$19,5,IF(Table5[[#This Row],[Recency]]&lt;=$L$11,4,IF(Table5[[#This Row],[Recency]]&lt;=$L$12,3,IF(Table5[[#This Row],[Recency]]&lt;=$L$13,2,1))))</f>
        <v>5</v>
      </c>
      <c r="G1875" s="9">
        <f>IF(Table5[[#This Row],[Frequency]]&lt;=$M$11,1,IF(Table5[[#This Row],[Frequency]]&lt;=$M$12,2,IF(Table5[[#This Row],[Frequency]]&lt;=$M$13,3,IF(Table5[[#This Row],[Frequency]]&lt;$M$17,4,5))))</f>
        <v>1</v>
      </c>
      <c r="H1875" s="9">
        <f>IF(Table5[[#This Row],[Total_Spend]]&lt;=$N$11,1,IF(Table5[[#This Row],[Total_Spend]]&lt;=$N$12,2,IF(Table5[[#This Row],[Total_Spend]]&lt;=$N$13,3,IF(Table5[[#This Row],[Total_Spend]]&lt;$N$17,4,5))))</f>
        <v>1</v>
      </c>
    </row>
    <row r="1876" spans="1:8" x14ac:dyDescent="0.3">
      <c r="A1876" s="9">
        <v>8278</v>
      </c>
      <c r="B1876">
        <v>3</v>
      </c>
      <c r="C1876">
        <v>1711</v>
      </c>
      <c r="D1876">
        <v>16</v>
      </c>
      <c r="E1876" s="9">
        <v>0</v>
      </c>
      <c r="F1876" s="9">
        <f>IF(Table5[[#This Row],[Recency]]&lt;=$L$19,5,IF(Table5[[#This Row],[Recency]]&lt;=$L$11,4,IF(Table5[[#This Row],[Recency]]&lt;=$L$12,3,IF(Table5[[#This Row],[Recency]]&lt;=$L$13,2,1))))</f>
        <v>5</v>
      </c>
      <c r="G1876" s="9">
        <f>IF(Table5[[#This Row],[Frequency]]&lt;=$M$11,1,IF(Table5[[#This Row],[Frequency]]&lt;=$M$12,2,IF(Table5[[#This Row],[Frequency]]&lt;=$M$13,3,IF(Table5[[#This Row],[Frequency]]&lt;$M$17,4,5))))</f>
        <v>3</v>
      </c>
      <c r="H1876" s="9">
        <f>IF(Table5[[#This Row],[Total_Spend]]&lt;=$N$11,1,IF(Table5[[#This Row],[Total_Spend]]&lt;=$N$12,2,IF(Table5[[#This Row],[Total_Spend]]&lt;=$N$13,3,IF(Table5[[#This Row],[Total_Spend]]&lt;$N$17,4,5))))</f>
        <v>5</v>
      </c>
    </row>
    <row r="1877" spans="1:8" x14ac:dyDescent="0.3">
      <c r="A1877" s="9">
        <v>8286</v>
      </c>
      <c r="B1877">
        <v>55</v>
      </c>
      <c r="C1877">
        <v>122</v>
      </c>
      <c r="D1877">
        <v>8</v>
      </c>
      <c r="E1877" s="9">
        <v>0</v>
      </c>
      <c r="F1877" s="9">
        <f>IF(Table5[[#This Row],[Recency]]&lt;=$L$19,5,IF(Table5[[#This Row],[Recency]]&lt;=$L$11,4,IF(Table5[[#This Row],[Recency]]&lt;=$L$12,3,IF(Table5[[#This Row],[Recency]]&lt;=$L$13,2,1))))</f>
        <v>2</v>
      </c>
      <c r="G1877" s="9">
        <f>IF(Table5[[#This Row],[Frequency]]&lt;=$M$11,1,IF(Table5[[#This Row],[Frequency]]&lt;=$M$12,2,IF(Table5[[#This Row],[Frequency]]&lt;=$M$13,3,IF(Table5[[#This Row],[Frequency]]&lt;$M$17,4,5))))</f>
        <v>1</v>
      </c>
      <c r="H1877" s="9">
        <f>IF(Table5[[#This Row],[Total_Spend]]&lt;=$N$11,1,IF(Table5[[#This Row],[Total_Spend]]&lt;=$N$12,2,IF(Table5[[#This Row],[Total_Spend]]&lt;=$N$13,3,IF(Table5[[#This Row],[Total_Spend]]&lt;$N$17,4,5))))</f>
        <v>2</v>
      </c>
    </row>
    <row r="1878" spans="1:8" x14ac:dyDescent="0.3">
      <c r="A1878" s="9">
        <v>8299</v>
      </c>
      <c r="B1878">
        <v>46</v>
      </c>
      <c r="C1878">
        <v>71</v>
      </c>
      <c r="D1878">
        <v>6</v>
      </c>
      <c r="E1878" s="9">
        <v>0</v>
      </c>
      <c r="F1878" s="9">
        <f>IF(Table5[[#This Row],[Recency]]&lt;=$L$19,5,IF(Table5[[#This Row],[Recency]]&lt;=$L$11,4,IF(Table5[[#This Row],[Recency]]&lt;=$L$12,3,IF(Table5[[#This Row],[Recency]]&lt;=$L$13,2,1))))</f>
        <v>3</v>
      </c>
      <c r="G1878" s="9">
        <f>IF(Table5[[#This Row],[Frequency]]&lt;=$M$11,1,IF(Table5[[#This Row],[Frequency]]&lt;=$M$12,2,IF(Table5[[#This Row],[Frequency]]&lt;=$M$13,3,IF(Table5[[#This Row],[Frequency]]&lt;$M$17,4,5))))</f>
        <v>1</v>
      </c>
      <c r="H1878" s="9">
        <f>IF(Table5[[#This Row],[Total_Spend]]&lt;=$N$11,1,IF(Table5[[#This Row],[Total_Spend]]&lt;=$N$12,2,IF(Table5[[#This Row],[Total_Spend]]&lt;=$N$13,3,IF(Table5[[#This Row],[Total_Spend]]&lt;$N$17,4,5))))</f>
        <v>2</v>
      </c>
    </row>
    <row r="1879" spans="1:8" x14ac:dyDescent="0.3">
      <c r="A1879" s="9">
        <v>830</v>
      </c>
      <c r="B1879">
        <v>5</v>
      </c>
      <c r="C1879">
        <v>1658</v>
      </c>
      <c r="D1879">
        <v>15</v>
      </c>
      <c r="E1879" s="9">
        <v>1</v>
      </c>
      <c r="F1879" s="9">
        <f>IF(Table5[[#This Row],[Recency]]&lt;=$L$19,5,IF(Table5[[#This Row],[Recency]]&lt;=$L$11,4,IF(Table5[[#This Row],[Recency]]&lt;=$L$12,3,IF(Table5[[#This Row],[Recency]]&lt;=$L$13,2,1))))</f>
        <v>5</v>
      </c>
      <c r="G1879" s="9">
        <f>IF(Table5[[#This Row],[Frequency]]&lt;=$M$11,1,IF(Table5[[#This Row],[Frequency]]&lt;=$M$12,2,IF(Table5[[#This Row],[Frequency]]&lt;=$M$13,3,IF(Table5[[#This Row],[Frequency]]&lt;$M$17,4,5))))</f>
        <v>2</v>
      </c>
      <c r="H1879" s="9">
        <f>IF(Table5[[#This Row],[Total_Spend]]&lt;=$N$11,1,IF(Table5[[#This Row],[Total_Spend]]&lt;=$N$12,2,IF(Table5[[#This Row],[Total_Spend]]&lt;=$N$13,3,IF(Table5[[#This Row],[Total_Spend]]&lt;$N$17,4,5))))</f>
        <v>5</v>
      </c>
    </row>
    <row r="1880" spans="1:8" x14ac:dyDescent="0.3">
      <c r="A1880" s="9">
        <v>8310</v>
      </c>
      <c r="B1880">
        <v>96</v>
      </c>
      <c r="C1880">
        <v>1459</v>
      </c>
      <c r="D1880">
        <v>24</v>
      </c>
      <c r="E1880" s="9">
        <v>0</v>
      </c>
      <c r="F1880" s="9">
        <f>IF(Table5[[#This Row],[Recency]]&lt;=$L$19,5,IF(Table5[[#This Row],[Recency]]&lt;=$L$11,4,IF(Table5[[#This Row],[Recency]]&lt;=$L$12,3,IF(Table5[[#This Row],[Recency]]&lt;=$L$13,2,1))))</f>
        <v>1</v>
      </c>
      <c r="G1880" s="9">
        <f>IF(Table5[[#This Row],[Frequency]]&lt;=$M$11,1,IF(Table5[[#This Row],[Frequency]]&lt;=$M$12,2,IF(Table5[[#This Row],[Frequency]]&lt;=$M$13,3,IF(Table5[[#This Row],[Frequency]]&lt;$M$17,4,5))))</f>
        <v>4</v>
      </c>
      <c r="H1880" s="9">
        <f>IF(Table5[[#This Row],[Total_Spend]]&lt;=$N$11,1,IF(Table5[[#This Row],[Total_Spend]]&lt;=$N$12,2,IF(Table5[[#This Row],[Total_Spend]]&lt;=$N$13,3,IF(Table5[[#This Row],[Total_Spend]]&lt;$N$17,4,5))))</f>
        <v>4</v>
      </c>
    </row>
    <row r="1881" spans="1:8" x14ac:dyDescent="0.3">
      <c r="A1881" s="9">
        <v>8312</v>
      </c>
      <c r="B1881">
        <v>80</v>
      </c>
      <c r="C1881">
        <v>43</v>
      </c>
      <c r="D1881">
        <v>6</v>
      </c>
      <c r="E1881" s="9">
        <v>0</v>
      </c>
      <c r="F1881" s="9">
        <f>IF(Table5[[#This Row],[Recency]]&lt;=$L$19,5,IF(Table5[[#This Row],[Recency]]&lt;=$L$11,4,IF(Table5[[#This Row],[Recency]]&lt;=$L$12,3,IF(Table5[[#This Row],[Recency]]&lt;=$L$13,2,1))))</f>
        <v>1</v>
      </c>
      <c r="G1881" s="9">
        <f>IF(Table5[[#This Row],[Frequency]]&lt;=$M$11,1,IF(Table5[[#This Row],[Frequency]]&lt;=$M$12,2,IF(Table5[[#This Row],[Frequency]]&lt;=$M$13,3,IF(Table5[[#This Row],[Frequency]]&lt;$M$17,4,5))))</f>
        <v>1</v>
      </c>
      <c r="H1881" s="9">
        <f>IF(Table5[[#This Row],[Total_Spend]]&lt;=$N$11,1,IF(Table5[[#This Row],[Total_Spend]]&lt;=$N$12,2,IF(Table5[[#This Row],[Total_Spend]]&lt;=$N$13,3,IF(Table5[[#This Row],[Total_Spend]]&lt;$N$17,4,5))))</f>
        <v>1</v>
      </c>
    </row>
    <row r="1882" spans="1:8" x14ac:dyDescent="0.3">
      <c r="A1882" s="9">
        <v>8314</v>
      </c>
      <c r="B1882">
        <v>30</v>
      </c>
      <c r="C1882">
        <v>1772</v>
      </c>
      <c r="D1882">
        <v>19</v>
      </c>
      <c r="E1882" s="9">
        <v>0</v>
      </c>
      <c r="F1882" s="9">
        <f>IF(Table5[[#This Row],[Recency]]&lt;=$L$19,5,IF(Table5[[#This Row],[Recency]]&lt;=$L$11,4,IF(Table5[[#This Row],[Recency]]&lt;=$L$12,3,IF(Table5[[#This Row],[Recency]]&lt;=$L$13,2,1))))</f>
        <v>3</v>
      </c>
      <c r="G1882" s="9">
        <f>IF(Table5[[#This Row],[Frequency]]&lt;=$M$11,1,IF(Table5[[#This Row],[Frequency]]&lt;=$M$12,2,IF(Table5[[#This Row],[Frequency]]&lt;=$M$13,3,IF(Table5[[#This Row],[Frequency]]&lt;$M$17,4,5))))</f>
        <v>3</v>
      </c>
      <c r="H1882" s="9">
        <f>IF(Table5[[#This Row],[Total_Spend]]&lt;=$N$11,1,IF(Table5[[#This Row],[Total_Spend]]&lt;=$N$12,2,IF(Table5[[#This Row],[Total_Spend]]&lt;=$N$13,3,IF(Table5[[#This Row],[Total_Spend]]&lt;$N$17,4,5))))</f>
        <v>5</v>
      </c>
    </row>
    <row r="1883" spans="1:8" x14ac:dyDescent="0.3">
      <c r="A1883" s="9">
        <v>8315</v>
      </c>
      <c r="B1883">
        <v>65</v>
      </c>
      <c r="C1883">
        <v>23</v>
      </c>
      <c r="D1883">
        <v>4</v>
      </c>
      <c r="E1883" s="9">
        <v>0</v>
      </c>
      <c r="F1883" s="9">
        <f>IF(Table5[[#This Row],[Recency]]&lt;=$L$19,5,IF(Table5[[#This Row],[Recency]]&lt;=$L$11,4,IF(Table5[[#This Row],[Recency]]&lt;=$L$12,3,IF(Table5[[#This Row],[Recency]]&lt;=$L$13,2,1))))</f>
        <v>2</v>
      </c>
      <c r="G1883" s="9">
        <f>IF(Table5[[#This Row],[Frequency]]&lt;=$M$11,1,IF(Table5[[#This Row],[Frequency]]&lt;=$M$12,2,IF(Table5[[#This Row],[Frequency]]&lt;=$M$13,3,IF(Table5[[#This Row],[Frequency]]&lt;$M$17,4,5))))</f>
        <v>1</v>
      </c>
      <c r="H1883" s="9">
        <f>IF(Table5[[#This Row],[Total_Spend]]&lt;=$N$11,1,IF(Table5[[#This Row],[Total_Spend]]&lt;=$N$12,2,IF(Table5[[#This Row],[Total_Spend]]&lt;=$N$13,3,IF(Table5[[#This Row],[Total_Spend]]&lt;$N$17,4,5))))</f>
        <v>1</v>
      </c>
    </row>
    <row r="1884" spans="1:8" x14ac:dyDescent="0.3">
      <c r="A1884" s="9">
        <v>8318</v>
      </c>
      <c r="B1884">
        <v>7</v>
      </c>
      <c r="C1884">
        <v>1738</v>
      </c>
      <c r="D1884">
        <v>19</v>
      </c>
      <c r="E1884" s="9">
        <v>0</v>
      </c>
      <c r="F1884" s="9">
        <f>IF(Table5[[#This Row],[Recency]]&lt;=$L$19,5,IF(Table5[[#This Row],[Recency]]&lt;=$L$11,4,IF(Table5[[#This Row],[Recency]]&lt;=$L$12,3,IF(Table5[[#This Row],[Recency]]&lt;=$L$13,2,1))))</f>
        <v>5</v>
      </c>
      <c r="G1884" s="9">
        <f>IF(Table5[[#This Row],[Frequency]]&lt;=$M$11,1,IF(Table5[[#This Row],[Frequency]]&lt;=$M$12,2,IF(Table5[[#This Row],[Frequency]]&lt;=$M$13,3,IF(Table5[[#This Row],[Frequency]]&lt;$M$17,4,5))))</f>
        <v>3</v>
      </c>
      <c r="H1884" s="9">
        <f>IF(Table5[[#This Row],[Total_Spend]]&lt;=$N$11,1,IF(Table5[[#This Row],[Total_Spend]]&lt;=$N$12,2,IF(Table5[[#This Row],[Total_Spend]]&lt;=$N$13,3,IF(Table5[[#This Row],[Total_Spend]]&lt;$N$17,4,5))))</f>
        <v>5</v>
      </c>
    </row>
    <row r="1885" spans="1:8" x14ac:dyDescent="0.3">
      <c r="A1885" s="9">
        <v>832</v>
      </c>
      <c r="B1885">
        <v>90</v>
      </c>
      <c r="C1885">
        <v>747</v>
      </c>
      <c r="D1885">
        <v>23</v>
      </c>
      <c r="E1885" s="9">
        <v>0</v>
      </c>
      <c r="F1885" s="9">
        <f>IF(Table5[[#This Row],[Recency]]&lt;=$L$19,5,IF(Table5[[#This Row],[Recency]]&lt;=$L$11,4,IF(Table5[[#This Row],[Recency]]&lt;=$L$12,3,IF(Table5[[#This Row],[Recency]]&lt;=$L$13,2,1))))</f>
        <v>1</v>
      </c>
      <c r="G1885" s="9">
        <f>IF(Table5[[#This Row],[Frequency]]&lt;=$M$11,1,IF(Table5[[#This Row],[Frequency]]&lt;=$M$12,2,IF(Table5[[#This Row],[Frequency]]&lt;=$M$13,3,IF(Table5[[#This Row],[Frequency]]&lt;$M$17,4,5))))</f>
        <v>4</v>
      </c>
      <c r="H1885" s="9">
        <f>IF(Table5[[#This Row],[Total_Spend]]&lt;=$N$11,1,IF(Table5[[#This Row],[Total_Spend]]&lt;=$N$12,2,IF(Table5[[#This Row],[Total_Spend]]&lt;=$N$13,3,IF(Table5[[#This Row],[Total_Spend]]&lt;$N$17,4,5))))</f>
        <v>3</v>
      </c>
    </row>
    <row r="1886" spans="1:8" x14ac:dyDescent="0.3">
      <c r="A1886" s="9">
        <v>833</v>
      </c>
      <c r="B1886">
        <v>62</v>
      </c>
      <c r="C1886">
        <v>72</v>
      </c>
      <c r="D1886">
        <v>9</v>
      </c>
      <c r="E1886" s="9">
        <v>0</v>
      </c>
      <c r="F1886" s="9">
        <f>IF(Table5[[#This Row],[Recency]]&lt;=$L$19,5,IF(Table5[[#This Row],[Recency]]&lt;=$L$11,4,IF(Table5[[#This Row],[Recency]]&lt;=$L$12,3,IF(Table5[[#This Row],[Recency]]&lt;=$L$13,2,1))))</f>
        <v>2</v>
      </c>
      <c r="G1886" s="9">
        <f>IF(Table5[[#This Row],[Frequency]]&lt;=$M$11,1,IF(Table5[[#This Row],[Frequency]]&lt;=$M$12,2,IF(Table5[[#This Row],[Frequency]]&lt;=$M$13,3,IF(Table5[[#This Row],[Frequency]]&lt;$M$17,4,5))))</f>
        <v>2</v>
      </c>
      <c r="H1886" s="9">
        <f>IF(Table5[[#This Row],[Total_Spend]]&lt;=$N$11,1,IF(Table5[[#This Row],[Total_Spend]]&lt;=$N$12,2,IF(Table5[[#This Row],[Total_Spend]]&lt;=$N$13,3,IF(Table5[[#This Row],[Total_Spend]]&lt;$N$17,4,5))))</f>
        <v>2</v>
      </c>
    </row>
    <row r="1887" spans="1:8" x14ac:dyDescent="0.3">
      <c r="A1887" s="9">
        <v>8334</v>
      </c>
      <c r="B1887">
        <v>34</v>
      </c>
      <c r="C1887">
        <v>131</v>
      </c>
      <c r="D1887">
        <v>10</v>
      </c>
      <c r="E1887" s="9">
        <v>0</v>
      </c>
      <c r="F1887" s="9">
        <f>IF(Table5[[#This Row],[Recency]]&lt;=$L$19,5,IF(Table5[[#This Row],[Recency]]&lt;=$L$11,4,IF(Table5[[#This Row],[Recency]]&lt;=$L$12,3,IF(Table5[[#This Row],[Recency]]&lt;=$L$13,2,1))))</f>
        <v>3</v>
      </c>
      <c r="G1887" s="9">
        <f>IF(Table5[[#This Row],[Frequency]]&lt;=$M$11,1,IF(Table5[[#This Row],[Frequency]]&lt;=$M$12,2,IF(Table5[[#This Row],[Frequency]]&lt;=$M$13,3,IF(Table5[[#This Row],[Frequency]]&lt;$M$17,4,5))))</f>
        <v>2</v>
      </c>
      <c r="H1887" s="9">
        <f>IF(Table5[[#This Row],[Total_Spend]]&lt;=$N$11,1,IF(Table5[[#This Row],[Total_Spend]]&lt;=$N$12,2,IF(Table5[[#This Row],[Total_Spend]]&lt;=$N$13,3,IF(Table5[[#This Row],[Total_Spend]]&lt;$N$17,4,5))))</f>
        <v>2</v>
      </c>
    </row>
    <row r="1888" spans="1:8" x14ac:dyDescent="0.3">
      <c r="A1888" s="9">
        <v>8341</v>
      </c>
      <c r="B1888">
        <v>22</v>
      </c>
      <c r="C1888">
        <v>34</v>
      </c>
      <c r="D1888">
        <v>6</v>
      </c>
      <c r="E1888" s="9">
        <v>1</v>
      </c>
      <c r="F1888" s="9">
        <f>IF(Table5[[#This Row],[Recency]]&lt;=$L$19,5,IF(Table5[[#This Row],[Recency]]&lt;=$L$11,4,IF(Table5[[#This Row],[Recency]]&lt;=$L$12,3,IF(Table5[[#This Row],[Recency]]&lt;=$L$13,2,1))))</f>
        <v>4</v>
      </c>
      <c r="G1888" s="9">
        <f>IF(Table5[[#This Row],[Frequency]]&lt;=$M$11,1,IF(Table5[[#This Row],[Frequency]]&lt;=$M$12,2,IF(Table5[[#This Row],[Frequency]]&lt;=$M$13,3,IF(Table5[[#This Row],[Frequency]]&lt;$M$17,4,5))))</f>
        <v>1</v>
      </c>
      <c r="H1888" s="9">
        <f>IF(Table5[[#This Row],[Total_Spend]]&lt;=$N$11,1,IF(Table5[[#This Row],[Total_Spend]]&lt;=$N$12,2,IF(Table5[[#This Row],[Total_Spend]]&lt;=$N$13,3,IF(Table5[[#This Row],[Total_Spend]]&lt;$N$17,4,5))))</f>
        <v>1</v>
      </c>
    </row>
    <row r="1889" spans="1:8" x14ac:dyDescent="0.3">
      <c r="A1889" s="9">
        <v>8346</v>
      </c>
      <c r="B1889">
        <v>26</v>
      </c>
      <c r="C1889">
        <v>296</v>
      </c>
      <c r="D1889">
        <v>12</v>
      </c>
      <c r="E1889" s="9">
        <v>1</v>
      </c>
      <c r="F1889" s="9">
        <f>IF(Table5[[#This Row],[Recency]]&lt;=$L$19,5,IF(Table5[[#This Row],[Recency]]&lt;=$L$11,4,IF(Table5[[#This Row],[Recency]]&lt;=$L$12,3,IF(Table5[[#This Row],[Recency]]&lt;=$L$13,2,1))))</f>
        <v>3</v>
      </c>
      <c r="G1889" s="9">
        <f>IF(Table5[[#This Row],[Frequency]]&lt;=$M$11,1,IF(Table5[[#This Row],[Frequency]]&lt;=$M$12,2,IF(Table5[[#This Row],[Frequency]]&lt;=$M$13,3,IF(Table5[[#This Row],[Frequency]]&lt;$M$17,4,5))))</f>
        <v>2</v>
      </c>
      <c r="H1889" s="9">
        <f>IF(Table5[[#This Row],[Total_Spend]]&lt;=$N$11,1,IF(Table5[[#This Row],[Total_Spend]]&lt;=$N$12,2,IF(Table5[[#This Row],[Total_Spend]]&lt;=$N$13,3,IF(Table5[[#This Row],[Total_Spend]]&lt;$N$17,4,5))))</f>
        <v>2</v>
      </c>
    </row>
    <row r="1890" spans="1:8" x14ac:dyDescent="0.3">
      <c r="A1890" s="9">
        <v>8360</v>
      </c>
      <c r="B1890">
        <v>76</v>
      </c>
      <c r="C1890">
        <v>198</v>
      </c>
      <c r="D1890">
        <v>12</v>
      </c>
      <c r="E1890" s="9">
        <v>0</v>
      </c>
      <c r="F1890" s="9">
        <f>IF(Table5[[#This Row],[Recency]]&lt;=$L$19,5,IF(Table5[[#This Row],[Recency]]&lt;=$L$11,4,IF(Table5[[#This Row],[Recency]]&lt;=$L$12,3,IF(Table5[[#This Row],[Recency]]&lt;=$L$13,2,1))))</f>
        <v>1</v>
      </c>
      <c r="G1890" s="9">
        <f>IF(Table5[[#This Row],[Frequency]]&lt;=$M$11,1,IF(Table5[[#This Row],[Frequency]]&lt;=$M$12,2,IF(Table5[[#This Row],[Frequency]]&lt;=$M$13,3,IF(Table5[[#This Row],[Frequency]]&lt;$M$17,4,5))))</f>
        <v>2</v>
      </c>
      <c r="H1890" s="9">
        <f>IF(Table5[[#This Row],[Total_Spend]]&lt;=$N$11,1,IF(Table5[[#This Row],[Total_Spend]]&lt;=$N$12,2,IF(Table5[[#This Row],[Total_Spend]]&lt;=$N$13,3,IF(Table5[[#This Row],[Total_Spend]]&lt;$N$17,4,5))))</f>
        <v>2</v>
      </c>
    </row>
    <row r="1891" spans="1:8" x14ac:dyDescent="0.3">
      <c r="A1891" s="9">
        <v>8362</v>
      </c>
      <c r="B1891">
        <v>9</v>
      </c>
      <c r="C1891">
        <v>1919</v>
      </c>
      <c r="D1891">
        <v>20</v>
      </c>
      <c r="E1891" s="9">
        <v>1</v>
      </c>
      <c r="F1891" s="9">
        <f>IF(Table5[[#This Row],[Recency]]&lt;=$L$19,5,IF(Table5[[#This Row],[Recency]]&lt;=$L$11,4,IF(Table5[[#This Row],[Recency]]&lt;=$L$12,3,IF(Table5[[#This Row],[Recency]]&lt;=$L$13,2,1))))</f>
        <v>5</v>
      </c>
      <c r="G1891" s="9">
        <f>IF(Table5[[#This Row],[Frequency]]&lt;=$M$11,1,IF(Table5[[#This Row],[Frequency]]&lt;=$M$12,2,IF(Table5[[#This Row],[Frequency]]&lt;=$M$13,3,IF(Table5[[#This Row],[Frequency]]&lt;$M$17,4,5))))</f>
        <v>3</v>
      </c>
      <c r="H1891" s="9">
        <f>IF(Table5[[#This Row],[Total_Spend]]&lt;=$N$11,1,IF(Table5[[#This Row],[Total_Spend]]&lt;=$N$12,2,IF(Table5[[#This Row],[Total_Spend]]&lt;=$N$13,3,IF(Table5[[#This Row],[Total_Spend]]&lt;$N$17,4,5))))</f>
        <v>5</v>
      </c>
    </row>
    <row r="1892" spans="1:8" x14ac:dyDescent="0.3">
      <c r="A1892" s="9">
        <v>8369</v>
      </c>
      <c r="B1892">
        <v>21</v>
      </c>
      <c r="C1892">
        <v>28</v>
      </c>
      <c r="D1892">
        <v>4</v>
      </c>
      <c r="E1892" s="9">
        <v>0</v>
      </c>
      <c r="F1892" s="9">
        <f>IF(Table5[[#This Row],[Recency]]&lt;=$L$19,5,IF(Table5[[#This Row],[Recency]]&lt;=$L$11,4,IF(Table5[[#This Row],[Recency]]&lt;=$L$12,3,IF(Table5[[#This Row],[Recency]]&lt;=$L$13,2,1))))</f>
        <v>4</v>
      </c>
      <c r="G1892" s="9">
        <f>IF(Table5[[#This Row],[Frequency]]&lt;=$M$11,1,IF(Table5[[#This Row],[Frequency]]&lt;=$M$12,2,IF(Table5[[#This Row],[Frequency]]&lt;=$M$13,3,IF(Table5[[#This Row],[Frequency]]&lt;$M$17,4,5))))</f>
        <v>1</v>
      </c>
      <c r="H1892" s="9">
        <f>IF(Table5[[#This Row],[Total_Spend]]&lt;=$N$11,1,IF(Table5[[#This Row],[Total_Spend]]&lt;=$N$12,2,IF(Table5[[#This Row],[Total_Spend]]&lt;=$N$13,3,IF(Table5[[#This Row],[Total_Spend]]&lt;$N$17,4,5))))</f>
        <v>1</v>
      </c>
    </row>
    <row r="1893" spans="1:8" x14ac:dyDescent="0.3">
      <c r="A1893" s="9">
        <v>837</v>
      </c>
      <c r="B1893">
        <v>1</v>
      </c>
      <c r="C1893">
        <v>174</v>
      </c>
      <c r="D1893">
        <v>12</v>
      </c>
      <c r="E1893" s="9">
        <v>0</v>
      </c>
      <c r="F1893" s="9">
        <f>IF(Table5[[#This Row],[Recency]]&lt;=$L$19,5,IF(Table5[[#This Row],[Recency]]&lt;=$L$11,4,IF(Table5[[#This Row],[Recency]]&lt;=$L$12,3,IF(Table5[[#This Row],[Recency]]&lt;=$L$13,2,1))))</f>
        <v>5</v>
      </c>
      <c r="G1893" s="9">
        <f>IF(Table5[[#This Row],[Frequency]]&lt;=$M$11,1,IF(Table5[[#This Row],[Frequency]]&lt;=$M$12,2,IF(Table5[[#This Row],[Frequency]]&lt;=$M$13,3,IF(Table5[[#This Row],[Frequency]]&lt;$M$17,4,5))))</f>
        <v>2</v>
      </c>
      <c r="H1893" s="9">
        <f>IF(Table5[[#This Row],[Total_Spend]]&lt;=$N$11,1,IF(Table5[[#This Row],[Total_Spend]]&lt;=$N$12,2,IF(Table5[[#This Row],[Total_Spend]]&lt;=$N$13,3,IF(Table5[[#This Row],[Total_Spend]]&lt;$N$17,4,5))))</f>
        <v>2</v>
      </c>
    </row>
    <row r="1894" spans="1:8" x14ac:dyDescent="0.3">
      <c r="A1894" s="9">
        <v>8370</v>
      </c>
      <c r="B1894">
        <v>50</v>
      </c>
      <c r="C1894">
        <v>1159</v>
      </c>
      <c r="D1894">
        <v>18</v>
      </c>
      <c r="E1894" s="9">
        <v>0</v>
      </c>
      <c r="F1894" s="9">
        <f>IF(Table5[[#This Row],[Recency]]&lt;=$L$19,5,IF(Table5[[#This Row],[Recency]]&lt;=$L$11,4,IF(Table5[[#This Row],[Recency]]&lt;=$L$12,3,IF(Table5[[#This Row],[Recency]]&lt;=$L$13,2,1))))</f>
        <v>2</v>
      </c>
      <c r="G1894" s="9">
        <f>IF(Table5[[#This Row],[Frequency]]&lt;=$M$11,1,IF(Table5[[#This Row],[Frequency]]&lt;=$M$12,2,IF(Table5[[#This Row],[Frequency]]&lt;=$M$13,3,IF(Table5[[#This Row],[Frequency]]&lt;$M$17,4,5))))</f>
        <v>3</v>
      </c>
      <c r="H1894" s="9">
        <f>IF(Table5[[#This Row],[Total_Spend]]&lt;=$N$11,1,IF(Table5[[#This Row],[Total_Spend]]&lt;=$N$12,2,IF(Table5[[#This Row],[Total_Spend]]&lt;=$N$13,3,IF(Table5[[#This Row],[Total_Spend]]&lt;$N$17,4,5))))</f>
        <v>4</v>
      </c>
    </row>
    <row r="1895" spans="1:8" x14ac:dyDescent="0.3">
      <c r="A1895" s="9">
        <v>8372</v>
      </c>
      <c r="B1895">
        <v>81</v>
      </c>
      <c r="C1895">
        <v>30</v>
      </c>
      <c r="D1895">
        <v>4</v>
      </c>
      <c r="E1895" s="9">
        <v>0</v>
      </c>
      <c r="F1895" s="9">
        <f>IF(Table5[[#This Row],[Recency]]&lt;=$L$19,5,IF(Table5[[#This Row],[Recency]]&lt;=$L$11,4,IF(Table5[[#This Row],[Recency]]&lt;=$L$12,3,IF(Table5[[#This Row],[Recency]]&lt;=$L$13,2,1))))</f>
        <v>1</v>
      </c>
      <c r="G1895" s="9">
        <f>IF(Table5[[#This Row],[Frequency]]&lt;=$M$11,1,IF(Table5[[#This Row],[Frequency]]&lt;=$M$12,2,IF(Table5[[#This Row],[Frequency]]&lt;=$M$13,3,IF(Table5[[#This Row],[Frequency]]&lt;$M$17,4,5))))</f>
        <v>1</v>
      </c>
      <c r="H1895" s="9">
        <f>IF(Table5[[#This Row],[Total_Spend]]&lt;=$N$11,1,IF(Table5[[#This Row],[Total_Spend]]&lt;=$N$12,2,IF(Table5[[#This Row],[Total_Spend]]&lt;=$N$13,3,IF(Table5[[#This Row],[Total_Spend]]&lt;$N$17,4,5))))</f>
        <v>1</v>
      </c>
    </row>
    <row r="1896" spans="1:8" x14ac:dyDescent="0.3">
      <c r="A1896" s="9">
        <v>8373</v>
      </c>
      <c r="B1896">
        <v>94</v>
      </c>
      <c r="C1896">
        <v>29</v>
      </c>
      <c r="D1896">
        <v>5</v>
      </c>
      <c r="E1896" s="9">
        <v>0</v>
      </c>
      <c r="F1896" s="9">
        <f>IF(Table5[[#This Row],[Recency]]&lt;=$L$19,5,IF(Table5[[#This Row],[Recency]]&lt;=$L$11,4,IF(Table5[[#This Row],[Recency]]&lt;=$L$12,3,IF(Table5[[#This Row],[Recency]]&lt;=$L$13,2,1))))</f>
        <v>1</v>
      </c>
      <c r="G1896" s="9">
        <f>IF(Table5[[#This Row],[Frequency]]&lt;=$M$11,1,IF(Table5[[#This Row],[Frequency]]&lt;=$M$12,2,IF(Table5[[#This Row],[Frequency]]&lt;=$M$13,3,IF(Table5[[#This Row],[Frequency]]&lt;$M$17,4,5))))</f>
        <v>1</v>
      </c>
      <c r="H1896" s="9">
        <f>IF(Table5[[#This Row],[Total_Spend]]&lt;=$N$11,1,IF(Table5[[#This Row],[Total_Spend]]&lt;=$N$12,2,IF(Table5[[#This Row],[Total_Spend]]&lt;=$N$13,3,IF(Table5[[#This Row],[Total_Spend]]&lt;$N$17,4,5))))</f>
        <v>1</v>
      </c>
    </row>
    <row r="1897" spans="1:8" x14ac:dyDescent="0.3">
      <c r="A1897" s="9">
        <v>8375</v>
      </c>
      <c r="B1897">
        <v>63</v>
      </c>
      <c r="C1897">
        <v>518</v>
      </c>
      <c r="D1897">
        <v>19</v>
      </c>
      <c r="E1897" s="9">
        <v>0</v>
      </c>
      <c r="F1897" s="9">
        <f>IF(Table5[[#This Row],[Recency]]&lt;=$L$19,5,IF(Table5[[#This Row],[Recency]]&lt;=$L$11,4,IF(Table5[[#This Row],[Recency]]&lt;=$L$12,3,IF(Table5[[#This Row],[Recency]]&lt;=$L$13,2,1))))</f>
        <v>2</v>
      </c>
      <c r="G1897" s="9">
        <f>IF(Table5[[#This Row],[Frequency]]&lt;=$M$11,1,IF(Table5[[#This Row],[Frequency]]&lt;=$M$12,2,IF(Table5[[#This Row],[Frequency]]&lt;=$M$13,3,IF(Table5[[#This Row],[Frequency]]&lt;$M$17,4,5))))</f>
        <v>3</v>
      </c>
      <c r="H1897" s="9">
        <f>IF(Table5[[#This Row],[Total_Spend]]&lt;=$N$11,1,IF(Table5[[#This Row],[Total_Spend]]&lt;=$N$12,2,IF(Table5[[#This Row],[Total_Spend]]&lt;=$N$13,3,IF(Table5[[#This Row],[Total_Spend]]&lt;$N$17,4,5))))</f>
        <v>3</v>
      </c>
    </row>
    <row r="1898" spans="1:8" x14ac:dyDescent="0.3">
      <c r="A1898" s="9">
        <v>8387</v>
      </c>
      <c r="B1898">
        <v>68</v>
      </c>
      <c r="C1898">
        <v>235</v>
      </c>
      <c r="D1898">
        <v>11</v>
      </c>
      <c r="E1898" s="9">
        <v>0</v>
      </c>
      <c r="F1898" s="9">
        <f>IF(Table5[[#This Row],[Recency]]&lt;=$L$19,5,IF(Table5[[#This Row],[Recency]]&lt;=$L$11,4,IF(Table5[[#This Row],[Recency]]&lt;=$L$12,3,IF(Table5[[#This Row],[Recency]]&lt;=$L$13,2,1))))</f>
        <v>2</v>
      </c>
      <c r="G1898" s="9">
        <f>IF(Table5[[#This Row],[Frequency]]&lt;=$M$11,1,IF(Table5[[#This Row],[Frequency]]&lt;=$M$12,2,IF(Table5[[#This Row],[Frequency]]&lt;=$M$13,3,IF(Table5[[#This Row],[Frequency]]&lt;$M$17,4,5))))</f>
        <v>2</v>
      </c>
      <c r="H1898" s="9">
        <f>IF(Table5[[#This Row],[Total_Spend]]&lt;=$N$11,1,IF(Table5[[#This Row],[Total_Spend]]&lt;=$N$12,2,IF(Table5[[#This Row],[Total_Spend]]&lt;=$N$13,3,IF(Table5[[#This Row],[Total_Spend]]&lt;$N$17,4,5))))</f>
        <v>2</v>
      </c>
    </row>
    <row r="1899" spans="1:8" x14ac:dyDescent="0.3">
      <c r="A1899" s="9">
        <v>839</v>
      </c>
      <c r="B1899">
        <v>54</v>
      </c>
      <c r="C1899">
        <v>170</v>
      </c>
      <c r="D1899">
        <v>9</v>
      </c>
      <c r="E1899" s="9">
        <v>0</v>
      </c>
      <c r="F1899" s="9">
        <f>IF(Table5[[#This Row],[Recency]]&lt;=$L$19,5,IF(Table5[[#This Row],[Recency]]&lt;=$L$11,4,IF(Table5[[#This Row],[Recency]]&lt;=$L$12,3,IF(Table5[[#This Row],[Recency]]&lt;=$L$13,2,1))))</f>
        <v>2</v>
      </c>
      <c r="G1899" s="9">
        <f>IF(Table5[[#This Row],[Frequency]]&lt;=$M$11,1,IF(Table5[[#This Row],[Frequency]]&lt;=$M$12,2,IF(Table5[[#This Row],[Frequency]]&lt;=$M$13,3,IF(Table5[[#This Row],[Frequency]]&lt;$M$17,4,5))))</f>
        <v>2</v>
      </c>
      <c r="H1899" s="9">
        <f>IF(Table5[[#This Row],[Total_Spend]]&lt;=$N$11,1,IF(Table5[[#This Row],[Total_Spend]]&lt;=$N$12,2,IF(Table5[[#This Row],[Total_Spend]]&lt;=$N$13,3,IF(Table5[[#This Row],[Total_Spend]]&lt;$N$17,4,5))))</f>
        <v>2</v>
      </c>
    </row>
    <row r="1900" spans="1:8" x14ac:dyDescent="0.3">
      <c r="A1900" s="9">
        <v>8395</v>
      </c>
      <c r="B1900">
        <v>48</v>
      </c>
      <c r="C1900">
        <v>1511</v>
      </c>
      <c r="D1900">
        <v>22</v>
      </c>
      <c r="E1900" s="9">
        <v>1</v>
      </c>
      <c r="F1900" s="9">
        <f>IF(Table5[[#This Row],[Recency]]&lt;=$L$19,5,IF(Table5[[#This Row],[Recency]]&lt;=$L$11,4,IF(Table5[[#This Row],[Recency]]&lt;=$L$12,3,IF(Table5[[#This Row],[Recency]]&lt;=$L$13,2,1))))</f>
        <v>3</v>
      </c>
      <c r="G1900" s="9">
        <f>IF(Table5[[#This Row],[Frequency]]&lt;=$M$11,1,IF(Table5[[#This Row],[Frequency]]&lt;=$M$12,2,IF(Table5[[#This Row],[Frequency]]&lt;=$M$13,3,IF(Table5[[#This Row],[Frequency]]&lt;$M$17,4,5))))</f>
        <v>4</v>
      </c>
      <c r="H1900" s="9">
        <f>IF(Table5[[#This Row],[Total_Spend]]&lt;=$N$11,1,IF(Table5[[#This Row],[Total_Spend]]&lt;=$N$12,2,IF(Table5[[#This Row],[Total_Spend]]&lt;=$N$13,3,IF(Table5[[#This Row],[Total_Spend]]&lt;$N$17,4,5))))</f>
        <v>4</v>
      </c>
    </row>
    <row r="1901" spans="1:8" x14ac:dyDescent="0.3">
      <c r="A1901" s="9">
        <v>8397</v>
      </c>
      <c r="B1901">
        <v>82</v>
      </c>
      <c r="C1901">
        <v>34</v>
      </c>
      <c r="D1901">
        <v>6</v>
      </c>
      <c r="E1901" s="9">
        <v>0</v>
      </c>
      <c r="F1901" s="9">
        <f>IF(Table5[[#This Row],[Recency]]&lt;=$L$19,5,IF(Table5[[#This Row],[Recency]]&lt;=$L$11,4,IF(Table5[[#This Row],[Recency]]&lt;=$L$12,3,IF(Table5[[#This Row],[Recency]]&lt;=$L$13,2,1))))</f>
        <v>1</v>
      </c>
      <c r="G1901" s="9">
        <f>IF(Table5[[#This Row],[Frequency]]&lt;=$M$11,1,IF(Table5[[#This Row],[Frequency]]&lt;=$M$12,2,IF(Table5[[#This Row],[Frequency]]&lt;=$M$13,3,IF(Table5[[#This Row],[Frequency]]&lt;$M$17,4,5))))</f>
        <v>1</v>
      </c>
      <c r="H1901" s="9">
        <f>IF(Table5[[#This Row],[Total_Spend]]&lt;=$N$11,1,IF(Table5[[#This Row],[Total_Spend]]&lt;=$N$12,2,IF(Table5[[#This Row],[Total_Spend]]&lt;=$N$13,3,IF(Table5[[#This Row],[Total_Spend]]&lt;$N$17,4,5))))</f>
        <v>1</v>
      </c>
    </row>
    <row r="1902" spans="1:8" x14ac:dyDescent="0.3">
      <c r="A1902" s="9">
        <v>8402</v>
      </c>
      <c r="B1902">
        <v>40</v>
      </c>
      <c r="C1902">
        <v>794</v>
      </c>
      <c r="D1902">
        <v>22</v>
      </c>
      <c r="E1902" s="9">
        <v>0</v>
      </c>
      <c r="F1902" s="9">
        <f>IF(Table5[[#This Row],[Recency]]&lt;=$L$19,5,IF(Table5[[#This Row],[Recency]]&lt;=$L$11,4,IF(Table5[[#This Row],[Recency]]&lt;=$L$12,3,IF(Table5[[#This Row],[Recency]]&lt;=$L$13,2,1))))</f>
        <v>3</v>
      </c>
      <c r="G1902" s="9">
        <f>IF(Table5[[#This Row],[Frequency]]&lt;=$M$11,1,IF(Table5[[#This Row],[Frequency]]&lt;=$M$12,2,IF(Table5[[#This Row],[Frequency]]&lt;=$M$13,3,IF(Table5[[#This Row],[Frequency]]&lt;$M$17,4,5))))</f>
        <v>4</v>
      </c>
      <c r="H1902" s="9">
        <f>IF(Table5[[#This Row],[Total_Spend]]&lt;=$N$11,1,IF(Table5[[#This Row],[Total_Spend]]&lt;=$N$12,2,IF(Table5[[#This Row],[Total_Spend]]&lt;=$N$13,3,IF(Table5[[#This Row],[Total_Spend]]&lt;$N$17,4,5))))</f>
        <v>3</v>
      </c>
    </row>
    <row r="1903" spans="1:8" x14ac:dyDescent="0.3">
      <c r="A1903" s="9">
        <v>8405</v>
      </c>
      <c r="B1903">
        <v>83</v>
      </c>
      <c r="C1903">
        <v>305</v>
      </c>
      <c r="D1903">
        <v>13</v>
      </c>
      <c r="E1903" s="9">
        <v>0</v>
      </c>
      <c r="F1903" s="9">
        <f>IF(Table5[[#This Row],[Recency]]&lt;=$L$19,5,IF(Table5[[#This Row],[Recency]]&lt;=$L$11,4,IF(Table5[[#This Row],[Recency]]&lt;=$L$12,3,IF(Table5[[#This Row],[Recency]]&lt;=$L$13,2,1))))</f>
        <v>1</v>
      </c>
      <c r="G1903" s="9">
        <f>IF(Table5[[#This Row],[Frequency]]&lt;=$M$11,1,IF(Table5[[#This Row],[Frequency]]&lt;=$M$12,2,IF(Table5[[#This Row],[Frequency]]&lt;=$M$13,3,IF(Table5[[#This Row],[Frequency]]&lt;$M$17,4,5))))</f>
        <v>2</v>
      </c>
      <c r="H1903" s="9">
        <f>IF(Table5[[#This Row],[Total_Spend]]&lt;=$N$11,1,IF(Table5[[#This Row],[Total_Spend]]&lt;=$N$12,2,IF(Table5[[#This Row],[Total_Spend]]&lt;=$N$13,3,IF(Table5[[#This Row],[Total_Spend]]&lt;$N$17,4,5))))</f>
        <v>2</v>
      </c>
    </row>
    <row r="1904" spans="1:8" x14ac:dyDescent="0.3">
      <c r="A1904" s="9">
        <v>8414</v>
      </c>
      <c r="B1904">
        <v>76</v>
      </c>
      <c r="C1904">
        <v>86</v>
      </c>
      <c r="D1904">
        <v>8</v>
      </c>
      <c r="E1904" s="9">
        <v>0</v>
      </c>
      <c r="F1904" s="9">
        <f>IF(Table5[[#This Row],[Recency]]&lt;=$L$19,5,IF(Table5[[#This Row],[Recency]]&lt;=$L$11,4,IF(Table5[[#This Row],[Recency]]&lt;=$L$12,3,IF(Table5[[#This Row],[Recency]]&lt;=$L$13,2,1))))</f>
        <v>1</v>
      </c>
      <c r="G1904" s="9">
        <f>IF(Table5[[#This Row],[Frequency]]&lt;=$M$11,1,IF(Table5[[#This Row],[Frequency]]&lt;=$M$12,2,IF(Table5[[#This Row],[Frequency]]&lt;=$M$13,3,IF(Table5[[#This Row],[Frequency]]&lt;$M$17,4,5))))</f>
        <v>1</v>
      </c>
      <c r="H1904" s="9">
        <f>IF(Table5[[#This Row],[Total_Spend]]&lt;=$N$11,1,IF(Table5[[#This Row],[Total_Spend]]&lt;=$N$12,2,IF(Table5[[#This Row],[Total_Spend]]&lt;=$N$13,3,IF(Table5[[#This Row],[Total_Spend]]&lt;$N$17,4,5))))</f>
        <v>2</v>
      </c>
    </row>
    <row r="1905" spans="1:8" x14ac:dyDescent="0.3">
      <c r="A1905" s="9">
        <v>8416</v>
      </c>
      <c r="B1905">
        <v>19</v>
      </c>
      <c r="C1905">
        <v>44</v>
      </c>
      <c r="D1905">
        <v>7</v>
      </c>
      <c r="E1905" s="9">
        <v>0</v>
      </c>
      <c r="F1905" s="9">
        <f>IF(Table5[[#This Row],[Recency]]&lt;=$L$19,5,IF(Table5[[#This Row],[Recency]]&lt;=$L$11,4,IF(Table5[[#This Row],[Recency]]&lt;=$L$12,3,IF(Table5[[#This Row],[Recency]]&lt;=$L$13,2,1))))</f>
        <v>4</v>
      </c>
      <c r="G1905" s="9">
        <f>IF(Table5[[#This Row],[Frequency]]&lt;=$M$11,1,IF(Table5[[#This Row],[Frequency]]&lt;=$M$12,2,IF(Table5[[#This Row],[Frequency]]&lt;=$M$13,3,IF(Table5[[#This Row],[Frequency]]&lt;$M$17,4,5))))</f>
        <v>1</v>
      </c>
      <c r="H1905" s="9">
        <f>IF(Table5[[#This Row],[Total_Spend]]&lt;=$N$11,1,IF(Table5[[#This Row],[Total_Spend]]&lt;=$N$12,2,IF(Table5[[#This Row],[Total_Spend]]&lt;=$N$13,3,IF(Table5[[#This Row],[Total_Spend]]&lt;$N$17,4,5))))</f>
        <v>1</v>
      </c>
    </row>
    <row r="1906" spans="1:8" x14ac:dyDescent="0.3">
      <c r="A1906" s="9">
        <v>8418</v>
      </c>
      <c r="B1906">
        <v>60</v>
      </c>
      <c r="C1906">
        <v>61</v>
      </c>
      <c r="D1906">
        <v>7</v>
      </c>
      <c r="E1906" s="9">
        <v>0</v>
      </c>
      <c r="F1906" s="9">
        <f>IF(Table5[[#This Row],[Recency]]&lt;=$L$19,5,IF(Table5[[#This Row],[Recency]]&lt;=$L$11,4,IF(Table5[[#This Row],[Recency]]&lt;=$L$12,3,IF(Table5[[#This Row],[Recency]]&lt;=$L$13,2,1))))</f>
        <v>2</v>
      </c>
      <c r="G1906" s="9">
        <f>IF(Table5[[#This Row],[Frequency]]&lt;=$M$11,1,IF(Table5[[#This Row],[Frequency]]&lt;=$M$12,2,IF(Table5[[#This Row],[Frequency]]&lt;=$M$13,3,IF(Table5[[#This Row],[Frequency]]&lt;$M$17,4,5))))</f>
        <v>1</v>
      </c>
      <c r="H1906" s="9">
        <f>IF(Table5[[#This Row],[Total_Spend]]&lt;=$N$11,1,IF(Table5[[#This Row],[Total_Spend]]&lt;=$N$12,2,IF(Table5[[#This Row],[Total_Spend]]&lt;=$N$13,3,IF(Table5[[#This Row],[Total_Spend]]&lt;$N$17,4,5))))</f>
        <v>1</v>
      </c>
    </row>
    <row r="1907" spans="1:8" x14ac:dyDescent="0.3">
      <c r="A1907" s="9">
        <v>8420</v>
      </c>
      <c r="B1907">
        <v>27</v>
      </c>
      <c r="C1907">
        <v>64</v>
      </c>
      <c r="D1907">
        <v>8</v>
      </c>
      <c r="E1907" s="9">
        <v>0</v>
      </c>
      <c r="F1907" s="9">
        <f>IF(Table5[[#This Row],[Recency]]&lt;=$L$19,5,IF(Table5[[#This Row],[Recency]]&lt;=$L$11,4,IF(Table5[[#This Row],[Recency]]&lt;=$L$12,3,IF(Table5[[#This Row],[Recency]]&lt;=$L$13,2,1))))</f>
        <v>3</v>
      </c>
      <c r="G1907" s="9">
        <f>IF(Table5[[#This Row],[Frequency]]&lt;=$M$11,1,IF(Table5[[#This Row],[Frequency]]&lt;=$M$12,2,IF(Table5[[#This Row],[Frequency]]&lt;=$M$13,3,IF(Table5[[#This Row],[Frequency]]&lt;$M$17,4,5))))</f>
        <v>1</v>
      </c>
      <c r="H1907" s="9">
        <f>IF(Table5[[#This Row],[Total_Spend]]&lt;=$N$11,1,IF(Table5[[#This Row],[Total_Spend]]&lt;=$N$12,2,IF(Table5[[#This Row],[Total_Spend]]&lt;=$N$13,3,IF(Table5[[#This Row],[Total_Spend]]&lt;$N$17,4,5))))</f>
        <v>1</v>
      </c>
    </row>
    <row r="1908" spans="1:8" x14ac:dyDescent="0.3">
      <c r="A1908" s="9">
        <v>8427</v>
      </c>
      <c r="B1908">
        <v>78</v>
      </c>
      <c r="C1908">
        <v>1540</v>
      </c>
      <c r="D1908">
        <v>23</v>
      </c>
      <c r="E1908" s="9">
        <v>0</v>
      </c>
      <c r="F1908" s="9">
        <f>IF(Table5[[#This Row],[Recency]]&lt;=$L$19,5,IF(Table5[[#This Row],[Recency]]&lt;=$L$11,4,IF(Table5[[#This Row],[Recency]]&lt;=$L$12,3,IF(Table5[[#This Row],[Recency]]&lt;=$L$13,2,1))))</f>
        <v>1</v>
      </c>
      <c r="G1908" s="9">
        <f>IF(Table5[[#This Row],[Frequency]]&lt;=$M$11,1,IF(Table5[[#This Row],[Frequency]]&lt;=$M$12,2,IF(Table5[[#This Row],[Frequency]]&lt;=$M$13,3,IF(Table5[[#This Row],[Frequency]]&lt;$M$17,4,5))))</f>
        <v>4</v>
      </c>
      <c r="H1908" s="9">
        <f>IF(Table5[[#This Row],[Total_Spend]]&lt;=$N$11,1,IF(Table5[[#This Row],[Total_Spend]]&lt;=$N$12,2,IF(Table5[[#This Row],[Total_Spend]]&lt;=$N$13,3,IF(Table5[[#This Row],[Total_Spend]]&lt;$N$17,4,5))))</f>
        <v>5</v>
      </c>
    </row>
    <row r="1909" spans="1:8" x14ac:dyDescent="0.3">
      <c r="A1909" s="9">
        <v>843</v>
      </c>
      <c r="B1909">
        <v>47</v>
      </c>
      <c r="C1909">
        <v>805</v>
      </c>
      <c r="D1909">
        <v>25</v>
      </c>
      <c r="E1909" s="9">
        <v>0</v>
      </c>
      <c r="F1909" s="9">
        <f>IF(Table5[[#This Row],[Recency]]&lt;=$L$19,5,IF(Table5[[#This Row],[Recency]]&lt;=$L$11,4,IF(Table5[[#This Row],[Recency]]&lt;=$L$12,3,IF(Table5[[#This Row],[Recency]]&lt;=$L$13,2,1))))</f>
        <v>3</v>
      </c>
      <c r="G1909" s="9">
        <f>IF(Table5[[#This Row],[Frequency]]&lt;=$M$11,1,IF(Table5[[#This Row],[Frequency]]&lt;=$M$12,2,IF(Table5[[#This Row],[Frequency]]&lt;=$M$13,3,IF(Table5[[#This Row],[Frequency]]&lt;$M$17,4,5))))</f>
        <v>5</v>
      </c>
      <c r="H1909" s="9">
        <f>IF(Table5[[#This Row],[Total_Spend]]&lt;=$N$11,1,IF(Table5[[#This Row],[Total_Spend]]&lt;=$N$12,2,IF(Table5[[#This Row],[Total_Spend]]&lt;=$N$13,3,IF(Table5[[#This Row],[Total_Spend]]&lt;$N$17,4,5))))</f>
        <v>3</v>
      </c>
    </row>
    <row r="1910" spans="1:8" x14ac:dyDescent="0.3">
      <c r="A1910" s="9">
        <v>8430</v>
      </c>
      <c r="B1910">
        <v>4</v>
      </c>
      <c r="C1910">
        <v>22</v>
      </c>
      <c r="D1910">
        <v>4</v>
      </c>
      <c r="E1910" s="9">
        <v>0</v>
      </c>
      <c r="F1910" s="9">
        <f>IF(Table5[[#This Row],[Recency]]&lt;=$L$19,5,IF(Table5[[#This Row],[Recency]]&lt;=$L$11,4,IF(Table5[[#This Row],[Recency]]&lt;=$L$12,3,IF(Table5[[#This Row],[Recency]]&lt;=$L$13,2,1))))</f>
        <v>5</v>
      </c>
      <c r="G1910" s="9">
        <f>IF(Table5[[#This Row],[Frequency]]&lt;=$M$11,1,IF(Table5[[#This Row],[Frequency]]&lt;=$M$12,2,IF(Table5[[#This Row],[Frequency]]&lt;=$M$13,3,IF(Table5[[#This Row],[Frequency]]&lt;$M$17,4,5))))</f>
        <v>1</v>
      </c>
      <c r="H1910" s="9">
        <f>IF(Table5[[#This Row],[Total_Spend]]&lt;=$N$11,1,IF(Table5[[#This Row],[Total_Spend]]&lt;=$N$12,2,IF(Table5[[#This Row],[Total_Spend]]&lt;=$N$13,3,IF(Table5[[#This Row],[Total_Spend]]&lt;$N$17,4,5))))</f>
        <v>1</v>
      </c>
    </row>
    <row r="1911" spans="1:8" x14ac:dyDescent="0.3">
      <c r="A1911" s="9">
        <v>8432</v>
      </c>
      <c r="B1911">
        <v>1</v>
      </c>
      <c r="C1911">
        <v>684</v>
      </c>
      <c r="D1911">
        <v>31</v>
      </c>
      <c r="E1911" s="9">
        <v>0</v>
      </c>
      <c r="F1911" s="9">
        <f>IF(Table5[[#This Row],[Recency]]&lt;=$L$19,5,IF(Table5[[#This Row],[Recency]]&lt;=$L$11,4,IF(Table5[[#This Row],[Recency]]&lt;=$L$12,3,IF(Table5[[#This Row],[Recency]]&lt;=$L$13,2,1))))</f>
        <v>5</v>
      </c>
      <c r="G1911" s="9">
        <f>IF(Table5[[#This Row],[Frequency]]&lt;=$M$11,1,IF(Table5[[#This Row],[Frequency]]&lt;=$M$12,2,IF(Table5[[#This Row],[Frequency]]&lt;=$M$13,3,IF(Table5[[#This Row],[Frequency]]&lt;$M$17,4,5))))</f>
        <v>5</v>
      </c>
      <c r="H1911" s="9">
        <f>IF(Table5[[#This Row],[Total_Spend]]&lt;=$N$11,1,IF(Table5[[#This Row],[Total_Spend]]&lt;=$N$12,2,IF(Table5[[#This Row],[Total_Spend]]&lt;=$N$13,3,IF(Table5[[#This Row],[Total_Spend]]&lt;$N$17,4,5))))</f>
        <v>3</v>
      </c>
    </row>
    <row r="1912" spans="1:8" x14ac:dyDescent="0.3">
      <c r="A1912" s="9">
        <v>8439</v>
      </c>
      <c r="B1912">
        <v>97</v>
      </c>
      <c r="C1912">
        <v>902</v>
      </c>
      <c r="D1912">
        <v>15</v>
      </c>
      <c r="E1912" s="9">
        <v>0</v>
      </c>
      <c r="F1912" s="9">
        <f>IF(Table5[[#This Row],[Recency]]&lt;=$L$19,5,IF(Table5[[#This Row],[Recency]]&lt;=$L$11,4,IF(Table5[[#This Row],[Recency]]&lt;=$L$12,3,IF(Table5[[#This Row],[Recency]]&lt;=$L$13,2,1))))</f>
        <v>1</v>
      </c>
      <c r="G1912" s="9">
        <f>IF(Table5[[#This Row],[Frequency]]&lt;=$M$11,1,IF(Table5[[#This Row],[Frequency]]&lt;=$M$12,2,IF(Table5[[#This Row],[Frequency]]&lt;=$M$13,3,IF(Table5[[#This Row],[Frequency]]&lt;$M$17,4,5))))</f>
        <v>2</v>
      </c>
      <c r="H1912" s="9">
        <f>IF(Table5[[#This Row],[Total_Spend]]&lt;=$N$11,1,IF(Table5[[#This Row],[Total_Spend]]&lt;=$N$12,2,IF(Table5[[#This Row],[Total_Spend]]&lt;=$N$13,3,IF(Table5[[#This Row],[Total_Spend]]&lt;$N$17,4,5))))</f>
        <v>3</v>
      </c>
    </row>
    <row r="1913" spans="1:8" x14ac:dyDescent="0.3">
      <c r="A1913" s="9">
        <v>8442</v>
      </c>
      <c r="B1913">
        <v>63</v>
      </c>
      <c r="C1913">
        <v>30</v>
      </c>
      <c r="D1913">
        <v>6</v>
      </c>
      <c r="E1913" s="9">
        <v>0</v>
      </c>
      <c r="F1913" s="9">
        <f>IF(Table5[[#This Row],[Recency]]&lt;=$L$19,5,IF(Table5[[#This Row],[Recency]]&lt;=$L$11,4,IF(Table5[[#This Row],[Recency]]&lt;=$L$12,3,IF(Table5[[#This Row],[Recency]]&lt;=$L$13,2,1))))</f>
        <v>2</v>
      </c>
      <c r="G1913" s="9">
        <f>IF(Table5[[#This Row],[Frequency]]&lt;=$M$11,1,IF(Table5[[#This Row],[Frequency]]&lt;=$M$12,2,IF(Table5[[#This Row],[Frequency]]&lt;=$M$13,3,IF(Table5[[#This Row],[Frequency]]&lt;$M$17,4,5))))</f>
        <v>1</v>
      </c>
      <c r="H1913" s="9">
        <f>IF(Table5[[#This Row],[Total_Spend]]&lt;=$N$11,1,IF(Table5[[#This Row],[Total_Spend]]&lt;=$N$12,2,IF(Table5[[#This Row],[Total_Spend]]&lt;=$N$13,3,IF(Table5[[#This Row],[Total_Spend]]&lt;$N$17,4,5))))</f>
        <v>1</v>
      </c>
    </row>
    <row r="1914" spans="1:8" x14ac:dyDescent="0.3">
      <c r="A1914" s="9">
        <v>8443</v>
      </c>
      <c r="B1914">
        <v>16</v>
      </c>
      <c r="C1914">
        <v>86</v>
      </c>
      <c r="D1914">
        <v>9</v>
      </c>
      <c r="E1914" s="9">
        <v>1</v>
      </c>
      <c r="F1914" s="9">
        <f>IF(Table5[[#This Row],[Recency]]&lt;=$L$19,5,IF(Table5[[#This Row],[Recency]]&lt;=$L$11,4,IF(Table5[[#This Row],[Recency]]&lt;=$L$12,3,IF(Table5[[#This Row],[Recency]]&lt;=$L$13,2,1))))</f>
        <v>4</v>
      </c>
      <c r="G1914" s="9">
        <f>IF(Table5[[#This Row],[Frequency]]&lt;=$M$11,1,IF(Table5[[#This Row],[Frequency]]&lt;=$M$12,2,IF(Table5[[#This Row],[Frequency]]&lt;=$M$13,3,IF(Table5[[#This Row],[Frequency]]&lt;$M$17,4,5))))</f>
        <v>2</v>
      </c>
      <c r="H1914" s="9">
        <f>IF(Table5[[#This Row],[Total_Spend]]&lt;=$N$11,1,IF(Table5[[#This Row],[Total_Spend]]&lt;=$N$12,2,IF(Table5[[#This Row],[Total_Spend]]&lt;=$N$13,3,IF(Table5[[#This Row],[Total_Spend]]&lt;$N$17,4,5))))</f>
        <v>2</v>
      </c>
    </row>
    <row r="1915" spans="1:8" x14ac:dyDescent="0.3">
      <c r="A1915" s="9">
        <v>8461</v>
      </c>
      <c r="B1915">
        <v>3</v>
      </c>
      <c r="C1915">
        <v>16</v>
      </c>
      <c r="D1915">
        <v>4</v>
      </c>
      <c r="E1915" s="9">
        <v>0</v>
      </c>
      <c r="F1915" s="9">
        <f>IF(Table5[[#This Row],[Recency]]&lt;=$L$19,5,IF(Table5[[#This Row],[Recency]]&lt;=$L$11,4,IF(Table5[[#This Row],[Recency]]&lt;=$L$12,3,IF(Table5[[#This Row],[Recency]]&lt;=$L$13,2,1))))</f>
        <v>5</v>
      </c>
      <c r="G1915" s="9">
        <f>IF(Table5[[#This Row],[Frequency]]&lt;=$M$11,1,IF(Table5[[#This Row],[Frequency]]&lt;=$M$12,2,IF(Table5[[#This Row],[Frequency]]&lt;=$M$13,3,IF(Table5[[#This Row],[Frequency]]&lt;$M$17,4,5))))</f>
        <v>1</v>
      </c>
      <c r="H1915" s="9">
        <f>IF(Table5[[#This Row],[Total_Spend]]&lt;=$N$11,1,IF(Table5[[#This Row],[Total_Spend]]&lt;=$N$12,2,IF(Table5[[#This Row],[Total_Spend]]&lt;=$N$13,3,IF(Table5[[#This Row],[Total_Spend]]&lt;$N$17,4,5))))</f>
        <v>1</v>
      </c>
    </row>
    <row r="1916" spans="1:8" x14ac:dyDescent="0.3">
      <c r="A1916" s="9">
        <v>8462</v>
      </c>
      <c r="B1916">
        <v>52</v>
      </c>
      <c r="C1916">
        <v>80</v>
      </c>
      <c r="D1916">
        <v>5</v>
      </c>
      <c r="E1916" s="9">
        <v>0</v>
      </c>
      <c r="F1916" s="9">
        <f>IF(Table5[[#This Row],[Recency]]&lt;=$L$19,5,IF(Table5[[#This Row],[Recency]]&lt;=$L$11,4,IF(Table5[[#This Row],[Recency]]&lt;=$L$12,3,IF(Table5[[#This Row],[Recency]]&lt;=$L$13,2,1))))</f>
        <v>2</v>
      </c>
      <c r="G1916" s="9">
        <f>IF(Table5[[#This Row],[Frequency]]&lt;=$M$11,1,IF(Table5[[#This Row],[Frequency]]&lt;=$M$12,2,IF(Table5[[#This Row],[Frequency]]&lt;=$M$13,3,IF(Table5[[#This Row],[Frequency]]&lt;$M$17,4,5))))</f>
        <v>1</v>
      </c>
      <c r="H1916" s="9">
        <f>IF(Table5[[#This Row],[Total_Spend]]&lt;=$N$11,1,IF(Table5[[#This Row],[Total_Spend]]&lt;=$N$12,2,IF(Table5[[#This Row],[Total_Spend]]&lt;=$N$13,3,IF(Table5[[#This Row],[Total_Spend]]&lt;$N$17,4,5))))</f>
        <v>2</v>
      </c>
    </row>
    <row r="1917" spans="1:8" x14ac:dyDescent="0.3">
      <c r="A1917" s="9">
        <v>8475</v>
      </c>
      <c r="B1917">
        <v>98</v>
      </c>
      <c r="C1917">
        <v>1608</v>
      </c>
      <c r="D1917">
        <v>37</v>
      </c>
      <c r="E1917" s="9">
        <v>0</v>
      </c>
      <c r="F1917" s="9">
        <f>IF(Table5[[#This Row],[Recency]]&lt;=$L$19,5,IF(Table5[[#This Row],[Recency]]&lt;=$L$11,4,IF(Table5[[#This Row],[Recency]]&lt;=$L$12,3,IF(Table5[[#This Row],[Recency]]&lt;=$L$13,2,1))))</f>
        <v>1</v>
      </c>
      <c r="G1917" s="9">
        <f>IF(Table5[[#This Row],[Frequency]]&lt;=$M$11,1,IF(Table5[[#This Row],[Frequency]]&lt;=$M$12,2,IF(Table5[[#This Row],[Frequency]]&lt;=$M$13,3,IF(Table5[[#This Row],[Frequency]]&lt;$M$17,4,5))))</f>
        <v>5</v>
      </c>
      <c r="H1917" s="9">
        <f>IF(Table5[[#This Row],[Total_Spend]]&lt;=$N$11,1,IF(Table5[[#This Row],[Total_Spend]]&lt;=$N$12,2,IF(Table5[[#This Row],[Total_Spend]]&lt;=$N$13,3,IF(Table5[[#This Row],[Total_Spend]]&lt;$N$17,4,5))))</f>
        <v>5</v>
      </c>
    </row>
    <row r="1918" spans="1:8" x14ac:dyDescent="0.3">
      <c r="A1918" s="9">
        <v>8477</v>
      </c>
      <c r="B1918">
        <v>61</v>
      </c>
      <c r="C1918">
        <v>28</v>
      </c>
      <c r="D1918">
        <v>5</v>
      </c>
      <c r="E1918" s="9">
        <v>0</v>
      </c>
      <c r="F1918" s="9">
        <f>IF(Table5[[#This Row],[Recency]]&lt;=$L$19,5,IF(Table5[[#This Row],[Recency]]&lt;=$L$11,4,IF(Table5[[#This Row],[Recency]]&lt;=$L$12,3,IF(Table5[[#This Row],[Recency]]&lt;=$L$13,2,1))))</f>
        <v>2</v>
      </c>
      <c r="G1918" s="9">
        <f>IF(Table5[[#This Row],[Frequency]]&lt;=$M$11,1,IF(Table5[[#This Row],[Frequency]]&lt;=$M$12,2,IF(Table5[[#This Row],[Frequency]]&lt;=$M$13,3,IF(Table5[[#This Row],[Frequency]]&lt;$M$17,4,5))))</f>
        <v>1</v>
      </c>
      <c r="H1918" s="9">
        <f>IF(Table5[[#This Row],[Total_Spend]]&lt;=$N$11,1,IF(Table5[[#This Row],[Total_Spend]]&lt;=$N$12,2,IF(Table5[[#This Row],[Total_Spend]]&lt;=$N$13,3,IF(Table5[[#This Row],[Total_Spend]]&lt;$N$17,4,5))))</f>
        <v>1</v>
      </c>
    </row>
    <row r="1919" spans="1:8" x14ac:dyDescent="0.3">
      <c r="A1919" s="9">
        <v>8486</v>
      </c>
      <c r="B1919">
        <v>27</v>
      </c>
      <c r="C1919">
        <v>367</v>
      </c>
      <c r="D1919">
        <v>17</v>
      </c>
      <c r="E1919" s="9">
        <v>0</v>
      </c>
      <c r="F1919" s="9">
        <f>IF(Table5[[#This Row],[Recency]]&lt;=$L$19,5,IF(Table5[[#This Row],[Recency]]&lt;=$L$11,4,IF(Table5[[#This Row],[Recency]]&lt;=$L$12,3,IF(Table5[[#This Row],[Recency]]&lt;=$L$13,2,1))))</f>
        <v>3</v>
      </c>
      <c r="G1919" s="9">
        <f>IF(Table5[[#This Row],[Frequency]]&lt;=$M$11,1,IF(Table5[[#This Row],[Frequency]]&lt;=$M$12,2,IF(Table5[[#This Row],[Frequency]]&lt;=$M$13,3,IF(Table5[[#This Row],[Frequency]]&lt;$M$17,4,5))))</f>
        <v>3</v>
      </c>
      <c r="H1919" s="9">
        <f>IF(Table5[[#This Row],[Total_Spend]]&lt;=$N$11,1,IF(Table5[[#This Row],[Total_Spend]]&lt;=$N$12,2,IF(Table5[[#This Row],[Total_Spend]]&lt;=$N$13,3,IF(Table5[[#This Row],[Total_Spend]]&lt;$N$17,4,5))))</f>
        <v>2</v>
      </c>
    </row>
    <row r="1920" spans="1:8" x14ac:dyDescent="0.3">
      <c r="A1920" s="9">
        <v>849</v>
      </c>
      <c r="B1920">
        <v>65</v>
      </c>
      <c r="C1920">
        <v>660</v>
      </c>
      <c r="D1920">
        <v>22</v>
      </c>
      <c r="E1920" s="9">
        <v>0</v>
      </c>
      <c r="F1920" s="9">
        <f>IF(Table5[[#This Row],[Recency]]&lt;=$L$19,5,IF(Table5[[#This Row],[Recency]]&lt;=$L$11,4,IF(Table5[[#This Row],[Recency]]&lt;=$L$12,3,IF(Table5[[#This Row],[Recency]]&lt;=$L$13,2,1))))</f>
        <v>2</v>
      </c>
      <c r="G1920" s="9">
        <f>IF(Table5[[#This Row],[Frequency]]&lt;=$M$11,1,IF(Table5[[#This Row],[Frequency]]&lt;=$M$12,2,IF(Table5[[#This Row],[Frequency]]&lt;=$M$13,3,IF(Table5[[#This Row],[Frequency]]&lt;$M$17,4,5))))</f>
        <v>4</v>
      </c>
      <c r="H1920" s="9">
        <f>IF(Table5[[#This Row],[Total_Spend]]&lt;=$N$11,1,IF(Table5[[#This Row],[Total_Spend]]&lt;=$N$12,2,IF(Table5[[#This Row],[Total_Spend]]&lt;=$N$13,3,IF(Table5[[#This Row],[Total_Spend]]&lt;$N$17,4,5))))</f>
        <v>3</v>
      </c>
    </row>
    <row r="1921" spans="1:8" x14ac:dyDescent="0.3">
      <c r="A1921" s="9">
        <v>8492</v>
      </c>
      <c r="B1921">
        <v>25</v>
      </c>
      <c r="C1921">
        <v>1493</v>
      </c>
      <c r="D1921">
        <v>23</v>
      </c>
      <c r="E1921" s="9">
        <v>0</v>
      </c>
      <c r="F1921" s="9">
        <f>IF(Table5[[#This Row],[Recency]]&lt;=$L$19,5,IF(Table5[[#This Row],[Recency]]&lt;=$L$11,4,IF(Table5[[#This Row],[Recency]]&lt;=$L$12,3,IF(Table5[[#This Row],[Recency]]&lt;=$L$13,2,1))))</f>
        <v>3</v>
      </c>
      <c r="G1921" s="9">
        <f>IF(Table5[[#This Row],[Frequency]]&lt;=$M$11,1,IF(Table5[[#This Row],[Frequency]]&lt;=$M$12,2,IF(Table5[[#This Row],[Frequency]]&lt;=$M$13,3,IF(Table5[[#This Row],[Frequency]]&lt;$M$17,4,5))))</f>
        <v>4</v>
      </c>
      <c r="H1921" s="9">
        <f>IF(Table5[[#This Row],[Total_Spend]]&lt;=$N$11,1,IF(Table5[[#This Row],[Total_Spend]]&lt;=$N$12,2,IF(Table5[[#This Row],[Total_Spend]]&lt;=$N$13,3,IF(Table5[[#This Row],[Total_Spend]]&lt;$N$17,4,5))))</f>
        <v>4</v>
      </c>
    </row>
    <row r="1922" spans="1:8" x14ac:dyDescent="0.3">
      <c r="A1922" s="9">
        <v>850</v>
      </c>
      <c r="B1922">
        <v>4</v>
      </c>
      <c r="C1922">
        <v>757</v>
      </c>
      <c r="D1922">
        <v>22</v>
      </c>
      <c r="E1922" s="9">
        <v>0</v>
      </c>
      <c r="F1922" s="9">
        <f>IF(Table5[[#This Row],[Recency]]&lt;=$L$19,5,IF(Table5[[#This Row],[Recency]]&lt;=$L$11,4,IF(Table5[[#This Row],[Recency]]&lt;=$L$12,3,IF(Table5[[#This Row],[Recency]]&lt;=$L$13,2,1))))</f>
        <v>5</v>
      </c>
      <c r="G1922" s="9">
        <f>IF(Table5[[#This Row],[Frequency]]&lt;=$M$11,1,IF(Table5[[#This Row],[Frequency]]&lt;=$M$12,2,IF(Table5[[#This Row],[Frequency]]&lt;=$M$13,3,IF(Table5[[#This Row],[Frequency]]&lt;$M$17,4,5))))</f>
        <v>4</v>
      </c>
      <c r="H1922" s="9">
        <f>IF(Table5[[#This Row],[Total_Spend]]&lt;=$N$11,1,IF(Table5[[#This Row],[Total_Spend]]&lt;=$N$12,2,IF(Table5[[#This Row],[Total_Spend]]&lt;=$N$13,3,IF(Table5[[#This Row],[Total_Spend]]&lt;$N$17,4,5))))</f>
        <v>3</v>
      </c>
    </row>
    <row r="1923" spans="1:8" x14ac:dyDescent="0.3">
      <c r="A1923" s="9">
        <v>8504</v>
      </c>
      <c r="B1923">
        <v>70</v>
      </c>
      <c r="C1923">
        <v>1366</v>
      </c>
      <c r="D1923">
        <v>19</v>
      </c>
      <c r="E1923" s="9">
        <v>0</v>
      </c>
      <c r="F1923" s="9">
        <f>IF(Table5[[#This Row],[Recency]]&lt;=$L$19,5,IF(Table5[[#This Row],[Recency]]&lt;=$L$11,4,IF(Table5[[#This Row],[Recency]]&lt;=$L$12,3,IF(Table5[[#This Row],[Recency]]&lt;=$L$13,2,1))))</f>
        <v>2</v>
      </c>
      <c r="G1923" s="9">
        <f>IF(Table5[[#This Row],[Frequency]]&lt;=$M$11,1,IF(Table5[[#This Row],[Frequency]]&lt;=$M$12,2,IF(Table5[[#This Row],[Frequency]]&lt;=$M$13,3,IF(Table5[[#This Row],[Frequency]]&lt;$M$17,4,5))))</f>
        <v>3</v>
      </c>
      <c r="H1923" s="9">
        <f>IF(Table5[[#This Row],[Total_Spend]]&lt;=$N$11,1,IF(Table5[[#This Row],[Total_Spend]]&lt;=$N$12,2,IF(Table5[[#This Row],[Total_Spend]]&lt;=$N$13,3,IF(Table5[[#This Row],[Total_Spend]]&lt;$N$17,4,5))))</f>
        <v>4</v>
      </c>
    </row>
    <row r="1924" spans="1:8" x14ac:dyDescent="0.3">
      <c r="A1924" s="9">
        <v>851</v>
      </c>
      <c r="B1924">
        <v>48</v>
      </c>
      <c r="C1924">
        <v>642</v>
      </c>
      <c r="D1924">
        <v>26</v>
      </c>
      <c r="E1924" s="9">
        <v>0</v>
      </c>
      <c r="F1924" s="9">
        <f>IF(Table5[[#This Row],[Recency]]&lt;=$L$19,5,IF(Table5[[#This Row],[Recency]]&lt;=$L$11,4,IF(Table5[[#This Row],[Recency]]&lt;=$L$12,3,IF(Table5[[#This Row],[Recency]]&lt;=$L$13,2,1))))</f>
        <v>3</v>
      </c>
      <c r="G1924" s="9">
        <f>IF(Table5[[#This Row],[Frequency]]&lt;=$M$11,1,IF(Table5[[#This Row],[Frequency]]&lt;=$M$12,2,IF(Table5[[#This Row],[Frequency]]&lt;=$M$13,3,IF(Table5[[#This Row],[Frequency]]&lt;$M$17,4,5))))</f>
        <v>5</v>
      </c>
      <c r="H1924" s="9">
        <f>IF(Table5[[#This Row],[Total_Spend]]&lt;=$N$11,1,IF(Table5[[#This Row],[Total_Spend]]&lt;=$N$12,2,IF(Table5[[#This Row],[Total_Spend]]&lt;=$N$13,3,IF(Table5[[#This Row],[Total_Spend]]&lt;$N$17,4,5))))</f>
        <v>3</v>
      </c>
    </row>
    <row r="1925" spans="1:8" x14ac:dyDescent="0.3">
      <c r="A1925" s="9">
        <v>8514</v>
      </c>
      <c r="B1925">
        <v>59</v>
      </c>
      <c r="C1925">
        <v>20</v>
      </c>
      <c r="D1925">
        <v>5</v>
      </c>
      <c r="E1925" s="9">
        <v>0</v>
      </c>
      <c r="F1925" s="9">
        <f>IF(Table5[[#This Row],[Recency]]&lt;=$L$19,5,IF(Table5[[#This Row],[Recency]]&lt;=$L$11,4,IF(Table5[[#This Row],[Recency]]&lt;=$L$12,3,IF(Table5[[#This Row],[Recency]]&lt;=$L$13,2,1))))</f>
        <v>2</v>
      </c>
      <c r="G1925" s="9">
        <f>IF(Table5[[#This Row],[Frequency]]&lt;=$M$11,1,IF(Table5[[#This Row],[Frequency]]&lt;=$M$12,2,IF(Table5[[#This Row],[Frequency]]&lt;=$M$13,3,IF(Table5[[#This Row],[Frequency]]&lt;$M$17,4,5))))</f>
        <v>1</v>
      </c>
      <c r="H1925" s="9">
        <f>IF(Table5[[#This Row],[Total_Spend]]&lt;=$N$11,1,IF(Table5[[#This Row],[Total_Spend]]&lt;=$N$12,2,IF(Table5[[#This Row],[Total_Spend]]&lt;=$N$13,3,IF(Table5[[#This Row],[Total_Spend]]&lt;$N$17,4,5))))</f>
        <v>1</v>
      </c>
    </row>
    <row r="1926" spans="1:8" x14ac:dyDescent="0.3">
      <c r="A1926" s="9">
        <v>8523</v>
      </c>
      <c r="B1926">
        <v>39</v>
      </c>
      <c r="C1926">
        <v>60</v>
      </c>
      <c r="D1926">
        <v>10</v>
      </c>
      <c r="E1926" s="9">
        <v>0</v>
      </c>
      <c r="F1926" s="9">
        <f>IF(Table5[[#This Row],[Recency]]&lt;=$L$19,5,IF(Table5[[#This Row],[Recency]]&lt;=$L$11,4,IF(Table5[[#This Row],[Recency]]&lt;=$L$12,3,IF(Table5[[#This Row],[Recency]]&lt;=$L$13,2,1))))</f>
        <v>3</v>
      </c>
      <c r="G1926" s="9">
        <f>IF(Table5[[#This Row],[Frequency]]&lt;=$M$11,1,IF(Table5[[#This Row],[Frequency]]&lt;=$M$12,2,IF(Table5[[#This Row],[Frequency]]&lt;=$M$13,3,IF(Table5[[#This Row],[Frequency]]&lt;$M$17,4,5))))</f>
        <v>2</v>
      </c>
      <c r="H1926" s="9">
        <f>IF(Table5[[#This Row],[Total_Spend]]&lt;=$N$11,1,IF(Table5[[#This Row],[Total_Spend]]&lt;=$N$12,2,IF(Table5[[#This Row],[Total_Spend]]&lt;=$N$13,3,IF(Table5[[#This Row],[Total_Spend]]&lt;$N$17,4,5))))</f>
        <v>1</v>
      </c>
    </row>
    <row r="1927" spans="1:8" x14ac:dyDescent="0.3">
      <c r="A1927" s="9">
        <v>8524</v>
      </c>
      <c r="B1927">
        <v>15</v>
      </c>
      <c r="C1927">
        <v>101</v>
      </c>
      <c r="D1927">
        <v>9</v>
      </c>
      <c r="E1927" s="9">
        <v>1</v>
      </c>
      <c r="F1927" s="9">
        <f>IF(Table5[[#This Row],[Recency]]&lt;=$L$19,5,IF(Table5[[#This Row],[Recency]]&lt;=$L$11,4,IF(Table5[[#This Row],[Recency]]&lt;=$L$12,3,IF(Table5[[#This Row],[Recency]]&lt;=$L$13,2,1))))</f>
        <v>4</v>
      </c>
      <c r="G1927" s="9">
        <f>IF(Table5[[#This Row],[Frequency]]&lt;=$M$11,1,IF(Table5[[#This Row],[Frequency]]&lt;=$M$12,2,IF(Table5[[#This Row],[Frequency]]&lt;=$M$13,3,IF(Table5[[#This Row],[Frequency]]&lt;$M$17,4,5))))</f>
        <v>2</v>
      </c>
      <c r="H1927" s="9">
        <f>IF(Table5[[#This Row],[Total_Spend]]&lt;=$N$11,1,IF(Table5[[#This Row],[Total_Spend]]&lt;=$N$12,2,IF(Table5[[#This Row],[Total_Spend]]&lt;=$N$13,3,IF(Table5[[#This Row],[Total_Spend]]&lt;$N$17,4,5))))</f>
        <v>2</v>
      </c>
    </row>
    <row r="1928" spans="1:8" x14ac:dyDescent="0.3">
      <c r="A1928" s="9">
        <v>8527</v>
      </c>
      <c r="B1928">
        <v>37</v>
      </c>
      <c r="C1928">
        <v>395</v>
      </c>
      <c r="D1928">
        <v>19</v>
      </c>
      <c r="E1928" s="9">
        <v>0</v>
      </c>
      <c r="F1928" s="9">
        <f>IF(Table5[[#This Row],[Recency]]&lt;=$L$19,5,IF(Table5[[#This Row],[Recency]]&lt;=$L$11,4,IF(Table5[[#This Row],[Recency]]&lt;=$L$12,3,IF(Table5[[#This Row],[Recency]]&lt;=$L$13,2,1))))</f>
        <v>3</v>
      </c>
      <c r="G1928" s="9">
        <f>IF(Table5[[#This Row],[Frequency]]&lt;=$M$11,1,IF(Table5[[#This Row],[Frequency]]&lt;=$M$12,2,IF(Table5[[#This Row],[Frequency]]&lt;=$M$13,3,IF(Table5[[#This Row],[Frequency]]&lt;$M$17,4,5))))</f>
        <v>3</v>
      </c>
      <c r="H1928" s="9">
        <f>IF(Table5[[#This Row],[Total_Spend]]&lt;=$N$11,1,IF(Table5[[#This Row],[Total_Spend]]&lt;=$N$12,2,IF(Table5[[#This Row],[Total_Spend]]&lt;=$N$13,3,IF(Table5[[#This Row],[Total_Spend]]&lt;$N$17,4,5))))</f>
        <v>2</v>
      </c>
    </row>
    <row r="1929" spans="1:8" x14ac:dyDescent="0.3">
      <c r="A1929" s="9">
        <v>8534</v>
      </c>
      <c r="B1929">
        <v>51</v>
      </c>
      <c r="C1929">
        <v>992</v>
      </c>
      <c r="D1929">
        <v>28</v>
      </c>
      <c r="E1929" s="9">
        <v>0</v>
      </c>
      <c r="F1929" s="9">
        <f>IF(Table5[[#This Row],[Recency]]&lt;=$L$19,5,IF(Table5[[#This Row],[Recency]]&lt;=$L$11,4,IF(Table5[[#This Row],[Recency]]&lt;=$L$12,3,IF(Table5[[#This Row],[Recency]]&lt;=$L$13,2,1))))</f>
        <v>2</v>
      </c>
      <c r="G1929" s="9">
        <f>IF(Table5[[#This Row],[Frequency]]&lt;=$M$11,1,IF(Table5[[#This Row],[Frequency]]&lt;=$M$12,2,IF(Table5[[#This Row],[Frequency]]&lt;=$M$13,3,IF(Table5[[#This Row],[Frequency]]&lt;$M$17,4,5))))</f>
        <v>5</v>
      </c>
      <c r="H1929" s="9">
        <f>IF(Table5[[#This Row],[Total_Spend]]&lt;=$N$11,1,IF(Table5[[#This Row],[Total_Spend]]&lt;=$N$12,2,IF(Table5[[#This Row],[Total_Spend]]&lt;=$N$13,3,IF(Table5[[#This Row],[Total_Spend]]&lt;$N$17,4,5))))</f>
        <v>3</v>
      </c>
    </row>
    <row r="1930" spans="1:8" x14ac:dyDescent="0.3">
      <c r="A1930" s="9">
        <v>8537</v>
      </c>
      <c r="B1930">
        <v>60</v>
      </c>
      <c r="C1930">
        <v>1429</v>
      </c>
      <c r="D1930">
        <v>21</v>
      </c>
      <c r="E1930" s="9">
        <v>1</v>
      </c>
      <c r="F1930" s="9">
        <f>IF(Table5[[#This Row],[Recency]]&lt;=$L$19,5,IF(Table5[[#This Row],[Recency]]&lt;=$L$11,4,IF(Table5[[#This Row],[Recency]]&lt;=$L$12,3,IF(Table5[[#This Row],[Recency]]&lt;=$L$13,2,1))))</f>
        <v>2</v>
      </c>
      <c r="G1930" s="9">
        <f>IF(Table5[[#This Row],[Frequency]]&lt;=$M$11,1,IF(Table5[[#This Row],[Frequency]]&lt;=$M$12,2,IF(Table5[[#This Row],[Frequency]]&lt;=$M$13,3,IF(Table5[[#This Row],[Frequency]]&lt;$M$17,4,5))))</f>
        <v>3</v>
      </c>
      <c r="H1930" s="9">
        <f>IF(Table5[[#This Row],[Total_Spend]]&lt;=$N$11,1,IF(Table5[[#This Row],[Total_Spend]]&lt;=$N$12,2,IF(Table5[[#This Row],[Total_Spend]]&lt;=$N$13,3,IF(Table5[[#This Row],[Total_Spend]]&lt;$N$17,4,5))))</f>
        <v>4</v>
      </c>
    </row>
    <row r="1931" spans="1:8" x14ac:dyDescent="0.3">
      <c r="A1931" s="9">
        <v>8541</v>
      </c>
      <c r="B1931">
        <v>98</v>
      </c>
      <c r="C1931">
        <v>41</v>
      </c>
      <c r="D1931">
        <v>8</v>
      </c>
      <c r="E1931" s="9">
        <v>0</v>
      </c>
      <c r="F1931" s="9">
        <f>IF(Table5[[#This Row],[Recency]]&lt;=$L$19,5,IF(Table5[[#This Row],[Recency]]&lt;=$L$11,4,IF(Table5[[#This Row],[Recency]]&lt;=$L$12,3,IF(Table5[[#This Row],[Recency]]&lt;=$L$13,2,1))))</f>
        <v>1</v>
      </c>
      <c r="G1931" s="9">
        <f>IF(Table5[[#This Row],[Frequency]]&lt;=$M$11,1,IF(Table5[[#This Row],[Frequency]]&lt;=$M$12,2,IF(Table5[[#This Row],[Frequency]]&lt;=$M$13,3,IF(Table5[[#This Row],[Frequency]]&lt;$M$17,4,5))))</f>
        <v>1</v>
      </c>
      <c r="H1931" s="9">
        <f>IF(Table5[[#This Row],[Total_Spend]]&lt;=$N$11,1,IF(Table5[[#This Row],[Total_Spend]]&lt;=$N$12,2,IF(Table5[[#This Row],[Total_Spend]]&lt;=$N$13,3,IF(Table5[[#This Row],[Total_Spend]]&lt;$N$17,4,5))))</f>
        <v>1</v>
      </c>
    </row>
    <row r="1932" spans="1:8" x14ac:dyDescent="0.3">
      <c r="A1932" s="9">
        <v>8545</v>
      </c>
      <c r="B1932">
        <v>6</v>
      </c>
      <c r="C1932">
        <v>1789</v>
      </c>
      <c r="D1932">
        <v>17</v>
      </c>
      <c r="E1932" s="9">
        <v>1</v>
      </c>
      <c r="F1932" s="9">
        <f>IF(Table5[[#This Row],[Recency]]&lt;=$L$19,5,IF(Table5[[#This Row],[Recency]]&lt;=$L$11,4,IF(Table5[[#This Row],[Recency]]&lt;=$L$12,3,IF(Table5[[#This Row],[Recency]]&lt;=$L$13,2,1))))</f>
        <v>5</v>
      </c>
      <c r="G1932" s="9">
        <f>IF(Table5[[#This Row],[Frequency]]&lt;=$M$11,1,IF(Table5[[#This Row],[Frequency]]&lt;=$M$12,2,IF(Table5[[#This Row],[Frequency]]&lt;=$M$13,3,IF(Table5[[#This Row],[Frequency]]&lt;$M$17,4,5))))</f>
        <v>3</v>
      </c>
      <c r="H1932" s="9">
        <f>IF(Table5[[#This Row],[Total_Spend]]&lt;=$N$11,1,IF(Table5[[#This Row],[Total_Spend]]&lt;=$N$12,2,IF(Table5[[#This Row],[Total_Spend]]&lt;=$N$13,3,IF(Table5[[#This Row],[Total_Spend]]&lt;$N$17,4,5))))</f>
        <v>5</v>
      </c>
    </row>
    <row r="1933" spans="1:8" x14ac:dyDescent="0.3">
      <c r="A1933" s="9">
        <v>8553</v>
      </c>
      <c r="B1933">
        <v>65</v>
      </c>
      <c r="C1933">
        <v>42</v>
      </c>
      <c r="D1933">
        <v>6</v>
      </c>
      <c r="E1933" s="9">
        <v>0</v>
      </c>
      <c r="F1933" s="9">
        <f>IF(Table5[[#This Row],[Recency]]&lt;=$L$19,5,IF(Table5[[#This Row],[Recency]]&lt;=$L$11,4,IF(Table5[[#This Row],[Recency]]&lt;=$L$12,3,IF(Table5[[#This Row],[Recency]]&lt;=$L$13,2,1))))</f>
        <v>2</v>
      </c>
      <c r="G1933" s="9">
        <f>IF(Table5[[#This Row],[Frequency]]&lt;=$M$11,1,IF(Table5[[#This Row],[Frequency]]&lt;=$M$12,2,IF(Table5[[#This Row],[Frequency]]&lt;=$M$13,3,IF(Table5[[#This Row],[Frequency]]&lt;$M$17,4,5))))</f>
        <v>1</v>
      </c>
      <c r="H1933" s="9">
        <f>IF(Table5[[#This Row],[Total_Spend]]&lt;=$N$11,1,IF(Table5[[#This Row],[Total_Spend]]&lt;=$N$12,2,IF(Table5[[#This Row],[Total_Spend]]&lt;=$N$13,3,IF(Table5[[#This Row],[Total_Spend]]&lt;$N$17,4,5))))</f>
        <v>1</v>
      </c>
    </row>
    <row r="1934" spans="1:8" x14ac:dyDescent="0.3">
      <c r="A1934" s="9">
        <v>8557</v>
      </c>
      <c r="B1934">
        <v>57</v>
      </c>
      <c r="C1934">
        <v>46</v>
      </c>
      <c r="D1934">
        <v>7</v>
      </c>
      <c r="E1934" s="9">
        <v>0</v>
      </c>
      <c r="F1934" s="9">
        <f>IF(Table5[[#This Row],[Recency]]&lt;=$L$19,5,IF(Table5[[#This Row],[Recency]]&lt;=$L$11,4,IF(Table5[[#This Row],[Recency]]&lt;=$L$12,3,IF(Table5[[#This Row],[Recency]]&lt;=$L$13,2,1))))</f>
        <v>2</v>
      </c>
      <c r="G1934" s="9">
        <f>IF(Table5[[#This Row],[Frequency]]&lt;=$M$11,1,IF(Table5[[#This Row],[Frequency]]&lt;=$M$12,2,IF(Table5[[#This Row],[Frequency]]&lt;=$M$13,3,IF(Table5[[#This Row],[Frequency]]&lt;$M$17,4,5))))</f>
        <v>1</v>
      </c>
      <c r="H1934" s="9">
        <f>IF(Table5[[#This Row],[Total_Spend]]&lt;=$N$11,1,IF(Table5[[#This Row],[Total_Spend]]&lt;=$N$12,2,IF(Table5[[#This Row],[Total_Spend]]&lt;=$N$13,3,IF(Table5[[#This Row],[Total_Spend]]&lt;$N$17,4,5))))</f>
        <v>1</v>
      </c>
    </row>
    <row r="1935" spans="1:8" x14ac:dyDescent="0.3">
      <c r="A1935" s="9">
        <v>8560</v>
      </c>
      <c r="B1935">
        <v>94</v>
      </c>
      <c r="C1935">
        <v>680</v>
      </c>
      <c r="D1935">
        <v>18</v>
      </c>
      <c r="E1935" s="9">
        <v>0</v>
      </c>
      <c r="F1935" s="9">
        <f>IF(Table5[[#This Row],[Recency]]&lt;=$L$19,5,IF(Table5[[#This Row],[Recency]]&lt;=$L$11,4,IF(Table5[[#This Row],[Recency]]&lt;=$L$12,3,IF(Table5[[#This Row],[Recency]]&lt;=$L$13,2,1))))</f>
        <v>1</v>
      </c>
      <c r="G1935" s="9">
        <f>IF(Table5[[#This Row],[Frequency]]&lt;=$M$11,1,IF(Table5[[#This Row],[Frequency]]&lt;=$M$12,2,IF(Table5[[#This Row],[Frequency]]&lt;=$M$13,3,IF(Table5[[#This Row],[Frequency]]&lt;$M$17,4,5))))</f>
        <v>3</v>
      </c>
      <c r="H1935" s="9">
        <f>IF(Table5[[#This Row],[Total_Spend]]&lt;=$N$11,1,IF(Table5[[#This Row],[Total_Spend]]&lt;=$N$12,2,IF(Table5[[#This Row],[Total_Spend]]&lt;=$N$13,3,IF(Table5[[#This Row],[Total_Spend]]&lt;$N$17,4,5))))</f>
        <v>3</v>
      </c>
    </row>
    <row r="1936" spans="1:8" x14ac:dyDescent="0.3">
      <c r="A1936" s="9">
        <v>8562</v>
      </c>
      <c r="B1936">
        <v>72</v>
      </c>
      <c r="C1936">
        <v>236</v>
      </c>
      <c r="D1936">
        <v>11</v>
      </c>
      <c r="E1936" s="9">
        <v>0</v>
      </c>
      <c r="F1936" s="9">
        <f>IF(Table5[[#This Row],[Recency]]&lt;=$L$19,5,IF(Table5[[#This Row],[Recency]]&lt;=$L$11,4,IF(Table5[[#This Row],[Recency]]&lt;=$L$12,3,IF(Table5[[#This Row],[Recency]]&lt;=$L$13,2,1))))</f>
        <v>2</v>
      </c>
      <c r="G1936" s="9">
        <f>IF(Table5[[#This Row],[Frequency]]&lt;=$M$11,1,IF(Table5[[#This Row],[Frequency]]&lt;=$M$12,2,IF(Table5[[#This Row],[Frequency]]&lt;=$M$13,3,IF(Table5[[#This Row],[Frequency]]&lt;$M$17,4,5))))</f>
        <v>2</v>
      </c>
      <c r="H1936" s="9">
        <f>IF(Table5[[#This Row],[Total_Spend]]&lt;=$N$11,1,IF(Table5[[#This Row],[Total_Spend]]&lt;=$N$12,2,IF(Table5[[#This Row],[Total_Spend]]&lt;=$N$13,3,IF(Table5[[#This Row],[Total_Spend]]&lt;$N$17,4,5))))</f>
        <v>2</v>
      </c>
    </row>
    <row r="1937" spans="1:8" x14ac:dyDescent="0.3">
      <c r="A1937" s="9">
        <v>8566</v>
      </c>
      <c r="B1937">
        <v>10</v>
      </c>
      <c r="C1937">
        <v>9</v>
      </c>
      <c r="D1937">
        <v>4</v>
      </c>
      <c r="E1937" s="9">
        <v>0</v>
      </c>
      <c r="F1937" s="9">
        <f>IF(Table5[[#This Row],[Recency]]&lt;=$L$19,5,IF(Table5[[#This Row],[Recency]]&lt;=$L$11,4,IF(Table5[[#This Row],[Recency]]&lt;=$L$12,3,IF(Table5[[#This Row],[Recency]]&lt;=$L$13,2,1))))</f>
        <v>4</v>
      </c>
      <c r="G1937" s="9">
        <f>IF(Table5[[#This Row],[Frequency]]&lt;=$M$11,1,IF(Table5[[#This Row],[Frequency]]&lt;=$M$12,2,IF(Table5[[#This Row],[Frequency]]&lt;=$M$13,3,IF(Table5[[#This Row],[Frequency]]&lt;$M$17,4,5))))</f>
        <v>1</v>
      </c>
      <c r="H1937" s="9">
        <f>IF(Table5[[#This Row],[Total_Spend]]&lt;=$N$11,1,IF(Table5[[#This Row],[Total_Spend]]&lt;=$N$12,2,IF(Table5[[#This Row],[Total_Spend]]&lt;=$N$13,3,IF(Table5[[#This Row],[Total_Spend]]&lt;$N$17,4,5))))</f>
        <v>1</v>
      </c>
    </row>
    <row r="1938" spans="1:8" x14ac:dyDescent="0.3">
      <c r="A1938" s="9">
        <v>8581</v>
      </c>
      <c r="B1938">
        <v>4</v>
      </c>
      <c r="C1938">
        <v>751</v>
      </c>
      <c r="D1938">
        <v>29</v>
      </c>
      <c r="E1938" s="9">
        <v>0</v>
      </c>
      <c r="F1938" s="9">
        <f>IF(Table5[[#This Row],[Recency]]&lt;=$L$19,5,IF(Table5[[#This Row],[Recency]]&lt;=$L$11,4,IF(Table5[[#This Row],[Recency]]&lt;=$L$12,3,IF(Table5[[#This Row],[Recency]]&lt;=$L$13,2,1))))</f>
        <v>5</v>
      </c>
      <c r="G1938" s="9">
        <f>IF(Table5[[#This Row],[Frequency]]&lt;=$M$11,1,IF(Table5[[#This Row],[Frequency]]&lt;=$M$12,2,IF(Table5[[#This Row],[Frequency]]&lt;=$M$13,3,IF(Table5[[#This Row],[Frequency]]&lt;$M$17,4,5))))</f>
        <v>5</v>
      </c>
      <c r="H1938" s="9">
        <f>IF(Table5[[#This Row],[Total_Spend]]&lt;=$N$11,1,IF(Table5[[#This Row],[Total_Spend]]&lt;=$N$12,2,IF(Table5[[#This Row],[Total_Spend]]&lt;=$N$13,3,IF(Table5[[#This Row],[Total_Spend]]&lt;$N$17,4,5))))</f>
        <v>3</v>
      </c>
    </row>
    <row r="1939" spans="1:8" x14ac:dyDescent="0.3">
      <c r="A1939" s="9">
        <v>8584</v>
      </c>
      <c r="B1939">
        <v>54</v>
      </c>
      <c r="C1939">
        <v>1165</v>
      </c>
      <c r="D1939">
        <v>17</v>
      </c>
      <c r="E1939" s="9">
        <v>0</v>
      </c>
      <c r="F1939" s="9">
        <f>IF(Table5[[#This Row],[Recency]]&lt;=$L$19,5,IF(Table5[[#This Row],[Recency]]&lt;=$L$11,4,IF(Table5[[#This Row],[Recency]]&lt;=$L$12,3,IF(Table5[[#This Row],[Recency]]&lt;=$L$13,2,1))))</f>
        <v>2</v>
      </c>
      <c r="G1939" s="9">
        <f>IF(Table5[[#This Row],[Frequency]]&lt;=$M$11,1,IF(Table5[[#This Row],[Frequency]]&lt;=$M$12,2,IF(Table5[[#This Row],[Frequency]]&lt;=$M$13,3,IF(Table5[[#This Row],[Frequency]]&lt;$M$17,4,5))))</f>
        <v>3</v>
      </c>
      <c r="H1939" s="9">
        <f>IF(Table5[[#This Row],[Total_Spend]]&lt;=$N$11,1,IF(Table5[[#This Row],[Total_Spend]]&lt;=$N$12,2,IF(Table5[[#This Row],[Total_Spend]]&lt;=$N$13,3,IF(Table5[[#This Row],[Total_Spend]]&lt;$N$17,4,5))))</f>
        <v>4</v>
      </c>
    </row>
    <row r="1940" spans="1:8" x14ac:dyDescent="0.3">
      <c r="A1940" s="9">
        <v>8588</v>
      </c>
      <c r="B1940">
        <v>92</v>
      </c>
      <c r="C1940">
        <v>289</v>
      </c>
      <c r="D1940">
        <v>15</v>
      </c>
      <c r="E1940" s="9">
        <v>0</v>
      </c>
      <c r="F1940" s="9">
        <f>IF(Table5[[#This Row],[Recency]]&lt;=$L$19,5,IF(Table5[[#This Row],[Recency]]&lt;=$L$11,4,IF(Table5[[#This Row],[Recency]]&lt;=$L$12,3,IF(Table5[[#This Row],[Recency]]&lt;=$L$13,2,1))))</f>
        <v>1</v>
      </c>
      <c r="G1940" s="9">
        <f>IF(Table5[[#This Row],[Frequency]]&lt;=$M$11,1,IF(Table5[[#This Row],[Frequency]]&lt;=$M$12,2,IF(Table5[[#This Row],[Frequency]]&lt;=$M$13,3,IF(Table5[[#This Row],[Frequency]]&lt;$M$17,4,5))))</f>
        <v>2</v>
      </c>
      <c r="H1940" s="9">
        <f>IF(Table5[[#This Row],[Total_Spend]]&lt;=$N$11,1,IF(Table5[[#This Row],[Total_Spend]]&lt;=$N$12,2,IF(Table5[[#This Row],[Total_Spend]]&lt;=$N$13,3,IF(Table5[[#This Row],[Total_Spend]]&lt;$N$17,4,5))))</f>
        <v>2</v>
      </c>
    </row>
    <row r="1941" spans="1:8" x14ac:dyDescent="0.3">
      <c r="A1941" s="9">
        <v>8594</v>
      </c>
      <c r="B1941">
        <v>25</v>
      </c>
      <c r="C1941">
        <v>135</v>
      </c>
      <c r="D1941">
        <v>9</v>
      </c>
      <c r="E1941" s="9">
        <v>0</v>
      </c>
      <c r="F1941" s="9">
        <f>IF(Table5[[#This Row],[Recency]]&lt;=$L$19,5,IF(Table5[[#This Row],[Recency]]&lt;=$L$11,4,IF(Table5[[#This Row],[Recency]]&lt;=$L$12,3,IF(Table5[[#This Row],[Recency]]&lt;=$L$13,2,1))))</f>
        <v>3</v>
      </c>
      <c r="G1941" s="9">
        <f>IF(Table5[[#This Row],[Frequency]]&lt;=$M$11,1,IF(Table5[[#This Row],[Frequency]]&lt;=$M$12,2,IF(Table5[[#This Row],[Frequency]]&lt;=$M$13,3,IF(Table5[[#This Row],[Frequency]]&lt;$M$17,4,5))))</f>
        <v>2</v>
      </c>
      <c r="H1941" s="9">
        <f>IF(Table5[[#This Row],[Total_Spend]]&lt;=$N$11,1,IF(Table5[[#This Row],[Total_Spend]]&lt;=$N$12,2,IF(Table5[[#This Row],[Total_Spend]]&lt;=$N$13,3,IF(Table5[[#This Row],[Total_Spend]]&lt;$N$17,4,5))))</f>
        <v>2</v>
      </c>
    </row>
    <row r="1942" spans="1:8" x14ac:dyDescent="0.3">
      <c r="A1942" s="9">
        <v>8595</v>
      </c>
      <c r="B1942">
        <v>99</v>
      </c>
      <c r="C1942">
        <v>67</v>
      </c>
      <c r="D1942">
        <v>7</v>
      </c>
      <c r="E1942" s="9">
        <v>0</v>
      </c>
      <c r="F1942" s="9">
        <f>IF(Table5[[#This Row],[Recency]]&lt;=$L$19,5,IF(Table5[[#This Row],[Recency]]&lt;=$L$11,4,IF(Table5[[#This Row],[Recency]]&lt;=$L$12,3,IF(Table5[[#This Row],[Recency]]&lt;=$L$13,2,1))))</f>
        <v>1</v>
      </c>
      <c r="G1942" s="9">
        <f>IF(Table5[[#This Row],[Frequency]]&lt;=$M$11,1,IF(Table5[[#This Row],[Frequency]]&lt;=$M$12,2,IF(Table5[[#This Row],[Frequency]]&lt;=$M$13,3,IF(Table5[[#This Row],[Frequency]]&lt;$M$17,4,5))))</f>
        <v>1</v>
      </c>
      <c r="H1942" s="9">
        <f>IF(Table5[[#This Row],[Total_Spend]]&lt;=$N$11,1,IF(Table5[[#This Row],[Total_Spend]]&lt;=$N$12,2,IF(Table5[[#This Row],[Total_Spend]]&lt;=$N$13,3,IF(Table5[[#This Row],[Total_Spend]]&lt;$N$17,4,5))))</f>
        <v>1</v>
      </c>
    </row>
    <row r="1943" spans="1:8" x14ac:dyDescent="0.3">
      <c r="A1943" s="9">
        <v>8601</v>
      </c>
      <c r="B1943">
        <v>3</v>
      </c>
      <c r="C1943">
        <v>1395</v>
      </c>
      <c r="D1943">
        <v>21</v>
      </c>
      <c r="E1943" s="9">
        <v>0</v>
      </c>
      <c r="F1943" s="9">
        <f>IF(Table5[[#This Row],[Recency]]&lt;=$L$19,5,IF(Table5[[#This Row],[Recency]]&lt;=$L$11,4,IF(Table5[[#This Row],[Recency]]&lt;=$L$12,3,IF(Table5[[#This Row],[Recency]]&lt;=$L$13,2,1))))</f>
        <v>5</v>
      </c>
      <c r="G1943" s="9">
        <f>IF(Table5[[#This Row],[Frequency]]&lt;=$M$11,1,IF(Table5[[#This Row],[Frequency]]&lt;=$M$12,2,IF(Table5[[#This Row],[Frequency]]&lt;=$M$13,3,IF(Table5[[#This Row],[Frequency]]&lt;$M$17,4,5))))</f>
        <v>3</v>
      </c>
      <c r="H1943" s="9">
        <f>IF(Table5[[#This Row],[Total_Spend]]&lt;=$N$11,1,IF(Table5[[#This Row],[Total_Spend]]&lt;=$N$12,2,IF(Table5[[#This Row],[Total_Spend]]&lt;=$N$13,3,IF(Table5[[#This Row],[Total_Spend]]&lt;$N$17,4,5))))</f>
        <v>4</v>
      </c>
    </row>
    <row r="1944" spans="1:8" x14ac:dyDescent="0.3">
      <c r="A1944" s="9">
        <v>8602</v>
      </c>
      <c r="B1944">
        <v>97</v>
      </c>
      <c r="C1944">
        <v>1049</v>
      </c>
      <c r="D1944">
        <v>26</v>
      </c>
      <c r="E1944" s="9">
        <v>0</v>
      </c>
      <c r="F1944" s="9">
        <f>IF(Table5[[#This Row],[Recency]]&lt;=$L$19,5,IF(Table5[[#This Row],[Recency]]&lt;=$L$11,4,IF(Table5[[#This Row],[Recency]]&lt;=$L$12,3,IF(Table5[[#This Row],[Recency]]&lt;=$L$13,2,1))))</f>
        <v>1</v>
      </c>
      <c r="G1944" s="9">
        <f>IF(Table5[[#This Row],[Frequency]]&lt;=$M$11,1,IF(Table5[[#This Row],[Frequency]]&lt;=$M$12,2,IF(Table5[[#This Row],[Frequency]]&lt;=$M$13,3,IF(Table5[[#This Row],[Frequency]]&lt;$M$17,4,5))))</f>
        <v>5</v>
      </c>
      <c r="H1944" s="9">
        <f>IF(Table5[[#This Row],[Total_Spend]]&lt;=$N$11,1,IF(Table5[[#This Row],[Total_Spend]]&lt;=$N$12,2,IF(Table5[[#This Row],[Total_Spend]]&lt;=$N$13,3,IF(Table5[[#This Row],[Total_Spend]]&lt;$N$17,4,5))))</f>
        <v>4</v>
      </c>
    </row>
    <row r="1945" spans="1:8" x14ac:dyDescent="0.3">
      <c r="A1945" s="9">
        <v>8605</v>
      </c>
      <c r="B1945">
        <v>36</v>
      </c>
      <c r="C1945">
        <v>68</v>
      </c>
      <c r="D1945">
        <v>7</v>
      </c>
      <c r="E1945" s="9">
        <v>0</v>
      </c>
      <c r="F1945" s="9">
        <f>IF(Table5[[#This Row],[Recency]]&lt;=$L$19,5,IF(Table5[[#This Row],[Recency]]&lt;=$L$11,4,IF(Table5[[#This Row],[Recency]]&lt;=$L$12,3,IF(Table5[[#This Row],[Recency]]&lt;=$L$13,2,1))))</f>
        <v>3</v>
      </c>
      <c r="G1945" s="9">
        <f>IF(Table5[[#This Row],[Frequency]]&lt;=$M$11,1,IF(Table5[[#This Row],[Frequency]]&lt;=$M$12,2,IF(Table5[[#This Row],[Frequency]]&lt;=$M$13,3,IF(Table5[[#This Row],[Frequency]]&lt;$M$17,4,5))))</f>
        <v>1</v>
      </c>
      <c r="H1945" s="9">
        <f>IF(Table5[[#This Row],[Total_Spend]]&lt;=$N$11,1,IF(Table5[[#This Row],[Total_Spend]]&lt;=$N$12,2,IF(Table5[[#This Row],[Total_Spend]]&lt;=$N$13,3,IF(Table5[[#This Row],[Total_Spend]]&lt;$N$17,4,5))))</f>
        <v>1</v>
      </c>
    </row>
    <row r="1946" spans="1:8" x14ac:dyDescent="0.3">
      <c r="A1946" s="9">
        <v>8614</v>
      </c>
      <c r="B1946">
        <v>29</v>
      </c>
      <c r="C1946">
        <v>507</v>
      </c>
      <c r="D1946">
        <v>17</v>
      </c>
      <c r="E1946" s="9">
        <v>0</v>
      </c>
      <c r="F1946" s="9">
        <f>IF(Table5[[#This Row],[Recency]]&lt;=$L$19,5,IF(Table5[[#This Row],[Recency]]&lt;=$L$11,4,IF(Table5[[#This Row],[Recency]]&lt;=$L$12,3,IF(Table5[[#This Row],[Recency]]&lt;=$L$13,2,1))))</f>
        <v>3</v>
      </c>
      <c r="G1946" s="9">
        <f>IF(Table5[[#This Row],[Frequency]]&lt;=$M$11,1,IF(Table5[[#This Row],[Frequency]]&lt;=$M$12,2,IF(Table5[[#This Row],[Frequency]]&lt;=$M$13,3,IF(Table5[[#This Row],[Frequency]]&lt;$M$17,4,5))))</f>
        <v>3</v>
      </c>
      <c r="H1946" s="9">
        <f>IF(Table5[[#This Row],[Total_Spend]]&lt;=$N$11,1,IF(Table5[[#This Row],[Total_Spend]]&lt;=$N$12,2,IF(Table5[[#This Row],[Total_Spend]]&lt;=$N$13,3,IF(Table5[[#This Row],[Total_Spend]]&lt;$N$17,4,5))))</f>
        <v>3</v>
      </c>
    </row>
    <row r="1947" spans="1:8" x14ac:dyDescent="0.3">
      <c r="A1947" s="9">
        <v>8619</v>
      </c>
      <c r="B1947">
        <v>4</v>
      </c>
      <c r="C1947">
        <v>22</v>
      </c>
      <c r="D1947">
        <v>4</v>
      </c>
      <c r="E1947" s="9">
        <v>0</v>
      </c>
      <c r="F1947" s="9">
        <f>IF(Table5[[#This Row],[Recency]]&lt;=$L$19,5,IF(Table5[[#This Row],[Recency]]&lt;=$L$11,4,IF(Table5[[#This Row],[Recency]]&lt;=$L$12,3,IF(Table5[[#This Row],[Recency]]&lt;=$L$13,2,1))))</f>
        <v>5</v>
      </c>
      <c r="G1947" s="9">
        <f>IF(Table5[[#This Row],[Frequency]]&lt;=$M$11,1,IF(Table5[[#This Row],[Frequency]]&lt;=$M$12,2,IF(Table5[[#This Row],[Frequency]]&lt;=$M$13,3,IF(Table5[[#This Row],[Frequency]]&lt;$M$17,4,5))))</f>
        <v>1</v>
      </c>
      <c r="H1947" s="9">
        <f>IF(Table5[[#This Row],[Total_Spend]]&lt;=$N$11,1,IF(Table5[[#This Row],[Total_Spend]]&lt;=$N$12,2,IF(Table5[[#This Row],[Total_Spend]]&lt;=$N$13,3,IF(Table5[[#This Row],[Total_Spend]]&lt;$N$17,4,5))))</f>
        <v>1</v>
      </c>
    </row>
    <row r="1948" spans="1:8" x14ac:dyDescent="0.3">
      <c r="A1948" s="9">
        <v>8624</v>
      </c>
      <c r="B1948">
        <v>61</v>
      </c>
      <c r="C1948">
        <v>928</v>
      </c>
      <c r="D1948">
        <v>18</v>
      </c>
      <c r="E1948" s="9">
        <v>0</v>
      </c>
      <c r="F1948" s="9">
        <f>IF(Table5[[#This Row],[Recency]]&lt;=$L$19,5,IF(Table5[[#This Row],[Recency]]&lt;=$L$11,4,IF(Table5[[#This Row],[Recency]]&lt;=$L$12,3,IF(Table5[[#This Row],[Recency]]&lt;=$L$13,2,1))))</f>
        <v>2</v>
      </c>
      <c r="G1948" s="9">
        <f>IF(Table5[[#This Row],[Frequency]]&lt;=$M$11,1,IF(Table5[[#This Row],[Frequency]]&lt;=$M$12,2,IF(Table5[[#This Row],[Frequency]]&lt;=$M$13,3,IF(Table5[[#This Row],[Frequency]]&lt;$M$17,4,5))))</f>
        <v>3</v>
      </c>
      <c r="H1948" s="9">
        <f>IF(Table5[[#This Row],[Total_Spend]]&lt;=$N$11,1,IF(Table5[[#This Row],[Total_Spend]]&lt;=$N$12,2,IF(Table5[[#This Row],[Total_Spend]]&lt;=$N$13,3,IF(Table5[[#This Row],[Total_Spend]]&lt;$N$17,4,5))))</f>
        <v>3</v>
      </c>
    </row>
    <row r="1949" spans="1:8" x14ac:dyDescent="0.3">
      <c r="A1949" s="9">
        <v>8625</v>
      </c>
      <c r="B1949">
        <v>70</v>
      </c>
      <c r="C1949">
        <v>45</v>
      </c>
      <c r="D1949">
        <v>9</v>
      </c>
      <c r="E1949" s="9">
        <v>0</v>
      </c>
      <c r="F1949" s="9">
        <f>IF(Table5[[#This Row],[Recency]]&lt;=$L$19,5,IF(Table5[[#This Row],[Recency]]&lt;=$L$11,4,IF(Table5[[#This Row],[Recency]]&lt;=$L$12,3,IF(Table5[[#This Row],[Recency]]&lt;=$L$13,2,1))))</f>
        <v>2</v>
      </c>
      <c r="G1949" s="9">
        <f>IF(Table5[[#This Row],[Frequency]]&lt;=$M$11,1,IF(Table5[[#This Row],[Frequency]]&lt;=$M$12,2,IF(Table5[[#This Row],[Frequency]]&lt;=$M$13,3,IF(Table5[[#This Row],[Frequency]]&lt;$M$17,4,5))))</f>
        <v>2</v>
      </c>
      <c r="H1949" s="9">
        <f>IF(Table5[[#This Row],[Total_Spend]]&lt;=$N$11,1,IF(Table5[[#This Row],[Total_Spend]]&lt;=$N$12,2,IF(Table5[[#This Row],[Total_Spend]]&lt;=$N$13,3,IF(Table5[[#This Row],[Total_Spend]]&lt;$N$17,4,5))))</f>
        <v>1</v>
      </c>
    </row>
    <row r="1950" spans="1:8" x14ac:dyDescent="0.3">
      <c r="A1950" s="9">
        <v>8629</v>
      </c>
      <c r="B1950">
        <v>71</v>
      </c>
      <c r="C1950">
        <v>41</v>
      </c>
      <c r="D1950">
        <v>5</v>
      </c>
      <c r="E1950" s="9">
        <v>0</v>
      </c>
      <c r="F1950" s="9">
        <f>IF(Table5[[#This Row],[Recency]]&lt;=$L$19,5,IF(Table5[[#This Row],[Recency]]&lt;=$L$11,4,IF(Table5[[#This Row],[Recency]]&lt;=$L$12,3,IF(Table5[[#This Row],[Recency]]&lt;=$L$13,2,1))))</f>
        <v>2</v>
      </c>
      <c r="G1950" s="9">
        <f>IF(Table5[[#This Row],[Frequency]]&lt;=$M$11,1,IF(Table5[[#This Row],[Frequency]]&lt;=$M$12,2,IF(Table5[[#This Row],[Frequency]]&lt;=$M$13,3,IF(Table5[[#This Row],[Frequency]]&lt;$M$17,4,5))))</f>
        <v>1</v>
      </c>
      <c r="H1950" s="9">
        <f>IF(Table5[[#This Row],[Total_Spend]]&lt;=$N$11,1,IF(Table5[[#This Row],[Total_Spend]]&lt;=$N$12,2,IF(Table5[[#This Row],[Total_Spend]]&lt;=$N$13,3,IF(Table5[[#This Row],[Total_Spend]]&lt;$N$17,4,5))))</f>
        <v>1</v>
      </c>
    </row>
    <row r="1951" spans="1:8" x14ac:dyDescent="0.3">
      <c r="A1951" s="9">
        <v>8643</v>
      </c>
      <c r="B1951">
        <v>21</v>
      </c>
      <c r="C1951">
        <v>1662</v>
      </c>
      <c r="D1951">
        <v>22</v>
      </c>
      <c r="E1951" s="9">
        <v>0</v>
      </c>
      <c r="F1951" s="9">
        <f>IF(Table5[[#This Row],[Recency]]&lt;=$L$19,5,IF(Table5[[#This Row],[Recency]]&lt;=$L$11,4,IF(Table5[[#This Row],[Recency]]&lt;=$L$12,3,IF(Table5[[#This Row],[Recency]]&lt;=$L$13,2,1))))</f>
        <v>4</v>
      </c>
      <c r="G1951" s="9">
        <f>IF(Table5[[#This Row],[Frequency]]&lt;=$M$11,1,IF(Table5[[#This Row],[Frequency]]&lt;=$M$12,2,IF(Table5[[#This Row],[Frequency]]&lt;=$M$13,3,IF(Table5[[#This Row],[Frequency]]&lt;$M$17,4,5))))</f>
        <v>4</v>
      </c>
      <c r="H1951" s="9">
        <f>IF(Table5[[#This Row],[Total_Spend]]&lt;=$N$11,1,IF(Table5[[#This Row],[Total_Spend]]&lt;=$N$12,2,IF(Table5[[#This Row],[Total_Spend]]&lt;=$N$13,3,IF(Table5[[#This Row],[Total_Spend]]&lt;$N$17,4,5))))</f>
        <v>5</v>
      </c>
    </row>
    <row r="1952" spans="1:8" x14ac:dyDescent="0.3">
      <c r="A1952" s="9">
        <v>8650</v>
      </c>
      <c r="B1952">
        <v>31</v>
      </c>
      <c r="C1952">
        <v>42</v>
      </c>
      <c r="D1952">
        <v>5</v>
      </c>
      <c r="E1952" s="9">
        <v>0</v>
      </c>
      <c r="F1952" s="9">
        <f>IF(Table5[[#This Row],[Recency]]&lt;=$L$19,5,IF(Table5[[#This Row],[Recency]]&lt;=$L$11,4,IF(Table5[[#This Row],[Recency]]&lt;=$L$12,3,IF(Table5[[#This Row],[Recency]]&lt;=$L$13,2,1))))</f>
        <v>3</v>
      </c>
      <c r="G1952" s="9">
        <f>IF(Table5[[#This Row],[Frequency]]&lt;=$M$11,1,IF(Table5[[#This Row],[Frequency]]&lt;=$M$12,2,IF(Table5[[#This Row],[Frequency]]&lt;=$M$13,3,IF(Table5[[#This Row],[Frequency]]&lt;$M$17,4,5))))</f>
        <v>1</v>
      </c>
      <c r="H1952" s="9">
        <f>IF(Table5[[#This Row],[Total_Spend]]&lt;=$N$11,1,IF(Table5[[#This Row],[Total_Spend]]&lt;=$N$12,2,IF(Table5[[#This Row],[Total_Spend]]&lt;=$N$13,3,IF(Table5[[#This Row],[Total_Spend]]&lt;$N$17,4,5))))</f>
        <v>1</v>
      </c>
    </row>
    <row r="1953" spans="1:8" x14ac:dyDescent="0.3">
      <c r="A1953" s="9">
        <v>8652</v>
      </c>
      <c r="B1953">
        <v>20</v>
      </c>
      <c r="C1953">
        <v>317</v>
      </c>
      <c r="D1953">
        <v>13</v>
      </c>
      <c r="E1953" s="9">
        <v>0</v>
      </c>
      <c r="F1953" s="9">
        <f>IF(Table5[[#This Row],[Recency]]&lt;=$L$19,5,IF(Table5[[#This Row],[Recency]]&lt;=$L$11,4,IF(Table5[[#This Row],[Recency]]&lt;=$L$12,3,IF(Table5[[#This Row],[Recency]]&lt;=$L$13,2,1))))</f>
        <v>4</v>
      </c>
      <c r="G1953" s="9">
        <f>IF(Table5[[#This Row],[Frequency]]&lt;=$M$11,1,IF(Table5[[#This Row],[Frequency]]&lt;=$M$12,2,IF(Table5[[#This Row],[Frequency]]&lt;=$M$13,3,IF(Table5[[#This Row],[Frequency]]&lt;$M$17,4,5))))</f>
        <v>2</v>
      </c>
      <c r="H1953" s="9">
        <f>IF(Table5[[#This Row],[Total_Spend]]&lt;=$N$11,1,IF(Table5[[#This Row],[Total_Spend]]&lt;=$N$12,2,IF(Table5[[#This Row],[Total_Spend]]&lt;=$N$13,3,IF(Table5[[#This Row],[Total_Spend]]&lt;$N$17,4,5))))</f>
        <v>2</v>
      </c>
    </row>
    <row r="1954" spans="1:8" x14ac:dyDescent="0.3">
      <c r="A1954" s="9">
        <v>8659</v>
      </c>
      <c r="B1954">
        <v>50</v>
      </c>
      <c r="C1954">
        <v>1038</v>
      </c>
      <c r="D1954">
        <v>27</v>
      </c>
      <c r="E1954" s="9">
        <v>0</v>
      </c>
      <c r="F1954" s="9">
        <f>IF(Table5[[#This Row],[Recency]]&lt;=$L$19,5,IF(Table5[[#This Row],[Recency]]&lt;=$L$11,4,IF(Table5[[#This Row],[Recency]]&lt;=$L$12,3,IF(Table5[[#This Row],[Recency]]&lt;=$L$13,2,1))))</f>
        <v>2</v>
      </c>
      <c r="G1954" s="9">
        <f>IF(Table5[[#This Row],[Frequency]]&lt;=$M$11,1,IF(Table5[[#This Row],[Frequency]]&lt;=$M$12,2,IF(Table5[[#This Row],[Frequency]]&lt;=$M$13,3,IF(Table5[[#This Row],[Frequency]]&lt;$M$17,4,5))))</f>
        <v>5</v>
      </c>
      <c r="H1954" s="9">
        <f>IF(Table5[[#This Row],[Total_Spend]]&lt;=$N$11,1,IF(Table5[[#This Row],[Total_Spend]]&lt;=$N$12,2,IF(Table5[[#This Row],[Total_Spend]]&lt;=$N$13,3,IF(Table5[[#This Row],[Total_Spend]]&lt;$N$17,4,5))))</f>
        <v>3</v>
      </c>
    </row>
    <row r="1955" spans="1:8" x14ac:dyDescent="0.3">
      <c r="A1955" s="9">
        <v>8663</v>
      </c>
      <c r="B1955">
        <v>85</v>
      </c>
      <c r="C1955">
        <v>15</v>
      </c>
      <c r="D1955">
        <v>4</v>
      </c>
      <c r="E1955" s="9">
        <v>0</v>
      </c>
      <c r="F1955" s="9">
        <f>IF(Table5[[#This Row],[Recency]]&lt;=$L$19,5,IF(Table5[[#This Row],[Recency]]&lt;=$L$11,4,IF(Table5[[#This Row],[Recency]]&lt;=$L$12,3,IF(Table5[[#This Row],[Recency]]&lt;=$L$13,2,1))))</f>
        <v>1</v>
      </c>
      <c r="G1955" s="9">
        <f>IF(Table5[[#This Row],[Frequency]]&lt;=$M$11,1,IF(Table5[[#This Row],[Frequency]]&lt;=$M$12,2,IF(Table5[[#This Row],[Frequency]]&lt;=$M$13,3,IF(Table5[[#This Row],[Frequency]]&lt;$M$17,4,5))))</f>
        <v>1</v>
      </c>
      <c r="H1955" s="9">
        <f>IF(Table5[[#This Row],[Total_Spend]]&lt;=$N$11,1,IF(Table5[[#This Row],[Total_Spend]]&lt;=$N$12,2,IF(Table5[[#This Row],[Total_Spend]]&lt;=$N$13,3,IF(Table5[[#This Row],[Total_Spend]]&lt;$N$17,4,5))))</f>
        <v>1</v>
      </c>
    </row>
    <row r="1956" spans="1:8" x14ac:dyDescent="0.3">
      <c r="A1956" s="9">
        <v>868</v>
      </c>
      <c r="B1956">
        <v>99</v>
      </c>
      <c r="C1956">
        <v>65</v>
      </c>
      <c r="D1956">
        <v>6</v>
      </c>
      <c r="E1956" s="9">
        <v>0</v>
      </c>
      <c r="F1956" s="9">
        <f>IF(Table5[[#This Row],[Recency]]&lt;=$L$19,5,IF(Table5[[#This Row],[Recency]]&lt;=$L$11,4,IF(Table5[[#This Row],[Recency]]&lt;=$L$12,3,IF(Table5[[#This Row],[Recency]]&lt;=$L$13,2,1))))</f>
        <v>1</v>
      </c>
      <c r="G1956" s="9">
        <f>IF(Table5[[#This Row],[Frequency]]&lt;=$M$11,1,IF(Table5[[#This Row],[Frequency]]&lt;=$M$12,2,IF(Table5[[#This Row],[Frequency]]&lt;=$M$13,3,IF(Table5[[#This Row],[Frequency]]&lt;$M$17,4,5))))</f>
        <v>1</v>
      </c>
      <c r="H1956" s="9">
        <f>IF(Table5[[#This Row],[Total_Spend]]&lt;=$N$11,1,IF(Table5[[#This Row],[Total_Spend]]&lt;=$N$12,2,IF(Table5[[#This Row],[Total_Spend]]&lt;=$N$13,3,IF(Table5[[#This Row],[Total_Spend]]&lt;$N$17,4,5))))</f>
        <v>1</v>
      </c>
    </row>
    <row r="1957" spans="1:8" x14ac:dyDescent="0.3">
      <c r="A1957" s="9">
        <v>8685</v>
      </c>
      <c r="B1957">
        <v>56</v>
      </c>
      <c r="C1957">
        <v>436</v>
      </c>
      <c r="D1957">
        <v>20</v>
      </c>
      <c r="E1957" s="9">
        <v>1</v>
      </c>
      <c r="F1957" s="9">
        <f>IF(Table5[[#This Row],[Recency]]&lt;=$L$19,5,IF(Table5[[#This Row],[Recency]]&lt;=$L$11,4,IF(Table5[[#This Row],[Recency]]&lt;=$L$12,3,IF(Table5[[#This Row],[Recency]]&lt;=$L$13,2,1))))</f>
        <v>2</v>
      </c>
      <c r="G1957" s="9">
        <f>IF(Table5[[#This Row],[Frequency]]&lt;=$M$11,1,IF(Table5[[#This Row],[Frequency]]&lt;=$M$12,2,IF(Table5[[#This Row],[Frequency]]&lt;=$M$13,3,IF(Table5[[#This Row],[Frequency]]&lt;$M$17,4,5))))</f>
        <v>3</v>
      </c>
      <c r="H1957" s="9">
        <f>IF(Table5[[#This Row],[Total_Spend]]&lt;=$N$11,1,IF(Table5[[#This Row],[Total_Spend]]&lt;=$N$12,2,IF(Table5[[#This Row],[Total_Spend]]&lt;=$N$13,3,IF(Table5[[#This Row],[Total_Spend]]&lt;$N$17,4,5))))</f>
        <v>3</v>
      </c>
    </row>
    <row r="1958" spans="1:8" x14ac:dyDescent="0.3">
      <c r="A1958" s="9">
        <v>8686</v>
      </c>
      <c r="B1958">
        <v>65</v>
      </c>
      <c r="C1958">
        <v>75</v>
      </c>
      <c r="D1958">
        <v>7</v>
      </c>
      <c r="E1958" s="9">
        <v>0</v>
      </c>
      <c r="F1958" s="9">
        <f>IF(Table5[[#This Row],[Recency]]&lt;=$L$19,5,IF(Table5[[#This Row],[Recency]]&lt;=$L$11,4,IF(Table5[[#This Row],[Recency]]&lt;=$L$12,3,IF(Table5[[#This Row],[Recency]]&lt;=$L$13,2,1))))</f>
        <v>2</v>
      </c>
      <c r="G1958" s="9">
        <f>IF(Table5[[#This Row],[Frequency]]&lt;=$M$11,1,IF(Table5[[#This Row],[Frequency]]&lt;=$M$12,2,IF(Table5[[#This Row],[Frequency]]&lt;=$M$13,3,IF(Table5[[#This Row],[Frequency]]&lt;$M$17,4,5))))</f>
        <v>1</v>
      </c>
      <c r="H1958" s="9">
        <f>IF(Table5[[#This Row],[Total_Spend]]&lt;=$N$11,1,IF(Table5[[#This Row],[Total_Spend]]&lt;=$N$12,2,IF(Table5[[#This Row],[Total_Spend]]&lt;=$N$13,3,IF(Table5[[#This Row],[Total_Spend]]&lt;$N$17,4,5))))</f>
        <v>2</v>
      </c>
    </row>
    <row r="1959" spans="1:8" x14ac:dyDescent="0.3">
      <c r="A1959" s="9">
        <v>8687</v>
      </c>
      <c r="B1959">
        <v>54</v>
      </c>
      <c r="C1959">
        <v>486</v>
      </c>
      <c r="D1959">
        <v>16</v>
      </c>
      <c r="E1959" s="9">
        <v>0</v>
      </c>
      <c r="F1959" s="9">
        <f>IF(Table5[[#This Row],[Recency]]&lt;=$L$19,5,IF(Table5[[#This Row],[Recency]]&lt;=$L$11,4,IF(Table5[[#This Row],[Recency]]&lt;=$L$12,3,IF(Table5[[#This Row],[Recency]]&lt;=$L$13,2,1))))</f>
        <v>2</v>
      </c>
      <c r="G1959" s="9">
        <f>IF(Table5[[#This Row],[Frequency]]&lt;=$M$11,1,IF(Table5[[#This Row],[Frequency]]&lt;=$M$12,2,IF(Table5[[#This Row],[Frequency]]&lt;=$M$13,3,IF(Table5[[#This Row],[Frequency]]&lt;$M$17,4,5))))</f>
        <v>3</v>
      </c>
      <c r="H1959" s="9">
        <f>IF(Table5[[#This Row],[Total_Spend]]&lt;=$N$11,1,IF(Table5[[#This Row],[Total_Spend]]&lt;=$N$12,2,IF(Table5[[#This Row],[Total_Spend]]&lt;=$N$13,3,IF(Table5[[#This Row],[Total_Spend]]&lt;$N$17,4,5))))</f>
        <v>3</v>
      </c>
    </row>
    <row r="1960" spans="1:8" x14ac:dyDescent="0.3">
      <c r="A1960" s="9">
        <v>8690</v>
      </c>
      <c r="B1960">
        <v>73</v>
      </c>
      <c r="C1960">
        <v>1385</v>
      </c>
      <c r="D1960">
        <v>23</v>
      </c>
      <c r="E1960" s="9">
        <v>0</v>
      </c>
      <c r="F1960" s="9">
        <f>IF(Table5[[#This Row],[Recency]]&lt;=$L$19,5,IF(Table5[[#This Row],[Recency]]&lt;=$L$11,4,IF(Table5[[#This Row],[Recency]]&lt;=$L$12,3,IF(Table5[[#This Row],[Recency]]&lt;=$L$13,2,1))))</f>
        <v>2</v>
      </c>
      <c r="G1960" s="9">
        <f>IF(Table5[[#This Row],[Frequency]]&lt;=$M$11,1,IF(Table5[[#This Row],[Frequency]]&lt;=$M$12,2,IF(Table5[[#This Row],[Frequency]]&lt;=$M$13,3,IF(Table5[[#This Row],[Frequency]]&lt;$M$17,4,5))))</f>
        <v>4</v>
      </c>
      <c r="H1960" s="9">
        <f>IF(Table5[[#This Row],[Total_Spend]]&lt;=$N$11,1,IF(Table5[[#This Row],[Total_Spend]]&lt;=$N$12,2,IF(Table5[[#This Row],[Total_Spend]]&lt;=$N$13,3,IF(Table5[[#This Row],[Total_Spend]]&lt;$N$17,4,5))))</f>
        <v>4</v>
      </c>
    </row>
    <row r="1961" spans="1:8" x14ac:dyDescent="0.3">
      <c r="A1961" s="9">
        <v>8692</v>
      </c>
      <c r="B1961">
        <v>50</v>
      </c>
      <c r="C1961">
        <v>240</v>
      </c>
      <c r="D1961">
        <v>16</v>
      </c>
      <c r="E1961" s="9">
        <v>0</v>
      </c>
      <c r="F1961" s="9">
        <f>IF(Table5[[#This Row],[Recency]]&lt;=$L$19,5,IF(Table5[[#This Row],[Recency]]&lt;=$L$11,4,IF(Table5[[#This Row],[Recency]]&lt;=$L$12,3,IF(Table5[[#This Row],[Recency]]&lt;=$L$13,2,1))))</f>
        <v>2</v>
      </c>
      <c r="G1961" s="9">
        <f>IF(Table5[[#This Row],[Frequency]]&lt;=$M$11,1,IF(Table5[[#This Row],[Frequency]]&lt;=$M$12,2,IF(Table5[[#This Row],[Frequency]]&lt;=$M$13,3,IF(Table5[[#This Row],[Frequency]]&lt;$M$17,4,5))))</f>
        <v>3</v>
      </c>
      <c r="H1961" s="9">
        <f>IF(Table5[[#This Row],[Total_Spend]]&lt;=$N$11,1,IF(Table5[[#This Row],[Total_Spend]]&lt;=$N$12,2,IF(Table5[[#This Row],[Total_Spend]]&lt;=$N$13,3,IF(Table5[[#This Row],[Total_Spend]]&lt;$N$17,4,5))))</f>
        <v>2</v>
      </c>
    </row>
    <row r="1962" spans="1:8" x14ac:dyDescent="0.3">
      <c r="A1962" s="9">
        <v>87</v>
      </c>
      <c r="B1962">
        <v>16</v>
      </c>
      <c r="C1962">
        <v>57</v>
      </c>
      <c r="D1962">
        <v>7</v>
      </c>
      <c r="E1962" s="9">
        <v>0</v>
      </c>
      <c r="F1962" s="9">
        <f>IF(Table5[[#This Row],[Recency]]&lt;=$L$19,5,IF(Table5[[#This Row],[Recency]]&lt;=$L$11,4,IF(Table5[[#This Row],[Recency]]&lt;=$L$12,3,IF(Table5[[#This Row],[Recency]]&lt;=$L$13,2,1))))</f>
        <v>4</v>
      </c>
      <c r="G1962" s="9">
        <f>IF(Table5[[#This Row],[Frequency]]&lt;=$M$11,1,IF(Table5[[#This Row],[Frequency]]&lt;=$M$12,2,IF(Table5[[#This Row],[Frequency]]&lt;=$M$13,3,IF(Table5[[#This Row],[Frequency]]&lt;$M$17,4,5))))</f>
        <v>1</v>
      </c>
      <c r="H1962" s="9">
        <f>IF(Table5[[#This Row],[Total_Spend]]&lt;=$N$11,1,IF(Table5[[#This Row],[Total_Spend]]&lt;=$N$12,2,IF(Table5[[#This Row],[Total_Spend]]&lt;=$N$13,3,IF(Table5[[#This Row],[Total_Spend]]&lt;$N$17,4,5))))</f>
        <v>1</v>
      </c>
    </row>
    <row r="1963" spans="1:8" x14ac:dyDescent="0.3">
      <c r="A1963" s="9">
        <v>8700</v>
      </c>
      <c r="B1963">
        <v>86</v>
      </c>
      <c r="C1963">
        <v>66</v>
      </c>
      <c r="D1963">
        <v>9</v>
      </c>
      <c r="E1963" s="9">
        <v>0</v>
      </c>
      <c r="F1963" s="9">
        <f>IF(Table5[[#This Row],[Recency]]&lt;=$L$19,5,IF(Table5[[#This Row],[Recency]]&lt;=$L$11,4,IF(Table5[[#This Row],[Recency]]&lt;=$L$12,3,IF(Table5[[#This Row],[Recency]]&lt;=$L$13,2,1))))</f>
        <v>1</v>
      </c>
      <c r="G1963" s="9">
        <f>IF(Table5[[#This Row],[Frequency]]&lt;=$M$11,1,IF(Table5[[#This Row],[Frequency]]&lt;=$M$12,2,IF(Table5[[#This Row],[Frequency]]&lt;=$M$13,3,IF(Table5[[#This Row],[Frequency]]&lt;$M$17,4,5))))</f>
        <v>2</v>
      </c>
      <c r="H1963" s="9">
        <f>IF(Table5[[#This Row],[Total_Spend]]&lt;=$N$11,1,IF(Table5[[#This Row],[Total_Spend]]&lt;=$N$12,2,IF(Table5[[#This Row],[Total_Spend]]&lt;=$N$13,3,IF(Table5[[#This Row],[Total_Spend]]&lt;$N$17,4,5))))</f>
        <v>1</v>
      </c>
    </row>
    <row r="1964" spans="1:8" x14ac:dyDescent="0.3">
      <c r="A1964" s="9">
        <v>8702</v>
      </c>
      <c r="B1964">
        <v>10</v>
      </c>
      <c r="C1964">
        <v>22</v>
      </c>
      <c r="D1964">
        <v>6</v>
      </c>
      <c r="E1964" s="9">
        <v>0</v>
      </c>
      <c r="F1964" s="9">
        <f>IF(Table5[[#This Row],[Recency]]&lt;=$L$19,5,IF(Table5[[#This Row],[Recency]]&lt;=$L$11,4,IF(Table5[[#This Row],[Recency]]&lt;=$L$12,3,IF(Table5[[#This Row],[Recency]]&lt;=$L$13,2,1))))</f>
        <v>4</v>
      </c>
      <c r="G1964" s="9">
        <f>IF(Table5[[#This Row],[Frequency]]&lt;=$M$11,1,IF(Table5[[#This Row],[Frequency]]&lt;=$M$12,2,IF(Table5[[#This Row],[Frequency]]&lt;=$M$13,3,IF(Table5[[#This Row],[Frequency]]&lt;$M$17,4,5))))</f>
        <v>1</v>
      </c>
      <c r="H1964" s="9">
        <f>IF(Table5[[#This Row],[Total_Spend]]&lt;=$N$11,1,IF(Table5[[#This Row],[Total_Spend]]&lt;=$N$12,2,IF(Table5[[#This Row],[Total_Spend]]&lt;=$N$13,3,IF(Table5[[#This Row],[Total_Spend]]&lt;$N$17,4,5))))</f>
        <v>1</v>
      </c>
    </row>
    <row r="1965" spans="1:8" x14ac:dyDescent="0.3">
      <c r="A1965" s="9">
        <v>8707</v>
      </c>
      <c r="B1965">
        <v>12</v>
      </c>
      <c r="C1965">
        <v>1401</v>
      </c>
      <c r="D1965">
        <v>16</v>
      </c>
      <c r="E1965" s="9">
        <v>1</v>
      </c>
      <c r="F1965" s="9">
        <f>IF(Table5[[#This Row],[Recency]]&lt;=$L$19,5,IF(Table5[[#This Row],[Recency]]&lt;=$L$11,4,IF(Table5[[#This Row],[Recency]]&lt;=$L$12,3,IF(Table5[[#This Row],[Recency]]&lt;=$L$13,2,1))))</f>
        <v>4</v>
      </c>
      <c r="G1965" s="9">
        <f>IF(Table5[[#This Row],[Frequency]]&lt;=$M$11,1,IF(Table5[[#This Row],[Frequency]]&lt;=$M$12,2,IF(Table5[[#This Row],[Frequency]]&lt;=$M$13,3,IF(Table5[[#This Row],[Frequency]]&lt;$M$17,4,5))))</f>
        <v>3</v>
      </c>
      <c r="H1965" s="9">
        <f>IF(Table5[[#This Row],[Total_Spend]]&lt;=$N$11,1,IF(Table5[[#This Row],[Total_Spend]]&lt;=$N$12,2,IF(Table5[[#This Row],[Total_Spend]]&lt;=$N$13,3,IF(Table5[[#This Row],[Total_Spend]]&lt;$N$17,4,5))))</f>
        <v>4</v>
      </c>
    </row>
    <row r="1966" spans="1:8" x14ac:dyDescent="0.3">
      <c r="A1966" s="9">
        <v>8717</v>
      </c>
      <c r="B1966">
        <v>56</v>
      </c>
      <c r="C1966">
        <v>1835</v>
      </c>
      <c r="D1966">
        <v>28</v>
      </c>
      <c r="E1966" s="9">
        <v>0</v>
      </c>
      <c r="F1966" s="9">
        <f>IF(Table5[[#This Row],[Recency]]&lt;=$L$19,5,IF(Table5[[#This Row],[Recency]]&lt;=$L$11,4,IF(Table5[[#This Row],[Recency]]&lt;=$L$12,3,IF(Table5[[#This Row],[Recency]]&lt;=$L$13,2,1))))</f>
        <v>2</v>
      </c>
      <c r="G1966" s="9">
        <f>IF(Table5[[#This Row],[Frequency]]&lt;=$M$11,1,IF(Table5[[#This Row],[Frequency]]&lt;=$M$12,2,IF(Table5[[#This Row],[Frequency]]&lt;=$M$13,3,IF(Table5[[#This Row],[Frequency]]&lt;$M$17,4,5))))</f>
        <v>5</v>
      </c>
      <c r="H1966" s="9">
        <f>IF(Table5[[#This Row],[Total_Spend]]&lt;=$N$11,1,IF(Table5[[#This Row],[Total_Spend]]&lt;=$N$12,2,IF(Table5[[#This Row],[Total_Spend]]&lt;=$N$13,3,IF(Table5[[#This Row],[Total_Spend]]&lt;$N$17,4,5))))</f>
        <v>5</v>
      </c>
    </row>
    <row r="1967" spans="1:8" x14ac:dyDescent="0.3">
      <c r="A1967" s="9">
        <v>8720</v>
      </c>
      <c r="B1967">
        <v>53</v>
      </c>
      <c r="C1967">
        <v>1679</v>
      </c>
      <c r="D1967">
        <v>1</v>
      </c>
      <c r="E1967" s="9">
        <v>0</v>
      </c>
      <c r="F1967" s="9">
        <f>IF(Table5[[#This Row],[Recency]]&lt;=$L$19,5,IF(Table5[[#This Row],[Recency]]&lt;=$L$11,4,IF(Table5[[#This Row],[Recency]]&lt;=$L$12,3,IF(Table5[[#This Row],[Recency]]&lt;=$L$13,2,1))))</f>
        <v>2</v>
      </c>
      <c r="G1967" s="9">
        <f>IF(Table5[[#This Row],[Frequency]]&lt;=$M$11,1,IF(Table5[[#This Row],[Frequency]]&lt;=$M$12,2,IF(Table5[[#This Row],[Frequency]]&lt;=$M$13,3,IF(Table5[[#This Row],[Frequency]]&lt;$M$17,4,5))))</f>
        <v>1</v>
      </c>
      <c r="H1967" s="9">
        <f>IF(Table5[[#This Row],[Total_Spend]]&lt;=$N$11,1,IF(Table5[[#This Row],[Total_Spend]]&lt;=$N$12,2,IF(Table5[[#This Row],[Total_Spend]]&lt;=$N$13,3,IF(Table5[[#This Row],[Total_Spend]]&lt;$N$17,4,5))))</f>
        <v>5</v>
      </c>
    </row>
    <row r="1968" spans="1:8" x14ac:dyDescent="0.3">
      <c r="A1968" s="9">
        <v>8722</v>
      </c>
      <c r="B1968">
        <v>38</v>
      </c>
      <c r="C1968">
        <v>1853</v>
      </c>
      <c r="D1968">
        <v>25</v>
      </c>
      <c r="E1968" s="9">
        <v>1</v>
      </c>
      <c r="F1968" s="9">
        <f>IF(Table5[[#This Row],[Recency]]&lt;=$L$19,5,IF(Table5[[#This Row],[Recency]]&lt;=$L$11,4,IF(Table5[[#This Row],[Recency]]&lt;=$L$12,3,IF(Table5[[#This Row],[Recency]]&lt;=$L$13,2,1))))</f>
        <v>3</v>
      </c>
      <c r="G1968" s="9">
        <f>IF(Table5[[#This Row],[Frequency]]&lt;=$M$11,1,IF(Table5[[#This Row],[Frequency]]&lt;=$M$12,2,IF(Table5[[#This Row],[Frequency]]&lt;=$M$13,3,IF(Table5[[#This Row],[Frequency]]&lt;$M$17,4,5))))</f>
        <v>5</v>
      </c>
      <c r="H1968" s="9">
        <f>IF(Table5[[#This Row],[Total_Spend]]&lt;=$N$11,1,IF(Table5[[#This Row],[Total_Spend]]&lt;=$N$12,2,IF(Table5[[#This Row],[Total_Spend]]&lt;=$N$13,3,IF(Table5[[#This Row],[Total_Spend]]&lt;$N$17,4,5))))</f>
        <v>5</v>
      </c>
    </row>
    <row r="1969" spans="1:8" x14ac:dyDescent="0.3">
      <c r="A1969" s="9">
        <v>8724</v>
      </c>
      <c r="B1969">
        <v>57</v>
      </c>
      <c r="C1969">
        <v>46</v>
      </c>
      <c r="D1969">
        <v>7</v>
      </c>
      <c r="E1969" s="9">
        <v>0</v>
      </c>
      <c r="F1969" s="9">
        <f>IF(Table5[[#This Row],[Recency]]&lt;=$L$19,5,IF(Table5[[#This Row],[Recency]]&lt;=$L$11,4,IF(Table5[[#This Row],[Recency]]&lt;=$L$12,3,IF(Table5[[#This Row],[Recency]]&lt;=$L$13,2,1))))</f>
        <v>2</v>
      </c>
      <c r="G1969" s="9">
        <f>IF(Table5[[#This Row],[Frequency]]&lt;=$M$11,1,IF(Table5[[#This Row],[Frequency]]&lt;=$M$12,2,IF(Table5[[#This Row],[Frequency]]&lt;=$M$13,3,IF(Table5[[#This Row],[Frequency]]&lt;$M$17,4,5))))</f>
        <v>1</v>
      </c>
      <c r="H1969" s="9">
        <f>IF(Table5[[#This Row],[Total_Spend]]&lt;=$N$11,1,IF(Table5[[#This Row],[Total_Spend]]&lt;=$N$12,2,IF(Table5[[#This Row],[Total_Spend]]&lt;=$N$13,3,IF(Table5[[#This Row],[Total_Spend]]&lt;$N$17,4,5))))</f>
        <v>1</v>
      </c>
    </row>
    <row r="1970" spans="1:8" x14ac:dyDescent="0.3">
      <c r="A1970" s="9">
        <v>8726</v>
      </c>
      <c r="B1970">
        <v>57</v>
      </c>
      <c r="C1970">
        <v>174</v>
      </c>
      <c r="D1970">
        <v>13</v>
      </c>
      <c r="E1970" s="9">
        <v>0</v>
      </c>
      <c r="F1970" s="9">
        <f>IF(Table5[[#This Row],[Recency]]&lt;=$L$19,5,IF(Table5[[#This Row],[Recency]]&lt;=$L$11,4,IF(Table5[[#This Row],[Recency]]&lt;=$L$12,3,IF(Table5[[#This Row],[Recency]]&lt;=$L$13,2,1))))</f>
        <v>2</v>
      </c>
      <c r="G1970" s="9">
        <f>IF(Table5[[#This Row],[Frequency]]&lt;=$M$11,1,IF(Table5[[#This Row],[Frequency]]&lt;=$M$12,2,IF(Table5[[#This Row],[Frequency]]&lt;=$M$13,3,IF(Table5[[#This Row],[Frequency]]&lt;$M$17,4,5))))</f>
        <v>2</v>
      </c>
      <c r="H1970" s="9">
        <f>IF(Table5[[#This Row],[Total_Spend]]&lt;=$N$11,1,IF(Table5[[#This Row],[Total_Spend]]&lt;=$N$12,2,IF(Table5[[#This Row],[Total_Spend]]&lt;=$N$13,3,IF(Table5[[#This Row],[Total_Spend]]&lt;$N$17,4,5))))</f>
        <v>2</v>
      </c>
    </row>
    <row r="1971" spans="1:8" x14ac:dyDescent="0.3">
      <c r="A1971" s="9">
        <v>8727</v>
      </c>
      <c r="B1971">
        <v>63</v>
      </c>
      <c r="C1971">
        <v>1150</v>
      </c>
      <c r="D1971">
        <v>29</v>
      </c>
      <c r="E1971" s="9">
        <v>0</v>
      </c>
      <c r="F1971" s="9">
        <f>IF(Table5[[#This Row],[Recency]]&lt;=$L$19,5,IF(Table5[[#This Row],[Recency]]&lt;=$L$11,4,IF(Table5[[#This Row],[Recency]]&lt;=$L$12,3,IF(Table5[[#This Row],[Recency]]&lt;=$L$13,2,1))))</f>
        <v>2</v>
      </c>
      <c r="G1971" s="9">
        <f>IF(Table5[[#This Row],[Frequency]]&lt;=$M$11,1,IF(Table5[[#This Row],[Frequency]]&lt;=$M$12,2,IF(Table5[[#This Row],[Frequency]]&lt;=$M$13,3,IF(Table5[[#This Row],[Frequency]]&lt;$M$17,4,5))))</f>
        <v>5</v>
      </c>
      <c r="H1971" s="9">
        <f>IF(Table5[[#This Row],[Total_Spend]]&lt;=$N$11,1,IF(Table5[[#This Row],[Total_Spend]]&lt;=$N$12,2,IF(Table5[[#This Row],[Total_Spend]]&lt;=$N$13,3,IF(Table5[[#This Row],[Total_Spend]]&lt;$N$17,4,5))))</f>
        <v>4</v>
      </c>
    </row>
    <row r="1972" spans="1:8" x14ac:dyDescent="0.3">
      <c r="A1972" s="9">
        <v>873</v>
      </c>
      <c r="B1972">
        <v>3</v>
      </c>
      <c r="C1972">
        <v>1178</v>
      </c>
      <c r="D1972">
        <v>28</v>
      </c>
      <c r="E1972" s="9">
        <v>1</v>
      </c>
      <c r="F1972" s="9">
        <f>IF(Table5[[#This Row],[Recency]]&lt;=$L$19,5,IF(Table5[[#This Row],[Recency]]&lt;=$L$11,4,IF(Table5[[#This Row],[Recency]]&lt;=$L$12,3,IF(Table5[[#This Row],[Recency]]&lt;=$L$13,2,1))))</f>
        <v>5</v>
      </c>
      <c r="G1972" s="9">
        <f>IF(Table5[[#This Row],[Frequency]]&lt;=$M$11,1,IF(Table5[[#This Row],[Frequency]]&lt;=$M$12,2,IF(Table5[[#This Row],[Frequency]]&lt;=$M$13,3,IF(Table5[[#This Row],[Frequency]]&lt;$M$17,4,5))))</f>
        <v>5</v>
      </c>
      <c r="H1972" s="9">
        <f>IF(Table5[[#This Row],[Total_Spend]]&lt;=$N$11,1,IF(Table5[[#This Row],[Total_Spend]]&lt;=$N$12,2,IF(Table5[[#This Row],[Total_Spend]]&lt;=$N$13,3,IF(Table5[[#This Row],[Total_Spend]]&lt;$N$17,4,5))))</f>
        <v>4</v>
      </c>
    </row>
    <row r="1973" spans="1:8" x14ac:dyDescent="0.3">
      <c r="A1973" s="9">
        <v>8732</v>
      </c>
      <c r="B1973">
        <v>81</v>
      </c>
      <c r="C1973">
        <v>1461</v>
      </c>
      <c r="D1973">
        <v>25</v>
      </c>
      <c r="E1973" s="9">
        <v>1</v>
      </c>
      <c r="F1973" s="9">
        <f>IF(Table5[[#This Row],[Recency]]&lt;=$L$19,5,IF(Table5[[#This Row],[Recency]]&lt;=$L$11,4,IF(Table5[[#This Row],[Recency]]&lt;=$L$12,3,IF(Table5[[#This Row],[Recency]]&lt;=$L$13,2,1))))</f>
        <v>1</v>
      </c>
      <c r="G1973" s="9">
        <f>IF(Table5[[#This Row],[Frequency]]&lt;=$M$11,1,IF(Table5[[#This Row],[Frequency]]&lt;=$M$12,2,IF(Table5[[#This Row],[Frequency]]&lt;=$M$13,3,IF(Table5[[#This Row],[Frequency]]&lt;$M$17,4,5))))</f>
        <v>5</v>
      </c>
      <c r="H1973" s="9">
        <f>IF(Table5[[#This Row],[Total_Spend]]&lt;=$N$11,1,IF(Table5[[#This Row],[Total_Spend]]&lt;=$N$12,2,IF(Table5[[#This Row],[Total_Spend]]&lt;=$N$13,3,IF(Table5[[#This Row],[Total_Spend]]&lt;$N$17,4,5))))</f>
        <v>4</v>
      </c>
    </row>
    <row r="1974" spans="1:8" x14ac:dyDescent="0.3">
      <c r="A1974" s="9">
        <v>8737</v>
      </c>
      <c r="B1974">
        <v>22</v>
      </c>
      <c r="C1974">
        <v>43</v>
      </c>
      <c r="D1974">
        <v>6</v>
      </c>
      <c r="E1974" s="9">
        <v>0</v>
      </c>
      <c r="F1974" s="9">
        <f>IF(Table5[[#This Row],[Recency]]&lt;=$L$19,5,IF(Table5[[#This Row],[Recency]]&lt;=$L$11,4,IF(Table5[[#This Row],[Recency]]&lt;=$L$12,3,IF(Table5[[#This Row],[Recency]]&lt;=$L$13,2,1))))</f>
        <v>4</v>
      </c>
      <c r="G1974" s="9">
        <f>IF(Table5[[#This Row],[Frequency]]&lt;=$M$11,1,IF(Table5[[#This Row],[Frequency]]&lt;=$M$12,2,IF(Table5[[#This Row],[Frequency]]&lt;=$M$13,3,IF(Table5[[#This Row],[Frequency]]&lt;$M$17,4,5))))</f>
        <v>1</v>
      </c>
      <c r="H1974" s="9">
        <f>IF(Table5[[#This Row],[Total_Spend]]&lt;=$N$11,1,IF(Table5[[#This Row],[Total_Spend]]&lt;=$N$12,2,IF(Table5[[#This Row],[Total_Spend]]&lt;=$N$13,3,IF(Table5[[#This Row],[Total_Spend]]&lt;$N$17,4,5))))</f>
        <v>1</v>
      </c>
    </row>
    <row r="1975" spans="1:8" x14ac:dyDescent="0.3">
      <c r="A1975" s="9">
        <v>8746</v>
      </c>
      <c r="B1975">
        <v>28</v>
      </c>
      <c r="C1975">
        <v>1188</v>
      </c>
      <c r="D1975">
        <v>19</v>
      </c>
      <c r="E1975" s="9">
        <v>0</v>
      </c>
      <c r="F1975" s="9">
        <f>IF(Table5[[#This Row],[Recency]]&lt;=$L$19,5,IF(Table5[[#This Row],[Recency]]&lt;=$L$11,4,IF(Table5[[#This Row],[Recency]]&lt;=$L$12,3,IF(Table5[[#This Row],[Recency]]&lt;=$L$13,2,1))))</f>
        <v>3</v>
      </c>
      <c r="G1975" s="9">
        <f>IF(Table5[[#This Row],[Frequency]]&lt;=$M$11,1,IF(Table5[[#This Row],[Frequency]]&lt;=$M$12,2,IF(Table5[[#This Row],[Frequency]]&lt;=$M$13,3,IF(Table5[[#This Row],[Frequency]]&lt;$M$17,4,5))))</f>
        <v>3</v>
      </c>
      <c r="H1975" s="9">
        <f>IF(Table5[[#This Row],[Total_Spend]]&lt;=$N$11,1,IF(Table5[[#This Row],[Total_Spend]]&lt;=$N$12,2,IF(Table5[[#This Row],[Total_Spend]]&lt;=$N$13,3,IF(Table5[[#This Row],[Total_Spend]]&lt;$N$17,4,5))))</f>
        <v>4</v>
      </c>
    </row>
    <row r="1976" spans="1:8" x14ac:dyDescent="0.3">
      <c r="A1976" s="9">
        <v>8749</v>
      </c>
      <c r="B1976">
        <v>68</v>
      </c>
      <c r="C1976">
        <v>61</v>
      </c>
      <c r="D1976">
        <v>5</v>
      </c>
      <c r="E1976" s="9">
        <v>0</v>
      </c>
      <c r="F1976" s="9">
        <f>IF(Table5[[#This Row],[Recency]]&lt;=$L$19,5,IF(Table5[[#This Row],[Recency]]&lt;=$L$11,4,IF(Table5[[#This Row],[Recency]]&lt;=$L$12,3,IF(Table5[[#This Row],[Recency]]&lt;=$L$13,2,1))))</f>
        <v>2</v>
      </c>
      <c r="G1976" s="9">
        <f>IF(Table5[[#This Row],[Frequency]]&lt;=$M$11,1,IF(Table5[[#This Row],[Frequency]]&lt;=$M$12,2,IF(Table5[[#This Row],[Frequency]]&lt;=$M$13,3,IF(Table5[[#This Row],[Frequency]]&lt;$M$17,4,5))))</f>
        <v>1</v>
      </c>
      <c r="H1976" s="9">
        <f>IF(Table5[[#This Row],[Total_Spend]]&lt;=$N$11,1,IF(Table5[[#This Row],[Total_Spend]]&lt;=$N$12,2,IF(Table5[[#This Row],[Total_Spend]]&lt;=$N$13,3,IF(Table5[[#This Row],[Total_Spend]]&lt;$N$17,4,5))))</f>
        <v>1</v>
      </c>
    </row>
    <row r="1977" spans="1:8" x14ac:dyDescent="0.3">
      <c r="A1977" s="9">
        <v>8754</v>
      </c>
      <c r="B1977">
        <v>25</v>
      </c>
      <c r="C1977">
        <v>20</v>
      </c>
      <c r="D1977">
        <v>4</v>
      </c>
      <c r="E1977" s="9">
        <v>0</v>
      </c>
      <c r="F1977" s="9">
        <f>IF(Table5[[#This Row],[Recency]]&lt;=$L$19,5,IF(Table5[[#This Row],[Recency]]&lt;=$L$11,4,IF(Table5[[#This Row],[Recency]]&lt;=$L$12,3,IF(Table5[[#This Row],[Recency]]&lt;=$L$13,2,1))))</f>
        <v>3</v>
      </c>
      <c r="G1977" s="9">
        <f>IF(Table5[[#This Row],[Frequency]]&lt;=$M$11,1,IF(Table5[[#This Row],[Frequency]]&lt;=$M$12,2,IF(Table5[[#This Row],[Frequency]]&lt;=$M$13,3,IF(Table5[[#This Row],[Frequency]]&lt;$M$17,4,5))))</f>
        <v>1</v>
      </c>
      <c r="H1977" s="9">
        <f>IF(Table5[[#This Row],[Total_Spend]]&lt;=$N$11,1,IF(Table5[[#This Row],[Total_Spend]]&lt;=$N$12,2,IF(Table5[[#This Row],[Total_Spend]]&lt;=$N$13,3,IF(Table5[[#This Row],[Total_Spend]]&lt;$N$17,4,5))))</f>
        <v>1</v>
      </c>
    </row>
    <row r="1978" spans="1:8" x14ac:dyDescent="0.3">
      <c r="A1978" s="9">
        <v>8755</v>
      </c>
      <c r="B1978">
        <v>4</v>
      </c>
      <c r="C1978">
        <v>1196</v>
      </c>
      <c r="D1978">
        <v>18</v>
      </c>
      <c r="E1978" s="9">
        <v>0</v>
      </c>
      <c r="F1978" s="9">
        <f>IF(Table5[[#This Row],[Recency]]&lt;=$L$19,5,IF(Table5[[#This Row],[Recency]]&lt;=$L$11,4,IF(Table5[[#This Row],[Recency]]&lt;=$L$12,3,IF(Table5[[#This Row],[Recency]]&lt;=$L$13,2,1))))</f>
        <v>5</v>
      </c>
      <c r="G1978" s="9">
        <f>IF(Table5[[#This Row],[Frequency]]&lt;=$M$11,1,IF(Table5[[#This Row],[Frequency]]&lt;=$M$12,2,IF(Table5[[#This Row],[Frequency]]&lt;=$M$13,3,IF(Table5[[#This Row],[Frequency]]&lt;$M$17,4,5))))</f>
        <v>3</v>
      </c>
      <c r="H1978" s="9">
        <f>IF(Table5[[#This Row],[Total_Spend]]&lt;=$N$11,1,IF(Table5[[#This Row],[Total_Spend]]&lt;=$N$12,2,IF(Table5[[#This Row],[Total_Spend]]&lt;=$N$13,3,IF(Table5[[#This Row],[Total_Spend]]&lt;$N$17,4,5))))</f>
        <v>4</v>
      </c>
    </row>
    <row r="1979" spans="1:8" x14ac:dyDescent="0.3">
      <c r="A1979" s="9">
        <v>8773</v>
      </c>
      <c r="B1979">
        <v>22</v>
      </c>
      <c r="C1979">
        <v>322</v>
      </c>
      <c r="D1979">
        <v>15</v>
      </c>
      <c r="E1979" s="9">
        <v>0</v>
      </c>
      <c r="F1979" s="9">
        <f>IF(Table5[[#This Row],[Recency]]&lt;=$L$19,5,IF(Table5[[#This Row],[Recency]]&lt;=$L$11,4,IF(Table5[[#This Row],[Recency]]&lt;=$L$12,3,IF(Table5[[#This Row],[Recency]]&lt;=$L$13,2,1))))</f>
        <v>4</v>
      </c>
      <c r="G1979" s="9">
        <f>IF(Table5[[#This Row],[Frequency]]&lt;=$M$11,1,IF(Table5[[#This Row],[Frequency]]&lt;=$M$12,2,IF(Table5[[#This Row],[Frequency]]&lt;=$M$13,3,IF(Table5[[#This Row],[Frequency]]&lt;$M$17,4,5))))</f>
        <v>2</v>
      </c>
      <c r="H1979" s="9">
        <f>IF(Table5[[#This Row],[Total_Spend]]&lt;=$N$11,1,IF(Table5[[#This Row],[Total_Spend]]&lt;=$N$12,2,IF(Table5[[#This Row],[Total_Spend]]&lt;=$N$13,3,IF(Table5[[#This Row],[Total_Spend]]&lt;$N$17,4,5))))</f>
        <v>2</v>
      </c>
    </row>
    <row r="1980" spans="1:8" x14ac:dyDescent="0.3">
      <c r="A1980" s="9">
        <v>8775</v>
      </c>
      <c r="B1980">
        <v>74</v>
      </c>
      <c r="C1980">
        <v>137</v>
      </c>
      <c r="D1980">
        <v>10</v>
      </c>
      <c r="E1980" s="9">
        <v>0</v>
      </c>
      <c r="F1980" s="9">
        <f>IF(Table5[[#This Row],[Recency]]&lt;=$L$19,5,IF(Table5[[#This Row],[Recency]]&lt;=$L$11,4,IF(Table5[[#This Row],[Recency]]&lt;=$L$12,3,IF(Table5[[#This Row],[Recency]]&lt;=$L$13,2,1))))</f>
        <v>2</v>
      </c>
      <c r="G1980" s="9">
        <f>IF(Table5[[#This Row],[Frequency]]&lt;=$M$11,1,IF(Table5[[#This Row],[Frequency]]&lt;=$M$12,2,IF(Table5[[#This Row],[Frequency]]&lt;=$M$13,3,IF(Table5[[#This Row],[Frequency]]&lt;$M$17,4,5))))</f>
        <v>2</v>
      </c>
      <c r="H1980" s="9">
        <f>IF(Table5[[#This Row],[Total_Spend]]&lt;=$N$11,1,IF(Table5[[#This Row],[Total_Spend]]&lt;=$N$12,2,IF(Table5[[#This Row],[Total_Spend]]&lt;=$N$13,3,IF(Table5[[#This Row],[Total_Spend]]&lt;$N$17,4,5))))</f>
        <v>2</v>
      </c>
    </row>
    <row r="1981" spans="1:8" x14ac:dyDescent="0.3">
      <c r="A1981" s="9">
        <v>8779</v>
      </c>
      <c r="B1981">
        <v>13</v>
      </c>
      <c r="C1981">
        <v>172</v>
      </c>
      <c r="D1981">
        <v>12</v>
      </c>
      <c r="E1981" s="9">
        <v>1</v>
      </c>
      <c r="F1981" s="9">
        <f>IF(Table5[[#This Row],[Recency]]&lt;=$L$19,5,IF(Table5[[#This Row],[Recency]]&lt;=$L$11,4,IF(Table5[[#This Row],[Recency]]&lt;=$L$12,3,IF(Table5[[#This Row],[Recency]]&lt;=$L$13,2,1))))</f>
        <v>4</v>
      </c>
      <c r="G1981" s="9">
        <f>IF(Table5[[#This Row],[Frequency]]&lt;=$M$11,1,IF(Table5[[#This Row],[Frequency]]&lt;=$M$12,2,IF(Table5[[#This Row],[Frequency]]&lt;=$M$13,3,IF(Table5[[#This Row],[Frequency]]&lt;$M$17,4,5))))</f>
        <v>2</v>
      </c>
      <c r="H1981" s="9">
        <f>IF(Table5[[#This Row],[Total_Spend]]&lt;=$N$11,1,IF(Table5[[#This Row],[Total_Spend]]&lt;=$N$12,2,IF(Table5[[#This Row],[Total_Spend]]&lt;=$N$13,3,IF(Table5[[#This Row],[Total_Spend]]&lt;$N$17,4,5))))</f>
        <v>2</v>
      </c>
    </row>
    <row r="1982" spans="1:8" x14ac:dyDescent="0.3">
      <c r="A1982" s="9">
        <v>8780</v>
      </c>
      <c r="B1982">
        <v>71</v>
      </c>
      <c r="C1982">
        <v>507</v>
      </c>
      <c r="D1982">
        <v>18</v>
      </c>
      <c r="E1982" s="9">
        <v>0</v>
      </c>
      <c r="F1982" s="9">
        <f>IF(Table5[[#This Row],[Recency]]&lt;=$L$19,5,IF(Table5[[#This Row],[Recency]]&lt;=$L$11,4,IF(Table5[[#This Row],[Recency]]&lt;=$L$12,3,IF(Table5[[#This Row],[Recency]]&lt;=$L$13,2,1))))</f>
        <v>2</v>
      </c>
      <c r="G1982" s="9">
        <f>IF(Table5[[#This Row],[Frequency]]&lt;=$M$11,1,IF(Table5[[#This Row],[Frequency]]&lt;=$M$12,2,IF(Table5[[#This Row],[Frequency]]&lt;=$M$13,3,IF(Table5[[#This Row],[Frequency]]&lt;$M$17,4,5))))</f>
        <v>3</v>
      </c>
      <c r="H1982" s="9">
        <f>IF(Table5[[#This Row],[Total_Spend]]&lt;=$N$11,1,IF(Table5[[#This Row],[Total_Spend]]&lt;=$N$12,2,IF(Table5[[#This Row],[Total_Spend]]&lt;=$N$13,3,IF(Table5[[#This Row],[Total_Spend]]&lt;$N$17,4,5))))</f>
        <v>3</v>
      </c>
    </row>
    <row r="1983" spans="1:8" x14ac:dyDescent="0.3">
      <c r="A1983" s="9">
        <v>8783</v>
      </c>
      <c r="B1983">
        <v>40</v>
      </c>
      <c r="C1983">
        <v>454</v>
      </c>
      <c r="D1983">
        <v>18</v>
      </c>
      <c r="E1983" s="9">
        <v>0</v>
      </c>
      <c r="F1983" s="9">
        <f>IF(Table5[[#This Row],[Recency]]&lt;=$L$19,5,IF(Table5[[#This Row],[Recency]]&lt;=$L$11,4,IF(Table5[[#This Row],[Recency]]&lt;=$L$12,3,IF(Table5[[#This Row],[Recency]]&lt;=$L$13,2,1))))</f>
        <v>3</v>
      </c>
      <c r="G1983" s="9">
        <f>IF(Table5[[#This Row],[Frequency]]&lt;=$M$11,1,IF(Table5[[#This Row],[Frequency]]&lt;=$M$12,2,IF(Table5[[#This Row],[Frequency]]&lt;=$M$13,3,IF(Table5[[#This Row],[Frequency]]&lt;$M$17,4,5))))</f>
        <v>3</v>
      </c>
      <c r="H1983" s="9">
        <f>IF(Table5[[#This Row],[Total_Spend]]&lt;=$N$11,1,IF(Table5[[#This Row],[Total_Spend]]&lt;=$N$12,2,IF(Table5[[#This Row],[Total_Spend]]&lt;=$N$13,3,IF(Table5[[#This Row],[Total_Spend]]&lt;$N$17,4,5))))</f>
        <v>3</v>
      </c>
    </row>
    <row r="1984" spans="1:8" x14ac:dyDescent="0.3">
      <c r="A1984" s="9">
        <v>8786</v>
      </c>
      <c r="B1984">
        <v>52</v>
      </c>
      <c r="C1984">
        <v>450</v>
      </c>
      <c r="D1984">
        <v>18</v>
      </c>
      <c r="E1984" s="9">
        <v>0</v>
      </c>
      <c r="F1984" s="9">
        <f>IF(Table5[[#This Row],[Recency]]&lt;=$L$19,5,IF(Table5[[#This Row],[Recency]]&lt;=$L$11,4,IF(Table5[[#This Row],[Recency]]&lt;=$L$12,3,IF(Table5[[#This Row],[Recency]]&lt;=$L$13,2,1))))</f>
        <v>2</v>
      </c>
      <c r="G1984" s="9">
        <f>IF(Table5[[#This Row],[Frequency]]&lt;=$M$11,1,IF(Table5[[#This Row],[Frequency]]&lt;=$M$12,2,IF(Table5[[#This Row],[Frequency]]&lt;=$M$13,3,IF(Table5[[#This Row],[Frequency]]&lt;$M$17,4,5))))</f>
        <v>3</v>
      </c>
      <c r="H1984" s="9">
        <f>IF(Table5[[#This Row],[Total_Spend]]&lt;=$N$11,1,IF(Table5[[#This Row],[Total_Spend]]&lt;=$N$12,2,IF(Table5[[#This Row],[Total_Spend]]&lt;=$N$13,3,IF(Table5[[#This Row],[Total_Spend]]&lt;$N$17,4,5))))</f>
        <v>3</v>
      </c>
    </row>
    <row r="1985" spans="1:8" x14ac:dyDescent="0.3">
      <c r="A1985" s="9">
        <v>8789</v>
      </c>
      <c r="B1985">
        <v>77</v>
      </c>
      <c r="C1985">
        <v>274</v>
      </c>
      <c r="D1985">
        <v>14</v>
      </c>
      <c r="E1985" s="9">
        <v>0</v>
      </c>
      <c r="F1985" s="9">
        <f>IF(Table5[[#This Row],[Recency]]&lt;=$L$19,5,IF(Table5[[#This Row],[Recency]]&lt;=$L$11,4,IF(Table5[[#This Row],[Recency]]&lt;=$L$12,3,IF(Table5[[#This Row],[Recency]]&lt;=$L$13,2,1))))</f>
        <v>1</v>
      </c>
      <c r="G1985" s="9">
        <f>IF(Table5[[#This Row],[Frequency]]&lt;=$M$11,1,IF(Table5[[#This Row],[Frequency]]&lt;=$M$12,2,IF(Table5[[#This Row],[Frequency]]&lt;=$M$13,3,IF(Table5[[#This Row],[Frequency]]&lt;$M$17,4,5))))</f>
        <v>2</v>
      </c>
      <c r="H1985" s="9">
        <f>IF(Table5[[#This Row],[Total_Spend]]&lt;=$N$11,1,IF(Table5[[#This Row],[Total_Spend]]&lt;=$N$12,2,IF(Table5[[#This Row],[Total_Spend]]&lt;=$N$13,3,IF(Table5[[#This Row],[Total_Spend]]&lt;$N$17,4,5))))</f>
        <v>2</v>
      </c>
    </row>
    <row r="1986" spans="1:8" x14ac:dyDescent="0.3">
      <c r="A1986" s="9">
        <v>879</v>
      </c>
      <c r="B1986">
        <v>66</v>
      </c>
      <c r="C1986">
        <v>458</v>
      </c>
      <c r="D1986">
        <v>21</v>
      </c>
      <c r="E1986" s="9">
        <v>0</v>
      </c>
      <c r="F1986" s="9">
        <f>IF(Table5[[#This Row],[Recency]]&lt;=$L$19,5,IF(Table5[[#This Row],[Recency]]&lt;=$L$11,4,IF(Table5[[#This Row],[Recency]]&lt;=$L$12,3,IF(Table5[[#This Row],[Recency]]&lt;=$L$13,2,1))))</f>
        <v>2</v>
      </c>
      <c r="G1986" s="9">
        <f>IF(Table5[[#This Row],[Frequency]]&lt;=$M$11,1,IF(Table5[[#This Row],[Frequency]]&lt;=$M$12,2,IF(Table5[[#This Row],[Frequency]]&lt;=$M$13,3,IF(Table5[[#This Row],[Frequency]]&lt;$M$17,4,5))))</f>
        <v>3</v>
      </c>
      <c r="H1986" s="9">
        <f>IF(Table5[[#This Row],[Total_Spend]]&lt;=$N$11,1,IF(Table5[[#This Row],[Total_Spend]]&lt;=$N$12,2,IF(Table5[[#This Row],[Total_Spend]]&lt;=$N$13,3,IF(Table5[[#This Row],[Total_Spend]]&lt;$N$17,4,5))))</f>
        <v>3</v>
      </c>
    </row>
    <row r="1987" spans="1:8" x14ac:dyDescent="0.3">
      <c r="A1987" s="9">
        <v>8799</v>
      </c>
      <c r="B1987">
        <v>6</v>
      </c>
      <c r="C1987">
        <v>153</v>
      </c>
      <c r="D1987">
        <v>11</v>
      </c>
      <c r="E1987" s="9">
        <v>0</v>
      </c>
      <c r="F1987" s="9">
        <f>IF(Table5[[#This Row],[Recency]]&lt;=$L$19,5,IF(Table5[[#This Row],[Recency]]&lt;=$L$11,4,IF(Table5[[#This Row],[Recency]]&lt;=$L$12,3,IF(Table5[[#This Row],[Recency]]&lt;=$L$13,2,1))))</f>
        <v>5</v>
      </c>
      <c r="G1987" s="9">
        <f>IF(Table5[[#This Row],[Frequency]]&lt;=$M$11,1,IF(Table5[[#This Row],[Frequency]]&lt;=$M$12,2,IF(Table5[[#This Row],[Frequency]]&lt;=$M$13,3,IF(Table5[[#This Row],[Frequency]]&lt;$M$17,4,5))))</f>
        <v>2</v>
      </c>
      <c r="H1987" s="9">
        <f>IF(Table5[[#This Row],[Total_Spend]]&lt;=$N$11,1,IF(Table5[[#This Row],[Total_Spend]]&lt;=$N$12,2,IF(Table5[[#This Row],[Total_Spend]]&lt;=$N$13,3,IF(Table5[[#This Row],[Total_Spend]]&lt;$N$17,4,5))))</f>
        <v>2</v>
      </c>
    </row>
    <row r="1988" spans="1:8" x14ac:dyDescent="0.3">
      <c r="A1988" s="9">
        <v>880</v>
      </c>
      <c r="B1988">
        <v>47</v>
      </c>
      <c r="C1988">
        <v>96</v>
      </c>
      <c r="D1988">
        <v>6</v>
      </c>
      <c r="E1988" s="9">
        <v>0</v>
      </c>
      <c r="F1988" s="9">
        <f>IF(Table5[[#This Row],[Recency]]&lt;=$L$19,5,IF(Table5[[#This Row],[Recency]]&lt;=$L$11,4,IF(Table5[[#This Row],[Recency]]&lt;=$L$12,3,IF(Table5[[#This Row],[Recency]]&lt;=$L$13,2,1))))</f>
        <v>3</v>
      </c>
      <c r="G1988" s="9">
        <f>IF(Table5[[#This Row],[Frequency]]&lt;=$M$11,1,IF(Table5[[#This Row],[Frequency]]&lt;=$M$12,2,IF(Table5[[#This Row],[Frequency]]&lt;=$M$13,3,IF(Table5[[#This Row],[Frequency]]&lt;$M$17,4,5))))</f>
        <v>1</v>
      </c>
      <c r="H1988" s="9">
        <f>IF(Table5[[#This Row],[Total_Spend]]&lt;=$N$11,1,IF(Table5[[#This Row],[Total_Spend]]&lt;=$N$12,2,IF(Table5[[#This Row],[Total_Spend]]&lt;=$N$13,3,IF(Table5[[#This Row],[Total_Spend]]&lt;$N$17,4,5))))</f>
        <v>2</v>
      </c>
    </row>
    <row r="1989" spans="1:8" x14ac:dyDescent="0.3">
      <c r="A1989" s="9">
        <v>8800</v>
      </c>
      <c r="B1989">
        <v>53</v>
      </c>
      <c r="C1989">
        <v>902</v>
      </c>
      <c r="D1989">
        <v>24</v>
      </c>
      <c r="E1989" s="9">
        <v>1</v>
      </c>
      <c r="F1989" s="9">
        <f>IF(Table5[[#This Row],[Recency]]&lt;=$L$19,5,IF(Table5[[#This Row],[Recency]]&lt;=$L$11,4,IF(Table5[[#This Row],[Recency]]&lt;=$L$12,3,IF(Table5[[#This Row],[Recency]]&lt;=$L$13,2,1))))</f>
        <v>2</v>
      </c>
      <c r="G1989" s="9">
        <f>IF(Table5[[#This Row],[Frequency]]&lt;=$M$11,1,IF(Table5[[#This Row],[Frequency]]&lt;=$M$12,2,IF(Table5[[#This Row],[Frequency]]&lt;=$M$13,3,IF(Table5[[#This Row],[Frequency]]&lt;$M$17,4,5))))</f>
        <v>4</v>
      </c>
      <c r="H1989" s="9">
        <f>IF(Table5[[#This Row],[Total_Spend]]&lt;=$N$11,1,IF(Table5[[#This Row],[Total_Spend]]&lt;=$N$12,2,IF(Table5[[#This Row],[Total_Spend]]&lt;=$N$13,3,IF(Table5[[#This Row],[Total_Spend]]&lt;$N$17,4,5))))</f>
        <v>3</v>
      </c>
    </row>
    <row r="1990" spans="1:8" x14ac:dyDescent="0.3">
      <c r="A1990" s="9">
        <v>8805</v>
      </c>
      <c r="B1990">
        <v>1</v>
      </c>
      <c r="C1990">
        <v>371</v>
      </c>
      <c r="D1990">
        <v>17</v>
      </c>
      <c r="E1990" s="9">
        <v>0</v>
      </c>
      <c r="F1990" s="9">
        <f>IF(Table5[[#This Row],[Recency]]&lt;=$L$19,5,IF(Table5[[#This Row],[Recency]]&lt;=$L$11,4,IF(Table5[[#This Row],[Recency]]&lt;=$L$12,3,IF(Table5[[#This Row],[Recency]]&lt;=$L$13,2,1))))</f>
        <v>5</v>
      </c>
      <c r="G1990" s="9">
        <f>IF(Table5[[#This Row],[Frequency]]&lt;=$M$11,1,IF(Table5[[#This Row],[Frequency]]&lt;=$M$12,2,IF(Table5[[#This Row],[Frequency]]&lt;=$M$13,3,IF(Table5[[#This Row],[Frequency]]&lt;$M$17,4,5))))</f>
        <v>3</v>
      </c>
      <c r="H1990" s="9">
        <f>IF(Table5[[#This Row],[Total_Spend]]&lt;=$N$11,1,IF(Table5[[#This Row],[Total_Spend]]&lt;=$N$12,2,IF(Table5[[#This Row],[Total_Spend]]&lt;=$N$13,3,IF(Table5[[#This Row],[Total_Spend]]&lt;$N$17,4,5))))</f>
        <v>2</v>
      </c>
    </row>
    <row r="1991" spans="1:8" x14ac:dyDescent="0.3">
      <c r="A1991" s="9">
        <v>8812</v>
      </c>
      <c r="B1991">
        <v>45</v>
      </c>
      <c r="C1991">
        <v>48</v>
      </c>
      <c r="D1991">
        <v>7</v>
      </c>
      <c r="E1991" s="9">
        <v>0</v>
      </c>
      <c r="F1991" s="9">
        <f>IF(Table5[[#This Row],[Recency]]&lt;=$L$19,5,IF(Table5[[#This Row],[Recency]]&lt;=$L$11,4,IF(Table5[[#This Row],[Recency]]&lt;=$L$12,3,IF(Table5[[#This Row],[Recency]]&lt;=$L$13,2,1))))</f>
        <v>3</v>
      </c>
      <c r="G1991" s="9">
        <f>IF(Table5[[#This Row],[Frequency]]&lt;=$M$11,1,IF(Table5[[#This Row],[Frequency]]&lt;=$M$12,2,IF(Table5[[#This Row],[Frequency]]&lt;=$M$13,3,IF(Table5[[#This Row],[Frequency]]&lt;$M$17,4,5))))</f>
        <v>1</v>
      </c>
      <c r="H1991" s="9">
        <f>IF(Table5[[#This Row],[Total_Spend]]&lt;=$N$11,1,IF(Table5[[#This Row],[Total_Spend]]&lt;=$N$12,2,IF(Table5[[#This Row],[Total_Spend]]&lt;=$N$13,3,IF(Table5[[#This Row],[Total_Spend]]&lt;$N$17,4,5))))</f>
        <v>1</v>
      </c>
    </row>
    <row r="1992" spans="1:8" x14ac:dyDescent="0.3">
      <c r="A1992" s="9">
        <v>8825</v>
      </c>
      <c r="B1992">
        <v>46</v>
      </c>
      <c r="C1992">
        <v>564</v>
      </c>
      <c r="D1992">
        <v>24</v>
      </c>
      <c r="E1992" s="9">
        <v>0</v>
      </c>
      <c r="F1992" s="9">
        <f>IF(Table5[[#This Row],[Recency]]&lt;=$L$19,5,IF(Table5[[#This Row],[Recency]]&lt;=$L$11,4,IF(Table5[[#This Row],[Recency]]&lt;=$L$12,3,IF(Table5[[#This Row],[Recency]]&lt;=$L$13,2,1))))</f>
        <v>3</v>
      </c>
      <c r="G1992" s="9">
        <f>IF(Table5[[#This Row],[Frequency]]&lt;=$M$11,1,IF(Table5[[#This Row],[Frequency]]&lt;=$M$12,2,IF(Table5[[#This Row],[Frequency]]&lt;=$M$13,3,IF(Table5[[#This Row],[Frequency]]&lt;$M$17,4,5))))</f>
        <v>4</v>
      </c>
      <c r="H1992" s="9">
        <f>IF(Table5[[#This Row],[Total_Spend]]&lt;=$N$11,1,IF(Table5[[#This Row],[Total_Spend]]&lt;=$N$12,2,IF(Table5[[#This Row],[Total_Spend]]&lt;=$N$13,3,IF(Table5[[#This Row],[Total_Spend]]&lt;$N$17,4,5))))</f>
        <v>3</v>
      </c>
    </row>
    <row r="1993" spans="1:8" x14ac:dyDescent="0.3">
      <c r="A1993" s="9">
        <v>8832</v>
      </c>
      <c r="B1993">
        <v>24</v>
      </c>
      <c r="C1993">
        <v>123</v>
      </c>
      <c r="D1993">
        <v>9</v>
      </c>
      <c r="E1993" s="9">
        <v>0</v>
      </c>
      <c r="F1993" s="9">
        <f>IF(Table5[[#This Row],[Recency]]&lt;=$L$19,5,IF(Table5[[#This Row],[Recency]]&lt;=$L$11,4,IF(Table5[[#This Row],[Recency]]&lt;=$L$12,3,IF(Table5[[#This Row],[Recency]]&lt;=$L$13,2,1))))</f>
        <v>4</v>
      </c>
      <c r="G1993" s="9">
        <f>IF(Table5[[#This Row],[Frequency]]&lt;=$M$11,1,IF(Table5[[#This Row],[Frequency]]&lt;=$M$12,2,IF(Table5[[#This Row],[Frequency]]&lt;=$M$13,3,IF(Table5[[#This Row],[Frequency]]&lt;$M$17,4,5))))</f>
        <v>2</v>
      </c>
      <c r="H1993" s="9">
        <f>IF(Table5[[#This Row],[Total_Spend]]&lt;=$N$11,1,IF(Table5[[#This Row],[Total_Spend]]&lt;=$N$12,2,IF(Table5[[#This Row],[Total_Spend]]&lt;=$N$13,3,IF(Table5[[#This Row],[Total_Spend]]&lt;$N$17,4,5))))</f>
        <v>2</v>
      </c>
    </row>
    <row r="1994" spans="1:8" x14ac:dyDescent="0.3">
      <c r="A1994" s="9">
        <v>8842</v>
      </c>
      <c r="B1994">
        <v>33</v>
      </c>
      <c r="C1994">
        <v>44</v>
      </c>
      <c r="D1994">
        <v>8</v>
      </c>
      <c r="E1994" s="9">
        <v>0</v>
      </c>
      <c r="F1994" s="9">
        <f>IF(Table5[[#This Row],[Recency]]&lt;=$L$19,5,IF(Table5[[#This Row],[Recency]]&lt;=$L$11,4,IF(Table5[[#This Row],[Recency]]&lt;=$L$12,3,IF(Table5[[#This Row],[Recency]]&lt;=$L$13,2,1))))</f>
        <v>3</v>
      </c>
      <c r="G1994" s="9">
        <f>IF(Table5[[#This Row],[Frequency]]&lt;=$M$11,1,IF(Table5[[#This Row],[Frequency]]&lt;=$M$12,2,IF(Table5[[#This Row],[Frequency]]&lt;=$M$13,3,IF(Table5[[#This Row],[Frequency]]&lt;$M$17,4,5))))</f>
        <v>1</v>
      </c>
      <c r="H1994" s="9">
        <f>IF(Table5[[#This Row],[Total_Spend]]&lt;=$N$11,1,IF(Table5[[#This Row],[Total_Spend]]&lt;=$N$12,2,IF(Table5[[#This Row],[Total_Spend]]&lt;=$N$13,3,IF(Table5[[#This Row],[Total_Spend]]&lt;$N$17,4,5))))</f>
        <v>1</v>
      </c>
    </row>
    <row r="1995" spans="1:8" x14ac:dyDescent="0.3">
      <c r="A1995" s="9">
        <v>8852</v>
      </c>
      <c r="B1995">
        <v>80</v>
      </c>
      <c r="C1995">
        <v>1080</v>
      </c>
      <c r="D1995">
        <v>28</v>
      </c>
      <c r="E1995" s="9">
        <v>0</v>
      </c>
      <c r="F1995" s="9">
        <f>IF(Table5[[#This Row],[Recency]]&lt;=$L$19,5,IF(Table5[[#This Row],[Recency]]&lt;=$L$11,4,IF(Table5[[#This Row],[Recency]]&lt;=$L$12,3,IF(Table5[[#This Row],[Recency]]&lt;=$L$13,2,1))))</f>
        <v>1</v>
      </c>
      <c r="G1995" s="9">
        <f>IF(Table5[[#This Row],[Frequency]]&lt;=$M$11,1,IF(Table5[[#This Row],[Frequency]]&lt;=$M$12,2,IF(Table5[[#This Row],[Frequency]]&lt;=$M$13,3,IF(Table5[[#This Row],[Frequency]]&lt;$M$17,4,5))))</f>
        <v>5</v>
      </c>
      <c r="H1995" s="9">
        <f>IF(Table5[[#This Row],[Total_Spend]]&lt;=$N$11,1,IF(Table5[[#This Row],[Total_Spend]]&lt;=$N$12,2,IF(Table5[[#This Row],[Total_Spend]]&lt;=$N$13,3,IF(Table5[[#This Row],[Total_Spend]]&lt;$N$17,4,5))))</f>
        <v>4</v>
      </c>
    </row>
    <row r="1996" spans="1:8" x14ac:dyDescent="0.3">
      <c r="A1996" s="9">
        <v>8858</v>
      </c>
      <c r="B1996">
        <v>69</v>
      </c>
      <c r="C1996">
        <v>542</v>
      </c>
      <c r="D1996">
        <v>21</v>
      </c>
      <c r="E1996" s="9">
        <v>0</v>
      </c>
      <c r="F1996" s="9">
        <f>IF(Table5[[#This Row],[Recency]]&lt;=$L$19,5,IF(Table5[[#This Row],[Recency]]&lt;=$L$11,4,IF(Table5[[#This Row],[Recency]]&lt;=$L$12,3,IF(Table5[[#This Row],[Recency]]&lt;=$L$13,2,1))))</f>
        <v>2</v>
      </c>
      <c r="G1996" s="9">
        <f>IF(Table5[[#This Row],[Frequency]]&lt;=$M$11,1,IF(Table5[[#This Row],[Frequency]]&lt;=$M$12,2,IF(Table5[[#This Row],[Frequency]]&lt;=$M$13,3,IF(Table5[[#This Row],[Frequency]]&lt;$M$17,4,5))))</f>
        <v>3</v>
      </c>
      <c r="H1996" s="9">
        <f>IF(Table5[[#This Row],[Total_Spend]]&lt;=$N$11,1,IF(Table5[[#This Row],[Total_Spend]]&lt;=$N$12,2,IF(Table5[[#This Row],[Total_Spend]]&lt;=$N$13,3,IF(Table5[[#This Row],[Total_Spend]]&lt;$N$17,4,5))))</f>
        <v>3</v>
      </c>
    </row>
    <row r="1997" spans="1:8" x14ac:dyDescent="0.3">
      <c r="A1997" s="9">
        <v>8867</v>
      </c>
      <c r="B1997">
        <v>90</v>
      </c>
      <c r="C1997">
        <v>2126</v>
      </c>
      <c r="D1997">
        <v>20</v>
      </c>
      <c r="E1997" s="9">
        <v>0</v>
      </c>
      <c r="F1997" s="9">
        <f>IF(Table5[[#This Row],[Recency]]&lt;=$L$19,5,IF(Table5[[#This Row],[Recency]]&lt;=$L$11,4,IF(Table5[[#This Row],[Recency]]&lt;=$L$12,3,IF(Table5[[#This Row],[Recency]]&lt;=$L$13,2,1))))</f>
        <v>1</v>
      </c>
      <c r="G1997" s="9">
        <f>IF(Table5[[#This Row],[Frequency]]&lt;=$M$11,1,IF(Table5[[#This Row],[Frequency]]&lt;=$M$12,2,IF(Table5[[#This Row],[Frequency]]&lt;=$M$13,3,IF(Table5[[#This Row],[Frequency]]&lt;$M$17,4,5))))</f>
        <v>3</v>
      </c>
      <c r="H1997" s="9">
        <f>IF(Table5[[#This Row],[Total_Spend]]&lt;=$N$11,1,IF(Table5[[#This Row],[Total_Spend]]&lt;=$N$12,2,IF(Table5[[#This Row],[Total_Spend]]&lt;=$N$13,3,IF(Table5[[#This Row],[Total_Spend]]&lt;$N$17,4,5))))</f>
        <v>5</v>
      </c>
    </row>
    <row r="1998" spans="1:8" x14ac:dyDescent="0.3">
      <c r="A1998" s="9">
        <v>8870</v>
      </c>
      <c r="B1998">
        <v>68</v>
      </c>
      <c r="C1998">
        <v>497</v>
      </c>
      <c r="D1998">
        <v>18</v>
      </c>
      <c r="E1998" s="9">
        <v>1</v>
      </c>
      <c r="F1998" s="9">
        <f>IF(Table5[[#This Row],[Recency]]&lt;=$L$19,5,IF(Table5[[#This Row],[Recency]]&lt;=$L$11,4,IF(Table5[[#This Row],[Recency]]&lt;=$L$12,3,IF(Table5[[#This Row],[Recency]]&lt;=$L$13,2,1))))</f>
        <v>2</v>
      </c>
      <c r="G1998" s="9">
        <f>IF(Table5[[#This Row],[Frequency]]&lt;=$M$11,1,IF(Table5[[#This Row],[Frequency]]&lt;=$M$12,2,IF(Table5[[#This Row],[Frequency]]&lt;=$M$13,3,IF(Table5[[#This Row],[Frequency]]&lt;$M$17,4,5))))</f>
        <v>3</v>
      </c>
      <c r="H1998" s="9">
        <f>IF(Table5[[#This Row],[Total_Spend]]&lt;=$N$11,1,IF(Table5[[#This Row],[Total_Spend]]&lt;=$N$12,2,IF(Table5[[#This Row],[Total_Spend]]&lt;=$N$13,3,IF(Table5[[#This Row],[Total_Spend]]&lt;$N$17,4,5))))</f>
        <v>3</v>
      </c>
    </row>
    <row r="1999" spans="1:8" x14ac:dyDescent="0.3">
      <c r="A1999" s="9">
        <v>8876</v>
      </c>
      <c r="B1999">
        <v>49</v>
      </c>
      <c r="C1999">
        <v>152</v>
      </c>
      <c r="D1999">
        <v>13</v>
      </c>
      <c r="E1999" s="9">
        <v>0</v>
      </c>
      <c r="F1999" s="9">
        <f>IF(Table5[[#This Row],[Recency]]&lt;=$L$19,5,IF(Table5[[#This Row],[Recency]]&lt;=$L$11,4,IF(Table5[[#This Row],[Recency]]&lt;=$L$12,3,IF(Table5[[#This Row],[Recency]]&lt;=$L$13,2,1))))</f>
        <v>3</v>
      </c>
      <c r="G1999" s="9">
        <f>IF(Table5[[#This Row],[Frequency]]&lt;=$M$11,1,IF(Table5[[#This Row],[Frequency]]&lt;=$M$12,2,IF(Table5[[#This Row],[Frequency]]&lt;=$M$13,3,IF(Table5[[#This Row],[Frequency]]&lt;$M$17,4,5))))</f>
        <v>2</v>
      </c>
      <c r="H1999" s="9">
        <f>IF(Table5[[#This Row],[Total_Spend]]&lt;=$N$11,1,IF(Table5[[#This Row],[Total_Spend]]&lt;=$N$12,2,IF(Table5[[#This Row],[Total_Spend]]&lt;=$N$13,3,IF(Table5[[#This Row],[Total_Spend]]&lt;$N$17,4,5))))</f>
        <v>2</v>
      </c>
    </row>
    <row r="2000" spans="1:8" x14ac:dyDescent="0.3">
      <c r="A2000" s="9">
        <v>8890</v>
      </c>
      <c r="B2000">
        <v>1</v>
      </c>
      <c r="C2000">
        <v>272</v>
      </c>
      <c r="D2000">
        <v>14</v>
      </c>
      <c r="E2000" s="9">
        <v>0</v>
      </c>
      <c r="F2000" s="9">
        <f>IF(Table5[[#This Row],[Recency]]&lt;=$L$19,5,IF(Table5[[#This Row],[Recency]]&lt;=$L$11,4,IF(Table5[[#This Row],[Recency]]&lt;=$L$12,3,IF(Table5[[#This Row],[Recency]]&lt;=$L$13,2,1))))</f>
        <v>5</v>
      </c>
      <c r="G2000" s="9">
        <f>IF(Table5[[#This Row],[Frequency]]&lt;=$M$11,1,IF(Table5[[#This Row],[Frequency]]&lt;=$M$12,2,IF(Table5[[#This Row],[Frequency]]&lt;=$M$13,3,IF(Table5[[#This Row],[Frequency]]&lt;$M$17,4,5))))</f>
        <v>2</v>
      </c>
      <c r="H2000" s="9">
        <f>IF(Table5[[#This Row],[Total_Spend]]&lt;=$N$11,1,IF(Table5[[#This Row],[Total_Spend]]&lt;=$N$12,2,IF(Table5[[#This Row],[Total_Spend]]&lt;=$N$13,3,IF(Table5[[#This Row],[Total_Spend]]&lt;$N$17,4,5))))</f>
        <v>2</v>
      </c>
    </row>
    <row r="2001" spans="1:8" x14ac:dyDescent="0.3">
      <c r="A2001" s="9">
        <v>8895</v>
      </c>
      <c r="B2001">
        <v>68</v>
      </c>
      <c r="C2001">
        <v>968</v>
      </c>
      <c r="D2001">
        <v>21</v>
      </c>
      <c r="E2001" s="9">
        <v>0</v>
      </c>
      <c r="F2001" s="9">
        <f>IF(Table5[[#This Row],[Recency]]&lt;=$L$19,5,IF(Table5[[#This Row],[Recency]]&lt;=$L$11,4,IF(Table5[[#This Row],[Recency]]&lt;=$L$12,3,IF(Table5[[#This Row],[Recency]]&lt;=$L$13,2,1))))</f>
        <v>2</v>
      </c>
      <c r="G2001" s="9">
        <f>IF(Table5[[#This Row],[Frequency]]&lt;=$M$11,1,IF(Table5[[#This Row],[Frequency]]&lt;=$M$12,2,IF(Table5[[#This Row],[Frequency]]&lt;=$M$13,3,IF(Table5[[#This Row],[Frequency]]&lt;$M$17,4,5))))</f>
        <v>3</v>
      </c>
      <c r="H2001" s="9">
        <f>IF(Table5[[#This Row],[Total_Spend]]&lt;=$N$11,1,IF(Table5[[#This Row],[Total_Spend]]&lt;=$N$12,2,IF(Table5[[#This Row],[Total_Spend]]&lt;=$N$13,3,IF(Table5[[#This Row],[Total_Spend]]&lt;$N$17,4,5))))</f>
        <v>3</v>
      </c>
    </row>
    <row r="2002" spans="1:8" x14ac:dyDescent="0.3">
      <c r="A2002" s="9">
        <v>8897</v>
      </c>
      <c r="B2002">
        <v>9</v>
      </c>
      <c r="C2002">
        <v>654</v>
      </c>
      <c r="D2002">
        <v>25</v>
      </c>
      <c r="E2002" s="9">
        <v>1</v>
      </c>
      <c r="F2002" s="9">
        <f>IF(Table5[[#This Row],[Recency]]&lt;=$L$19,5,IF(Table5[[#This Row],[Recency]]&lt;=$L$11,4,IF(Table5[[#This Row],[Recency]]&lt;=$L$12,3,IF(Table5[[#This Row],[Recency]]&lt;=$L$13,2,1))))</f>
        <v>5</v>
      </c>
      <c r="G2002" s="9">
        <f>IF(Table5[[#This Row],[Frequency]]&lt;=$M$11,1,IF(Table5[[#This Row],[Frequency]]&lt;=$M$12,2,IF(Table5[[#This Row],[Frequency]]&lt;=$M$13,3,IF(Table5[[#This Row],[Frequency]]&lt;$M$17,4,5))))</f>
        <v>5</v>
      </c>
      <c r="H2002" s="9">
        <f>IF(Table5[[#This Row],[Total_Spend]]&lt;=$N$11,1,IF(Table5[[#This Row],[Total_Spend]]&lt;=$N$12,2,IF(Table5[[#This Row],[Total_Spend]]&lt;=$N$13,3,IF(Table5[[#This Row],[Total_Spend]]&lt;$N$17,4,5))))</f>
        <v>3</v>
      </c>
    </row>
    <row r="2003" spans="1:8" x14ac:dyDescent="0.3">
      <c r="A2003" s="9">
        <v>89</v>
      </c>
      <c r="B2003">
        <v>49</v>
      </c>
      <c r="C2003">
        <v>69</v>
      </c>
      <c r="D2003">
        <v>8</v>
      </c>
      <c r="E2003" s="9">
        <v>0</v>
      </c>
      <c r="F2003" s="9">
        <f>IF(Table5[[#This Row],[Recency]]&lt;=$L$19,5,IF(Table5[[#This Row],[Recency]]&lt;=$L$11,4,IF(Table5[[#This Row],[Recency]]&lt;=$L$12,3,IF(Table5[[#This Row],[Recency]]&lt;=$L$13,2,1))))</f>
        <v>3</v>
      </c>
      <c r="G2003" s="9">
        <f>IF(Table5[[#This Row],[Frequency]]&lt;=$M$11,1,IF(Table5[[#This Row],[Frequency]]&lt;=$M$12,2,IF(Table5[[#This Row],[Frequency]]&lt;=$M$13,3,IF(Table5[[#This Row],[Frequency]]&lt;$M$17,4,5))))</f>
        <v>1</v>
      </c>
      <c r="H2003" s="9">
        <f>IF(Table5[[#This Row],[Total_Spend]]&lt;=$N$11,1,IF(Table5[[#This Row],[Total_Spend]]&lt;=$N$12,2,IF(Table5[[#This Row],[Total_Spend]]&lt;=$N$13,3,IF(Table5[[#This Row],[Total_Spend]]&lt;$N$17,4,5))))</f>
        <v>2</v>
      </c>
    </row>
    <row r="2004" spans="1:8" x14ac:dyDescent="0.3">
      <c r="A2004" s="9">
        <v>8908</v>
      </c>
      <c r="B2004">
        <v>35</v>
      </c>
      <c r="C2004">
        <v>1097</v>
      </c>
      <c r="D2004">
        <v>20</v>
      </c>
      <c r="E2004" s="9">
        <v>1</v>
      </c>
      <c r="F2004" s="9">
        <f>IF(Table5[[#This Row],[Recency]]&lt;=$L$19,5,IF(Table5[[#This Row],[Recency]]&lt;=$L$11,4,IF(Table5[[#This Row],[Recency]]&lt;=$L$12,3,IF(Table5[[#This Row],[Recency]]&lt;=$L$13,2,1))))</f>
        <v>3</v>
      </c>
      <c r="G2004" s="9">
        <f>IF(Table5[[#This Row],[Frequency]]&lt;=$M$11,1,IF(Table5[[#This Row],[Frequency]]&lt;=$M$12,2,IF(Table5[[#This Row],[Frequency]]&lt;=$M$13,3,IF(Table5[[#This Row],[Frequency]]&lt;$M$17,4,5))))</f>
        <v>3</v>
      </c>
      <c r="H2004" s="9">
        <f>IF(Table5[[#This Row],[Total_Spend]]&lt;=$N$11,1,IF(Table5[[#This Row],[Total_Spend]]&lt;=$N$12,2,IF(Table5[[#This Row],[Total_Spend]]&lt;=$N$13,3,IF(Table5[[#This Row],[Total_Spend]]&lt;$N$17,4,5))))</f>
        <v>4</v>
      </c>
    </row>
    <row r="2005" spans="1:8" x14ac:dyDescent="0.3">
      <c r="A2005" s="9">
        <v>891</v>
      </c>
      <c r="B2005">
        <v>60</v>
      </c>
      <c r="C2005">
        <v>11</v>
      </c>
      <c r="D2005">
        <v>4</v>
      </c>
      <c r="E2005" s="9">
        <v>0</v>
      </c>
      <c r="F2005" s="9">
        <f>IF(Table5[[#This Row],[Recency]]&lt;=$L$19,5,IF(Table5[[#This Row],[Recency]]&lt;=$L$11,4,IF(Table5[[#This Row],[Recency]]&lt;=$L$12,3,IF(Table5[[#This Row],[Recency]]&lt;=$L$13,2,1))))</f>
        <v>2</v>
      </c>
      <c r="G2005" s="9">
        <f>IF(Table5[[#This Row],[Frequency]]&lt;=$M$11,1,IF(Table5[[#This Row],[Frequency]]&lt;=$M$12,2,IF(Table5[[#This Row],[Frequency]]&lt;=$M$13,3,IF(Table5[[#This Row],[Frequency]]&lt;$M$17,4,5))))</f>
        <v>1</v>
      </c>
      <c r="H2005" s="9">
        <f>IF(Table5[[#This Row],[Total_Spend]]&lt;=$N$11,1,IF(Table5[[#This Row],[Total_Spend]]&lt;=$N$12,2,IF(Table5[[#This Row],[Total_Spend]]&lt;=$N$13,3,IF(Table5[[#This Row],[Total_Spend]]&lt;$N$17,4,5))))</f>
        <v>1</v>
      </c>
    </row>
    <row r="2006" spans="1:8" x14ac:dyDescent="0.3">
      <c r="A2006" s="9">
        <v>8910</v>
      </c>
      <c r="B2006">
        <v>7</v>
      </c>
      <c r="C2006">
        <v>252</v>
      </c>
      <c r="D2006">
        <v>16</v>
      </c>
      <c r="E2006" s="9">
        <v>1</v>
      </c>
      <c r="F2006" s="9">
        <f>IF(Table5[[#This Row],[Recency]]&lt;=$L$19,5,IF(Table5[[#This Row],[Recency]]&lt;=$L$11,4,IF(Table5[[#This Row],[Recency]]&lt;=$L$12,3,IF(Table5[[#This Row],[Recency]]&lt;=$L$13,2,1))))</f>
        <v>5</v>
      </c>
      <c r="G2006" s="9">
        <f>IF(Table5[[#This Row],[Frequency]]&lt;=$M$11,1,IF(Table5[[#This Row],[Frequency]]&lt;=$M$12,2,IF(Table5[[#This Row],[Frequency]]&lt;=$M$13,3,IF(Table5[[#This Row],[Frequency]]&lt;$M$17,4,5))))</f>
        <v>3</v>
      </c>
      <c r="H2006" s="9">
        <f>IF(Table5[[#This Row],[Total_Spend]]&lt;=$N$11,1,IF(Table5[[#This Row],[Total_Spend]]&lt;=$N$12,2,IF(Table5[[#This Row],[Total_Spend]]&lt;=$N$13,3,IF(Table5[[#This Row],[Total_Spend]]&lt;$N$17,4,5))))</f>
        <v>2</v>
      </c>
    </row>
    <row r="2007" spans="1:8" x14ac:dyDescent="0.3">
      <c r="A2007" s="9">
        <v>8911</v>
      </c>
      <c r="B2007">
        <v>11</v>
      </c>
      <c r="C2007">
        <v>702</v>
      </c>
      <c r="D2007">
        <v>21</v>
      </c>
      <c r="E2007" s="9">
        <v>0</v>
      </c>
      <c r="F2007" s="9">
        <f>IF(Table5[[#This Row],[Recency]]&lt;=$L$19,5,IF(Table5[[#This Row],[Recency]]&lt;=$L$11,4,IF(Table5[[#This Row],[Recency]]&lt;=$L$12,3,IF(Table5[[#This Row],[Recency]]&lt;=$L$13,2,1))))</f>
        <v>4</v>
      </c>
      <c r="G2007" s="9">
        <f>IF(Table5[[#This Row],[Frequency]]&lt;=$M$11,1,IF(Table5[[#This Row],[Frequency]]&lt;=$M$12,2,IF(Table5[[#This Row],[Frequency]]&lt;=$M$13,3,IF(Table5[[#This Row],[Frequency]]&lt;$M$17,4,5))))</f>
        <v>3</v>
      </c>
      <c r="H2007" s="9">
        <f>IF(Table5[[#This Row],[Total_Spend]]&lt;=$N$11,1,IF(Table5[[#This Row],[Total_Spend]]&lt;=$N$12,2,IF(Table5[[#This Row],[Total_Spend]]&lt;=$N$13,3,IF(Table5[[#This Row],[Total_Spend]]&lt;$N$17,4,5))))</f>
        <v>3</v>
      </c>
    </row>
    <row r="2008" spans="1:8" x14ac:dyDescent="0.3">
      <c r="A2008" s="9">
        <v>8916</v>
      </c>
      <c r="B2008">
        <v>78</v>
      </c>
      <c r="C2008">
        <v>16</v>
      </c>
      <c r="D2008">
        <v>4</v>
      </c>
      <c r="E2008" s="9">
        <v>0</v>
      </c>
      <c r="F2008" s="9">
        <f>IF(Table5[[#This Row],[Recency]]&lt;=$L$19,5,IF(Table5[[#This Row],[Recency]]&lt;=$L$11,4,IF(Table5[[#This Row],[Recency]]&lt;=$L$12,3,IF(Table5[[#This Row],[Recency]]&lt;=$L$13,2,1))))</f>
        <v>1</v>
      </c>
      <c r="G2008" s="9">
        <f>IF(Table5[[#This Row],[Frequency]]&lt;=$M$11,1,IF(Table5[[#This Row],[Frequency]]&lt;=$M$12,2,IF(Table5[[#This Row],[Frequency]]&lt;=$M$13,3,IF(Table5[[#This Row],[Frequency]]&lt;$M$17,4,5))))</f>
        <v>1</v>
      </c>
      <c r="H2008" s="9">
        <f>IF(Table5[[#This Row],[Total_Spend]]&lt;=$N$11,1,IF(Table5[[#This Row],[Total_Spend]]&lt;=$N$12,2,IF(Table5[[#This Row],[Total_Spend]]&lt;=$N$13,3,IF(Table5[[#This Row],[Total_Spend]]&lt;$N$17,4,5))))</f>
        <v>1</v>
      </c>
    </row>
    <row r="2009" spans="1:8" x14ac:dyDescent="0.3">
      <c r="A2009" s="9">
        <v>8920</v>
      </c>
      <c r="B2009">
        <v>4</v>
      </c>
      <c r="C2009">
        <v>1128</v>
      </c>
      <c r="D2009">
        <v>28</v>
      </c>
      <c r="E2009" s="9">
        <v>0</v>
      </c>
      <c r="F2009" s="9">
        <f>IF(Table5[[#This Row],[Recency]]&lt;=$L$19,5,IF(Table5[[#This Row],[Recency]]&lt;=$L$11,4,IF(Table5[[#This Row],[Recency]]&lt;=$L$12,3,IF(Table5[[#This Row],[Recency]]&lt;=$L$13,2,1))))</f>
        <v>5</v>
      </c>
      <c r="G2009" s="9">
        <f>IF(Table5[[#This Row],[Frequency]]&lt;=$M$11,1,IF(Table5[[#This Row],[Frequency]]&lt;=$M$12,2,IF(Table5[[#This Row],[Frequency]]&lt;=$M$13,3,IF(Table5[[#This Row],[Frequency]]&lt;$M$17,4,5))))</f>
        <v>5</v>
      </c>
      <c r="H2009" s="9">
        <f>IF(Table5[[#This Row],[Total_Spend]]&lt;=$N$11,1,IF(Table5[[#This Row],[Total_Spend]]&lt;=$N$12,2,IF(Table5[[#This Row],[Total_Spend]]&lt;=$N$13,3,IF(Table5[[#This Row],[Total_Spend]]&lt;$N$17,4,5))))</f>
        <v>4</v>
      </c>
    </row>
    <row r="2010" spans="1:8" x14ac:dyDescent="0.3">
      <c r="A2010" s="9">
        <v>8923</v>
      </c>
      <c r="B2010">
        <v>12</v>
      </c>
      <c r="C2010">
        <v>1587</v>
      </c>
      <c r="D2010">
        <v>21</v>
      </c>
      <c r="E2010" s="9">
        <v>1</v>
      </c>
      <c r="F2010" s="9">
        <f>IF(Table5[[#This Row],[Recency]]&lt;=$L$19,5,IF(Table5[[#This Row],[Recency]]&lt;=$L$11,4,IF(Table5[[#This Row],[Recency]]&lt;=$L$12,3,IF(Table5[[#This Row],[Recency]]&lt;=$L$13,2,1))))</f>
        <v>4</v>
      </c>
      <c r="G2010" s="9">
        <f>IF(Table5[[#This Row],[Frequency]]&lt;=$M$11,1,IF(Table5[[#This Row],[Frequency]]&lt;=$M$12,2,IF(Table5[[#This Row],[Frequency]]&lt;=$M$13,3,IF(Table5[[#This Row],[Frequency]]&lt;$M$17,4,5))))</f>
        <v>3</v>
      </c>
      <c r="H2010" s="9">
        <f>IF(Table5[[#This Row],[Total_Spend]]&lt;=$N$11,1,IF(Table5[[#This Row],[Total_Spend]]&lt;=$N$12,2,IF(Table5[[#This Row],[Total_Spend]]&lt;=$N$13,3,IF(Table5[[#This Row],[Total_Spend]]&lt;$N$17,4,5))))</f>
        <v>5</v>
      </c>
    </row>
    <row r="2011" spans="1:8" x14ac:dyDescent="0.3">
      <c r="A2011" s="9">
        <v>8925</v>
      </c>
      <c r="B2011">
        <v>38</v>
      </c>
      <c r="C2011">
        <v>1012</v>
      </c>
      <c r="D2011">
        <v>26</v>
      </c>
      <c r="E2011" s="9">
        <v>0</v>
      </c>
      <c r="F2011" s="9">
        <f>IF(Table5[[#This Row],[Recency]]&lt;=$L$19,5,IF(Table5[[#This Row],[Recency]]&lt;=$L$11,4,IF(Table5[[#This Row],[Recency]]&lt;=$L$12,3,IF(Table5[[#This Row],[Recency]]&lt;=$L$13,2,1))))</f>
        <v>3</v>
      </c>
      <c r="G2011" s="9">
        <f>IF(Table5[[#This Row],[Frequency]]&lt;=$M$11,1,IF(Table5[[#This Row],[Frequency]]&lt;=$M$12,2,IF(Table5[[#This Row],[Frequency]]&lt;=$M$13,3,IF(Table5[[#This Row],[Frequency]]&lt;$M$17,4,5))))</f>
        <v>5</v>
      </c>
      <c r="H2011" s="9">
        <f>IF(Table5[[#This Row],[Total_Spend]]&lt;=$N$11,1,IF(Table5[[#This Row],[Total_Spend]]&lt;=$N$12,2,IF(Table5[[#This Row],[Total_Spend]]&lt;=$N$13,3,IF(Table5[[#This Row],[Total_Spend]]&lt;$N$17,4,5))))</f>
        <v>3</v>
      </c>
    </row>
    <row r="2012" spans="1:8" x14ac:dyDescent="0.3">
      <c r="A2012" s="9">
        <v>8931</v>
      </c>
      <c r="B2012">
        <v>82</v>
      </c>
      <c r="C2012">
        <v>1761</v>
      </c>
      <c r="D2012">
        <v>26</v>
      </c>
      <c r="E2012" s="9">
        <v>0</v>
      </c>
      <c r="F2012" s="9">
        <f>IF(Table5[[#This Row],[Recency]]&lt;=$L$19,5,IF(Table5[[#This Row],[Recency]]&lt;=$L$11,4,IF(Table5[[#This Row],[Recency]]&lt;=$L$12,3,IF(Table5[[#This Row],[Recency]]&lt;=$L$13,2,1))))</f>
        <v>1</v>
      </c>
      <c r="G2012" s="9">
        <f>IF(Table5[[#This Row],[Frequency]]&lt;=$M$11,1,IF(Table5[[#This Row],[Frequency]]&lt;=$M$12,2,IF(Table5[[#This Row],[Frequency]]&lt;=$M$13,3,IF(Table5[[#This Row],[Frequency]]&lt;$M$17,4,5))))</f>
        <v>5</v>
      </c>
      <c r="H2012" s="9">
        <f>IF(Table5[[#This Row],[Total_Spend]]&lt;=$N$11,1,IF(Table5[[#This Row],[Total_Spend]]&lt;=$N$12,2,IF(Table5[[#This Row],[Total_Spend]]&lt;=$N$13,3,IF(Table5[[#This Row],[Total_Spend]]&lt;$N$17,4,5))))</f>
        <v>5</v>
      </c>
    </row>
    <row r="2013" spans="1:8" x14ac:dyDescent="0.3">
      <c r="A2013" s="9">
        <v>8932</v>
      </c>
      <c r="B2013">
        <v>57</v>
      </c>
      <c r="C2013">
        <v>1531</v>
      </c>
      <c r="D2013">
        <v>25</v>
      </c>
      <c r="E2013" s="9">
        <v>0</v>
      </c>
      <c r="F2013" s="9">
        <f>IF(Table5[[#This Row],[Recency]]&lt;=$L$19,5,IF(Table5[[#This Row],[Recency]]&lt;=$L$11,4,IF(Table5[[#This Row],[Recency]]&lt;=$L$12,3,IF(Table5[[#This Row],[Recency]]&lt;=$L$13,2,1))))</f>
        <v>2</v>
      </c>
      <c r="G2013" s="9">
        <f>IF(Table5[[#This Row],[Frequency]]&lt;=$M$11,1,IF(Table5[[#This Row],[Frequency]]&lt;=$M$12,2,IF(Table5[[#This Row],[Frequency]]&lt;=$M$13,3,IF(Table5[[#This Row],[Frequency]]&lt;$M$17,4,5))))</f>
        <v>5</v>
      </c>
      <c r="H2013" s="9">
        <f>IF(Table5[[#This Row],[Total_Spend]]&lt;=$N$11,1,IF(Table5[[#This Row],[Total_Spend]]&lt;=$N$12,2,IF(Table5[[#This Row],[Total_Spend]]&lt;=$N$13,3,IF(Table5[[#This Row],[Total_Spend]]&lt;$N$17,4,5))))</f>
        <v>4</v>
      </c>
    </row>
    <row r="2014" spans="1:8" x14ac:dyDescent="0.3">
      <c r="A2014" s="9">
        <v>8933</v>
      </c>
      <c r="B2014">
        <v>16</v>
      </c>
      <c r="C2014">
        <v>66</v>
      </c>
      <c r="D2014">
        <v>8</v>
      </c>
      <c r="E2014" s="9">
        <v>0</v>
      </c>
      <c r="F2014" s="9">
        <f>IF(Table5[[#This Row],[Recency]]&lt;=$L$19,5,IF(Table5[[#This Row],[Recency]]&lt;=$L$11,4,IF(Table5[[#This Row],[Recency]]&lt;=$L$12,3,IF(Table5[[#This Row],[Recency]]&lt;=$L$13,2,1))))</f>
        <v>4</v>
      </c>
      <c r="G2014" s="9">
        <f>IF(Table5[[#This Row],[Frequency]]&lt;=$M$11,1,IF(Table5[[#This Row],[Frequency]]&lt;=$M$12,2,IF(Table5[[#This Row],[Frequency]]&lt;=$M$13,3,IF(Table5[[#This Row],[Frequency]]&lt;$M$17,4,5))))</f>
        <v>1</v>
      </c>
      <c r="H2014" s="9">
        <f>IF(Table5[[#This Row],[Total_Spend]]&lt;=$N$11,1,IF(Table5[[#This Row],[Total_Spend]]&lt;=$N$12,2,IF(Table5[[#This Row],[Total_Spend]]&lt;=$N$13,3,IF(Table5[[#This Row],[Total_Spend]]&lt;$N$17,4,5))))</f>
        <v>1</v>
      </c>
    </row>
    <row r="2015" spans="1:8" x14ac:dyDescent="0.3">
      <c r="A2015" s="9">
        <v>8939</v>
      </c>
      <c r="B2015">
        <v>49</v>
      </c>
      <c r="C2015">
        <v>730</v>
      </c>
      <c r="D2015">
        <v>25</v>
      </c>
      <c r="E2015" s="9">
        <v>0</v>
      </c>
      <c r="F2015" s="9">
        <f>IF(Table5[[#This Row],[Recency]]&lt;=$L$19,5,IF(Table5[[#This Row],[Recency]]&lt;=$L$11,4,IF(Table5[[#This Row],[Recency]]&lt;=$L$12,3,IF(Table5[[#This Row],[Recency]]&lt;=$L$13,2,1))))</f>
        <v>3</v>
      </c>
      <c r="G2015" s="9">
        <f>IF(Table5[[#This Row],[Frequency]]&lt;=$M$11,1,IF(Table5[[#This Row],[Frequency]]&lt;=$M$12,2,IF(Table5[[#This Row],[Frequency]]&lt;=$M$13,3,IF(Table5[[#This Row],[Frequency]]&lt;$M$17,4,5))))</f>
        <v>5</v>
      </c>
      <c r="H2015" s="9">
        <f>IF(Table5[[#This Row],[Total_Spend]]&lt;=$N$11,1,IF(Table5[[#This Row],[Total_Spend]]&lt;=$N$12,2,IF(Table5[[#This Row],[Total_Spend]]&lt;=$N$13,3,IF(Table5[[#This Row],[Total_Spend]]&lt;$N$17,4,5))))</f>
        <v>3</v>
      </c>
    </row>
    <row r="2016" spans="1:8" x14ac:dyDescent="0.3">
      <c r="A2016" s="9">
        <v>8945</v>
      </c>
      <c r="B2016">
        <v>46</v>
      </c>
      <c r="C2016">
        <v>203</v>
      </c>
      <c r="D2016">
        <v>11</v>
      </c>
      <c r="E2016" s="9">
        <v>0</v>
      </c>
      <c r="F2016" s="9">
        <f>IF(Table5[[#This Row],[Recency]]&lt;=$L$19,5,IF(Table5[[#This Row],[Recency]]&lt;=$L$11,4,IF(Table5[[#This Row],[Recency]]&lt;=$L$12,3,IF(Table5[[#This Row],[Recency]]&lt;=$L$13,2,1))))</f>
        <v>3</v>
      </c>
      <c r="G2016" s="9">
        <f>IF(Table5[[#This Row],[Frequency]]&lt;=$M$11,1,IF(Table5[[#This Row],[Frequency]]&lt;=$M$12,2,IF(Table5[[#This Row],[Frequency]]&lt;=$M$13,3,IF(Table5[[#This Row],[Frequency]]&lt;$M$17,4,5))))</f>
        <v>2</v>
      </c>
      <c r="H2016" s="9">
        <f>IF(Table5[[#This Row],[Total_Spend]]&lt;=$N$11,1,IF(Table5[[#This Row],[Total_Spend]]&lt;=$N$12,2,IF(Table5[[#This Row],[Total_Spend]]&lt;=$N$13,3,IF(Table5[[#This Row],[Total_Spend]]&lt;$N$17,4,5))))</f>
        <v>2</v>
      </c>
    </row>
    <row r="2017" spans="1:8" x14ac:dyDescent="0.3">
      <c r="A2017" s="9">
        <v>895</v>
      </c>
      <c r="B2017">
        <v>69</v>
      </c>
      <c r="C2017">
        <v>594</v>
      </c>
      <c r="D2017">
        <v>20</v>
      </c>
      <c r="E2017" s="9">
        <v>0</v>
      </c>
      <c r="F2017" s="9">
        <f>IF(Table5[[#This Row],[Recency]]&lt;=$L$19,5,IF(Table5[[#This Row],[Recency]]&lt;=$L$11,4,IF(Table5[[#This Row],[Recency]]&lt;=$L$12,3,IF(Table5[[#This Row],[Recency]]&lt;=$L$13,2,1))))</f>
        <v>2</v>
      </c>
      <c r="G2017" s="9">
        <f>IF(Table5[[#This Row],[Frequency]]&lt;=$M$11,1,IF(Table5[[#This Row],[Frequency]]&lt;=$M$12,2,IF(Table5[[#This Row],[Frequency]]&lt;=$M$13,3,IF(Table5[[#This Row],[Frequency]]&lt;$M$17,4,5))))</f>
        <v>3</v>
      </c>
      <c r="H2017" s="9">
        <f>IF(Table5[[#This Row],[Total_Spend]]&lt;=$N$11,1,IF(Table5[[#This Row],[Total_Spend]]&lt;=$N$12,2,IF(Table5[[#This Row],[Total_Spend]]&lt;=$N$13,3,IF(Table5[[#This Row],[Total_Spend]]&lt;$N$17,4,5))))</f>
        <v>3</v>
      </c>
    </row>
    <row r="2018" spans="1:8" x14ac:dyDescent="0.3">
      <c r="A2018" s="9">
        <v>8952</v>
      </c>
      <c r="B2018">
        <v>96</v>
      </c>
      <c r="C2018">
        <v>859</v>
      </c>
      <c r="D2018">
        <v>23</v>
      </c>
      <c r="E2018" s="9">
        <v>0</v>
      </c>
      <c r="F2018" s="9">
        <f>IF(Table5[[#This Row],[Recency]]&lt;=$L$19,5,IF(Table5[[#This Row],[Recency]]&lt;=$L$11,4,IF(Table5[[#This Row],[Recency]]&lt;=$L$12,3,IF(Table5[[#This Row],[Recency]]&lt;=$L$13,2,1))))</f>
        <v>1</v>
      </c>
      <c r="G2018" s="9">
        <f>IF(Table5[[#This Row],[Frequency]]&lt;=$M$11,1,IF(Table5[[#This Row],[Frequency]]&lt;=$M$12,2,IF(Table5[[#This Row],[Frequency]]&lt;=$M$13,3,IF(Table5[[#This Row],[Frequency]]&lt;$M$17,4,5))))</f>
        <v>4</v>
      </c>
      <c r="H2018" s="9">
        <f>IF(Table5[[#This Row],[Total_Spend]]&lt;=$N$11,1,IF(Table5[[#This Row],[Total_Spend]]&lt;=$N$12,2,IF(Table5[[#This Row],[Total_Spend]]&lt;=$N$13,3,IF(Table5[[#This Row],[Total_Spend]]&lt;$N$17,4,5))))</f>
        <v>3</v>
      </c>
    </row>
    <row r="2019" spans="1:8" x14ac:dyDescent="0.3">
      <c r="A2019" s="9">
        <v>8953</v>
      </c>
      <c r="B2019">
        <v>94</v>
      </c>
      <c r="C2019">
        <v>35</v>
      </c>
      <c r="D2019">
        <v>6</v>
      </c>
      <c r="E2019" s="9">
        <v>0</v>
      </c>
      <c r="F2019" s="9">
        <f>IF(Table5[[#This Row],[Recency]]&lt;=$L$19,5,IF(Table5[[#This Row],[Recency]]&lt;=$L$11,4,IF(Table5[[#This Row],[Recency]]&lt;=$L$12,3,IF(Table5[[#This Row],[Recency]]&lt;=$L$13,2,1))))</f>
        <v>1</v>
      </c>
      <c r="G2019" s="9">
        <f>IF(Table5[[#This Row],[Frequency]]&lt;=$M$11,1,IF(Table5[[#This Row],[Frequency]]&lt;=$M$12,2,IF(Table5[[#This Row],[Frequency]]&lt;=$M$13,3,IF(Table5[[#This Row],[Frequency]]&lt;$M$17,4,5))))</f>
        <v>1</v>
      </c>
      <c r="H2019" s="9">
        <f>IF(Table5[[#This Row],[Total_Spend]]&lt;=$N$11,1,IF(Table5[[#This Row],[Total_Spend]]&lt;=$N$12,2,IF(Table5[[#This Row],[Total_Spend]]&lt;=$N$13,3,IF(Table5[[#This Row],[Total_Spend]]&lt;$N$17,4,5))))</f>
        <v>1</v>
      </c>
    </row>
    <row r="2020" spans="1:8" x14ac:dyDescent="0.3">
      <c r="A2020" s="9">
        <v>8955</v>
      </c>
      <c r="B2020">
        <v>54</v>
      </c>
      <c r="C2020">
        <v>49</v>
      </c>
      <c r="D2020">
        <v>5</v>
      </c>
      <c r="E2020" s="9">
        <v>0</v>
      </c>
      <c r="F2020" s="9">
        <f>IF(Table5[[#This Row],[Recency]]&lt;=$L$19,5,IF(Table5[[#This Row],[Recency]]&lt;=$L$11,4,IF(Table5[[#This Row],[Recency]]&lt;=$L$12,3,IF(Table5[[#This Row],[Recency]]&lt;=$L$13,2,1))))</f>
        <v>2</v>
      </c>
      <c r="G2020" s="9">
        <f>IF(Table5[[#This Row],[Frequency]]&lt;=$M$11,1,IF(Table5[[#This Row],[Frequency]]&lt;=$M$12,2,IF(Table5[[#This Row],[Frequency]]&lt;=$M$13,3,IF(Table5[[#This Row],[Frequency]]&lt;$M$17,4,5))))</f>
        <v>1</v>
      </c>
      <c r="H2020" s="9">
        <f>IF(Table5[[#This Row],[Total_Spend]]&lt;=$N$11,1,IF(Table5[[#This Row],[Total_Spend]]&lt;=$N$12,2,IF(Table5[[#This Row],[Total_Spend]]&lt;=$N$13,3,IF(Table5[[#This Row],[Total_Spend]]&lt;$N$17,4,5))))</f>
        <v>1</v>
      </c>
    </row>
    <row r="2021" spans="1:8" x14ac:dyDescent="0.3">
      <c r="A2021" s="9">
        <v>8957</v>
      </c>
      <c r="B2021">
        <v>51</v>
      </c>
      <c r="C2021">
        <v>1120</v>
      </c>
      <c r="D2021">
        <v>22</v>
      </c>
      <c r="E2021" s="9">
        <v>0</v>
      </c>
      <c r="F2021" s="9">
        <f>IF(Table5[[#This Row],[Recency]]&lt;=$L$19,5,IF(Table5[[#This Row],[Recency]]&lt;=$L$11,4,IF(Table5[[#This Row],[Recency]]&lt;=$L$12,3,IF(Table5[[#This Row],[Recency]]&lt;=$L$13,2,1))))</f>
        <v>2</v>
      </c>
      <c r="G2021" s="9">
        <f>IF(Table5[[#This Row],[Frequency]]&lt;=$M$11,1,IF(Table5[[#This Row],[Frequency]]&lt;=$M$12,2,IF(Table5[[#This Row],[Frequency]]&lt;=$M$13,3,IF(Table5[[#This Row],[Frequency]]&lt;$M$17,4,5))))</f>
        <v>4</v>
      </c>
      <c r="H2021" s="9">
        <f>IF(Table5[[#This Row],[Total_Spend]]&lt;=$N$11,1,IF(Table5[[#This Row],[Total_Spend]]&lt;=$N$12,2,IF(Table5[[#This Row],[Total_Spend]]&lt;=$N$13,3,IF(Table5[[#This Row],[Total_Spend]]&lt;$N$17,4,5))))</f>
        <v>4</v>
      </c>
    </row>
    <row r="2022" spans="1:8" x14ac:dyDescent="0.3">
      <c r="A2022" s="9">
        <v>8962</v>
      </c>
      <c r="B2022">
        <v>18</v>
      </c>
      <c r="C2022">
        <v>37</v>
      </c>
      <c r="D2022">
        <v>7</v>
      </c>
      <c r="E2022" s="9">
        <v>0</v>
      </c>
      <c r="F2022" s="9">
        <f>IF(Table5[[#This Row],[Recency]]&lt;=$L$19,5,IF(Table5[[#This Row],[Recency]]&lt;=$L$11,4,IF(Table5[[#This Row],[Recency]]&lt;=$L$12,3,IF(Table5[[#This Row],[Recency]]&lt;=$L$13,2,1))))</f>
        <v>4</v>
      </c>
      <c r="G2022" s="9">
        <f>IF(Table5[[#This Row],[Frequency]]&lt;=$M$11,1,IF(Table5[[#This Row],[Frequency]]&lt;=$M$12,2,IF(Table5[[#This Row],[Frequency]]&lt;=$M$13,3,IF(Table5[[#This Row],[Frequency]]&lt;$M$17,4,5))))</f>
        <v>1</v>
      </c>
      <c r="H2022" s="9">
        <f>IF(Table5[[#This Row],[Total_Spend]]&lt;=$N$11,1,IF(Table5[[#This Row],[Total_Spend]]&lt;=$N$12,2,IF(Table5[[#This Row],[Total_Spend]]&lt;=$N$13,3,IF(Table5[[#This Row],[Total_Spend]]&lt;$N$17,4,5))))</f>
        <v>1</v>
      </c>
    </row>
    <row r="2023" spans="1:8" x14ac:dyDescent="0.3">
      <c r="A2023" s="9">
        <v>8969</v>
      </c>
      <c r="B2023">
        <v>59</v>
      </c>
      <c r="C2023">
        <v>1141</v>
      </c>
      <c r="D2023">
        <v>25</v>
      </c>
      <c r="E2023" s="9">
        <v>0</v>
      </c>
      <c r="F2023" s="9">
        <f>IF(Table5[[#This Row],[Recency]]&lt;=$L$19,5,IF(Table5[[#This Row],[Recency]]&lt;=$L$11,4,IF(Table5[[#This Row],[Recency]]&lt;=$L$12,3,IF(Table5[[#This Row],[Recency]]&lt;=$L$13,2,1))))</f>
        <v>2</v>
      </c>
      <c r="G2023" s="9">
        <f>IF(Table5[[#This Row],[Frequency]]&lt;=$M$11,1,IF(Table5[[#This Row],[Frequency]]&lt;=$M$12,2,IF(Table5[[#This Row],[Frequency]]&lt;=$M$13,3,IF(Table5[[#This Row],[Frequency]]&lt;$M$17,4,5))))</f>
        <v>5</v>
      </c>
      <c r="H2023" s="9">
        <f>IF(Table5[[#This Row],[Total_Spend]]&lt;=$N$11,1,IF(Table5[[#This Row],[Total_Spend]]&lt;=$N$12,2,IF(Table5[[#This Row],[Total_Spend]]&lt;=$N$13,3,IF(Table5[[#This Row],[Total_Spend]]&lt;$N$17,4,5))))</f>
        <v>4</v>
      </c>
    </row>
    <row r="2024" spans="1:8" x14ac:dyDescent="0.3">
      <c r="A2024" s="9">
        <v>8970</v>
      </c>
      <c r="B2024">
        <v>93</v>
      </c>
      <c r="C2024">
        <v>530</v>
      </c>
      <c r="D2024">
        <v>19</v>
      </c>
      <c r="E2024" s="9">
        <v>0</v>
      </c>
      <c r="F2024" s="9">
        <f>IF(Table5[[#This Row],[Recency]]&lt;=$L$19,5,IF(Table5[[#This Row],[Recency]]&lt;=$L$11,4,IF(Table5[[#This Row],[Recency]]&lt;=$L$12,3,IF(Table5[[#This Row],[Recency]]&lt;=$L$13,2,1))))</f>
        <v>1</v>
      </c>
      <c r="G2024" s="9">
        <f>IF(Table5[[#This Row],[Frequency]]&lt;=$M$11,1,IF(Table5[[#This Row],[Frequency]]&lt;=$M$12,2,IF(Table5[[#This Row],[Frequency]]&lt;=$M$13,3,IF(Table5[[#This Row],[Frequency]]&lt;$M$17,4,5))))</f>
        <v>3</v>
      </c>
      <c r="H2024" s="9">
        <f>IF(Table5[[#This Row],[Total_Spend]]&lt;=$N$11,1,IF(Table5[[#This Row],[Total_Spend]]&lt;=$N$12,2,IF(Table5[[#This Row],[Total_Spend]]&lt;=$N$13,3,IF(Table5[[#This Row],[Total_Spend]]&lt;$N$17,4,5))))</f>
        <v>3</v>
      </c>
    </row>
    <row r="2025" spans="1:8" x14ac:dyDescent="0.3">
      <c r="A2025" s="9">
        <v>8975</v>
      </c>
      <c r="B2025">
        <v>47</v>
      </c>
      <c r="C2025">
        <v>69</v>
      </c>
      <c r="D2025">
        <v>10</v>
      </c>
      <c r="E2025" s="9">
        <v>0</v>
      </c>
      <c r="F2025" s="9">
        <f>IF(Table5[[#This Row],[Recency]]&lt;=$L$19,5,IF(Table5[[#This Row],[Recency]]&lt;=$L$11,4,IF(Table5[[#This Row],[Recency]]&lt;=$L$12,3,IF(Table5[[#This Row],[Recency]]&lt;=$L$13,2,1))))</f>
        <v>3</v>
      </c>
      <c r="G2025" s="9">
        <f>IF(Table5[[#This Row],[Frequency]]&lt;=$M$11,1,IF(Table5[[#This Row],[Frequency]]&lt;=$M$12,2,IF(Table5[[#This Row],[Frequency]]&lt;=$M$13,3,IF(Table5[[#This Row],[Frequency]]&lt;$M$17,4,5))))</f>
        <v>2</v>
      </c>
      <c r="H2025" s="9">
        <f>IF(Table5[[#This Row],[Total_Spend]]&lt;=$N$11,1,IF(Table5[[#This Row],[Total_Spend]]&lt;=$N$12,2,IF(Table5[[#This Row],[Total_Spend]]&lt;=$N$13,3,IF(Table5[[#This Row],[Total_Spend]]&lt;$N$17,4,5))))</f>
        <v>2</v>
      </c>
    </row>
    <row r="2026" spans="1:8" x14ac:dyDescent="0.3">
      <c r="A2026" s="9">
        <v>8977</v>
      </c>
      <c r="B2026">
        <v>51</v>
      </c>
      <c r="C2026">
        <v>24</v>
      </c>
      <c r="D2026">
        <v>4</v>
      </c>
      <c r="E2026" s="9">
        <v>0</v>
      </c>
      <c r="F2026" s="9">
        <f>IF(Table5[[#This Row],[Recency]]&lt;=$L$19,5,IF(Table5[[#This Row],[Recency]]&lt;=$L$11,4,IF(Table5[[#This Row],[Recency]]&lt;=$L$12,3,IF(Table5[[#This Row],[Recency]]&lt;=$L$13,2,1))))</f>
        <v>2</v>
      </c>
      <c r="G2026" s="9">
        <f>IF(Table5[[#This Row],[Frequency]]&lt;=$M$11,1,IF(Table5[[#This Row],[Frequency]]&lt;=$M$12,2,IF(Table5[[#This Row],[Frequency]]&lt;=$M$13,3,IF(Table5[[#This Row],[Frequency]]&lt;$M$17,4,5))))</f>
        <v>1</v>
      </c>
      <c r="H2026" s="9">
        <f>IF(Table5[[#This Row],[Total_Spend]]&lt;=$N$11,1,IF(Table5[[#This Row],[Total_Spend]]&lt;=$N$12,2,IF(Table5[[#This Row],[Total_Spend]]&lt;=$N$13,3,IF(Table5[[#This Row],[Total_Spend]]&lt;$N$17,4,5))))</f>
        <v>1</v>
      </c>
    </row>
    <row r="2027" spans="1:8" x14ac:dyDescent="0.3">
      <c r="A2027" s="9">
        <v>898</v>
      </c>
      <c r="B2027">
        <v>39</v>
      </c>
      <c r="C2027">
        <v>147</v>
      </c>
      <c r="D2027">
        <v>10</v>
      </c>
      <c r="E2027" s="9">
        <v>0</v>
      </c>
      <c r="F2027" s="9">
        <f>IF(Table5[[#This Row],[Recency]]&lt;=$L$19,5,IF(Table5[[#This Row],[Recency]]&lt;=$L$11,4,IF(Table5[[#This Row],[Recency]]&lt;=$L$12,3,IF(Table5[[#This Row],[Recency]]&lt;=$L$13,2,1))))</f>
        <v>3</v>
      </c>
      <c r="G2027" s="9">
        <f>IF(Table5[[#This Row],[Frequency]]&lt;=$M$11,1,IF(Table5[[#This Row],[Frequency]]&lt;=$M$12,2,IF(Table5[[#This Row],[Frequency]]&lt;=$M$13,3,IF(Table5[[#This Row],[Frequency]]&lt;$M$17,4,5))))</f>
        <v>2</v>
      </c>
      <c r="H2027" s="9">
        <f>IF(Table5[[#This Row],[Total_Spend]]&lt;=$N$11,1,IF(Table5[[#This Row],[Total_Spend]]&lt;=$N$12,2,IF(Table5[[#This Row],[Total_Spend]]&lt;=$N$13,3,IF(Table5[[#This Row],[Total_Spend]]&lt;$N$17,4,5))))</f>
        <v>2</v>
      </c>
    </row>
    <row r="2028" spans="1:8" x14ac:dyDescent="0.3">
      <c r="A2028" s="9">
        <v>8985</v>
      </c>
      <c r="B2028">
        <v>54</v>
      </c>
      <c r="C2028">
        <v>1211</v>
      </c>
      <c r="D2028">
        <v>32</v>
      </c>
      <c r="E2028" s="9">
        <v>0</v>
      </c>
      <c r="F2028" s="9">
        <f>IF(Table5[[#This Row],[Recency]]&lt;=$L$19,5,IF(Table5[[#This Row],[Recency]]&lt;=$L$11,4,IF(Table5[[#This Row],[Recency]]&lt;=$L$12,3,IF(Table5[[#This Row],[Recency]]&lt;=$L$13,2,1))))</f>
        <v>2</v>
      </c>
      <c r="G2028" s="9">
        <f>IF(Table5[[#This Row],[Frequency]]&lt;=$M$11,1,IF(Table5[[#This Row],[Frequency]]&lt;=$M$12,2,IF(Table5[[#This Row],[Frequency]]&lt;=$M$13,3,IF(Table5[[#This Row],[Frequency]]&lt;$M$17,4,5))))</f>
        <v>5</v>
      </c>
      <c r="H2028" s="9">
        <f>IF(Table5[[#This Row],[Total_Spend]]&lt;=$N$11,1,IF(Table5[[#This Row],[Total_Spend]]&lt;=$N$12,2,IF(Table5[[#This Row],[Total_Spend]]&lt;=$N$13,3,IF(Table5[[#This Row],[Total_Spend]]&lt;$N$17,4,5))))</f>
        <v>4</v>
      </c>
    </row>
    <row r="2029" spans="1:8" x14ac:dyDescent="0.3">
      <c r="A2029" s="9">
        <v>8996</v>
      </c>
      <c r="B2029">
        <v>4</v>
      </c>
      <c r="C2029">
        <v>603</v>
      </c>
      <c r="D2029">
        <v>29</v>
      </c>
      <c r="E2029" s="9">
        <v>0</v>
      </c>
      <c r="F2029" s="9">
        <f>IF(Table5[[#This Row],[Recency]]&lt;=$L$19,5,IF(Table5[[#This Row],[Recency]]&lt;=$L$11,4,IF(Table5[[#This Row],[Recency]]&lt;=$L$12,3,IF(Table5[[#This Row],[Recency]]&lt;=$L$13,2,1))))</f>
        <v>5</v>
      </c>
      <c r="G2029" s="9">
        <f>IF(Table5[[#This Row],[Frequency]]&lt;=$M$11,1,IF(Table5[[#This Row],[Frequency]]&lt;=$M$12,2,IF(Table5[[#This Row],[Frequency]]&lt;=$M$13,3,IF(Table5[[#This Row],[Frequency]]&lt;$M$17,4,5))))</f>
        <v>5</v>
      </c>
      <c r="H2029" s="9">
        <f>IF(Table5[[#This Row],[Total_Spend]]&lt;=$N$11,1,IF(Table5[[#This Row],[Total_Spend]]&lt;=$N$12,2,IF(Table5[[#This Row],[Total_Spend]]&lt;=$N$13,3,IF(Table5[[#This Row],[Total_Spend]]&lt;$N$17,4,5))))</f>
        <v>3</v>
      </c>
    </row>
    <row r="2030" spans="1:8" x14ac:dyDescent="0.3">
      <c r="A2030" s="9">
        <v>9</v>
      </c>
      <c r="B2030">
        <v>86</v>
      </c>
      <c r="C2030">
        <v>120</v>
      </c>
      <c r="D2030">
        <v>11</v>
      </c>
      <c r="E2030" s="9">
        <v>0</v>
      </c>
      <c r="F2030" s="9">
        <f>IF(Table5[[#This Row],[Recency]]&lt;=$L$19,5,IF(Table5[[#This Row],[Recency]]&lt;=$L$11,4,IF(Table5[[#This Row],[Recency]]&lt;=$L$12,3,IF(Table5[[#This Row],[Recency]]&lt;=$L$13,2,1))))</f>
        <v>1</v>
      </c>
      <c r="G2030" s="9">
        <f>IF(Table5[[#This Row],[Frequency]]&lt;=$M$11,1,IF(Table5[[#This Row],[Frequency]]&lt;=$M$12,2,IF(Table5[[#This Row],[Frequency]]&lt;=$M$13,3,IF(Table5[[#This Row],[Frequency]]&lt;$M$17,4,5))))</f>
        <v>2</v>
      </c>
      <c r="H2030" s="9">
        <f>IF(Table5[[#This Row],[Total_Spend]]&lt;=$N$11,1,IF(Table5[[#This Row],[Total_Spend]]&lt;=$N$12,2,IF(Table5[[#This Row],[Total_Spend]]&lt;=$N$13,3,IF(Table5[[#This Row],[Total_Spend]]&lt;$N$17,4,5))))</f>
        <v>2</v>
      </c>
    </row>
    <row r="2031" spans="1:8" x14ac:dyDescent="0.3">
      <c r="A2031" s="9">
        <v>9010</v>
      </c>
      <c r="B2031">
        <v>80</v>
      </c>
      <c r="C2031">
        <v>2346</v>
      </c>
      <c r="D2031">
        <v>23</v>
      </c>
      <c r="E2031" s="9">
        <v>1</v>
      </c>
      <c r="F2031" s="9">
        <f>IF(Table5[[#This Row],[Recency]]&lt;=$L$19,5,IF(Table5[[#This Row],[Recency]]&lt;=$L$11,4,IF(Table5[[#This Row],[Recency]]&lt;=$L$12,3,IF(Table5[[#This Row],[Recency]]&lt;=$L$13,2,1))))</f>
        <v>1</v>
      </c>
      <c r="G2031" s="9">
        <f>IF(Table5[[#This Row],[Frequency]]&lt;=$M$11,1,IF(Table5[[#This Row],[Frequency]]&lt;=$M$12,2,IF(Table5[[#This Row],[Frequency]]&lt;=$M$13,3,IF(Table5[[#This Row],[Frequency]]&lt;$M$17,4,5))))</f>
        <v>4</v>
      </c>
      <c r="H2031" s="9">
        <f>IF(Table5[[#This Row],[Total_Spend]]&lt;=$N$11,1,IF(Table5[[#This Row],[Total_Spend]]&lt;=$N$12,2,IF(Table5[[#This Row],[Total_Spend]]&lt;=$N$13,3,IF(Table5[[#This Row],[Total_Spend]]&lt;$N$17,4,5))))</f>
        <v>5</v>
      </c>
    </row>
    <row r="2032" spans="1:8" x14ac:dyDescent="0.3">
      <c r="A2032" s="9">
        <v>9014</v>
      </c>
      <c r="B2032">
        <v>65</v>
      </c>
      <c r="C2032">
        <v>61</v>
      </c>
      <c r="D2032">
        <v>10</v>
      </c>
      <c r="E2032" s="9">
        <v>0</v>
      </c>
      <c r="F2032" s="9">
        <f>IF(Table5[[#This Row],[Recency]]&lt;=$L$19,5,IF(Table5[[#This Row],[Recency]]&lt;=$L$11,4,IF(Table5[[#This Row],[Recency]]&lt;=$L$12,3,IF(Table5[[#This Row],[Recency]]&lt;=$L$13,2,1))))</f>
        <v>2</v>
      </c>
      <c r="G2032" s="9">
        <f>IF(Table5[[#This Row],[Frequency]]&lt;=$M$11,1,IF(Table5[[#This Row],[Frequency]]&lt;=$M$12,2,IF(Table5[[#This Row],[Frequency]]&lt;=$M$13,3,IF(Table5[[#This Row],[Frequency]]&lt;$M$17,4,5))))</f>
        <v>2</v>
      </c>
      <c r="H2032" s="9">
        <f>IF(Table5[[#This Row],[Total_Spend]]&lt;=$N$11,1,IF(Table5[[#This Row],[Total_Spend]]&lt;=$N$12,2,IF(Table5[[#This Row],[Total_Spend]]&lt;=$N$13,3,IF(Table5[[#This Row],[Total_Spend]]&lt;$N$17,4,5))))</f>
        <v>1</v>
      </c>
    </row>
    <row r="2033" spans="1:8" x14ac:dyDescent="0.3">
      <c r="A2033" s="9">
        <v>902</v>
      </c>
      <c r="B2033">
        <v>74</v>
      </c>
      <c r="C2033">
        <v>312</v>
      </c>
      <c r="D2033">
        <v>13</v>
      </c>
      <c r="E2033" s="9">
        <v>0</v>
      </c>
      <c r="F2033" s="9">
        <f>IF(Table5[[#This Row],[Recency]]&lt;=$L$19,5,IF(Table5[[#This Row],[Recency]]&lt;=$L$11,4,IF(Table5[[#This Row],[Recency]]&lt;=$L$12,3,IF(Table5[[#This Row],[Recency]]&lt;=$L$13,2,1))))</f>
        <v>2</v>
      </c>
      <c r="G2033" s="9">
        <f>IF(Table5[[#This Row],[Frequency]]&lt;=$M$11,1,IF(Table5[[#This Row],[Frequency]]&lt;=$M$12,2,IF(Table5[[#This Row],[Frequency]]&lt;=$M$13,3,IF(Table5[[#This Row],[Frequency]]&lt;$M$17,4,5))))</f>
        <v>2</v>
      </c>
      <c r="H2033" s="9">
        <f>IF(Table5[[#This Row],[Total_Spend]]&lt;=$N$11,1,IF(Table5[[#This Row],[Total_Spend]]&lt;=$N$12,2,IF(Table5[[#This Row],[Total_Spend]]&lt;=$N$13,3,IF(Table5[[#This Row],[Total_Spend]]&lt;$N$17,4,5))))</f>
        <v>2</v>
      </c>
    </row>
    <row r="2034" spans="1:8" x14ac:dyDescent="0.3">
      <c r="A2034" s="9">
        <v>9029</v>
      </c>
      <c r="B2034">
        <v>73</v>
      </c>
      <c r="C2034">
        <v>1536</v>
      </c>
      <c r="D2034">
        <v>23</v>
      </c>
      <c r="E2034" s="9">
        <v>0</v>
      </c>
      <c r="F2034" s="9">
        <f>IF(Table5[[#This Row],[Recency]]&lt;=$L$19,5,IF(Table5[[#This Row],[Recency]]&lt;=$L$11,4,IF(Table5[[#This Row],[Recency]]&lt;=$L$12,3,IF(Table5[[#This Row],[Recency]]&lt;=$L$13,2,1))))</f>
        <v>2</v>
      </c>
      <c r="G2034" s="9">
        <f>IF(Table5[[#This Row],[Frequency]]&lt;=$M$11,1,IF(Table5[[#This Row],[Frequency]]&lt;=$M$12,2,IF(Table5[[#This Row],[Frequency]]&lt;=$M$13,3,IF(Table5[[#This Row],[Frequency]]&lt;$M$17,4,5))))</f>
        <v>4</v>
      </c>
      <c r="H2034" s="9">
        <f>IF(Table5[[#This Row],[Total_Spend]]&lt;=$N$11,1,IF(Table5[[#This Row],[Total_Spend]]&lt;=$N$12,2,IF(Table5[[#This Row],[Total_Spend]]&lt;=$N$13,3,IF(Table5[[#This Row],[Total_Spend]]&lt;$N$17,4,5))))</f>
        <v>4</v>
      </c>
    </row>
    <row r="2035" spans="1:8" x14ac:dyDescent="0.3">
      <c r="A2035" s="9">
        <v>905</v>
      </c>
      <c r="B2035">
        <v>38</v>
      </c>
      <c r="C2035">
        <v>84</v>
      </c>
      <c r="D2035">
        <v>11</v>
      </c>
      <c r="E2035" s="9">
        <v>0</v>
      </c>
      <c r="F2035" s="9">
        <f>IF(Table5[[#This Row],[Recency]]&lt;=$L$19,5,IF(Table5[[#This Row],[Recency]]&lt;=$L$11,4,IF(Table5[[#This Row],[Recency]]&lt;=$L$12,3,IF(Table5[[#This Row],[Recency]]&lt;=$L$13,2,1))))</f>
        <v>3</v>
      </c>
      <c r="G2035" s="9">
        <f>IF(Table5[[#This Row],[Frequency]]&lt;=$M$11,1,IF(Table5[[#This Row],[Frequency]]&lt;=$M$12,2,IF(Table5[[#This Row],[Frequency]]&lt;=$M$13,3,IF(Table5[[#This Row],[Frequency]]&lt;$M$17,4,5))))</f>
        <v>2</v>
      </c>
      <c r="H2035" s="9">
        <f>IF(Table5[[#This Row],[Total_Spend]]&lt;=$N$11,1,IF(Table5[[#This Row],[Total_Spend]]&lt;=$N$12,2,IF(Table5[[#This Row],[Total_Spend]]&lt;=$N$13,3,IF(Table5[[#This Row],[Total_Spend]]&lt;$N$17,4,5))))</f>
        <v>2</v>
      </c>
    </row>
    <row r="2036" spans="1:8" x14ac:dyDescent="0.3">
      <c r="A2036" s="9">
        <v>9058</v>
      </c>
      <c r="B2036">
        <v>65</v>
      </c>
      <c r="C2036">
        <v>1867</v>
      </c>
      <c r="D2036">
        <v>22</v>
      </c>
      <c r="E2036" s="9">
        <v>1</v>
      </c>
      <c r="F2036" s="9">
        <f>IF(Table5[[#This Row],[Recency]]&lt;=$L$19,5,IF(Table5[[#This Row],[Recency]]&lt;=$L$11,4,IF(Table5[[#This Row],[Recency]]&lt;=$L$12,3,IF(Table5[[#This Row],[Recency]]&lt;=$L$13,2,1))))</f>
        <v>2</v>
      </c>
      <c r="G2036" s="9">
        <f>IF(Table5[[#This Row],[Frequency]]&lt;=$M$11,1,IF(Table5[[#This Row],[Frequency]]&lt;=$M$12,2,IF(Table5[[#This Row],[Frequency]]&lt;=$M$13,3,IF(Table5[[#This Row],[Frequency]]&lt;$M$17,4,5))))</f>
        <v>4</v>
      </c>
      <c r="H2036" s="9">
        <f>IF(Table5[[#This Row],[Total_Spend]]&lt;=$N$11,1,IF(Table5[[#This Row],[Total_Spend]]&lt;=$N$12,2,IF(Table5[[#This Row],[Total_Spend]]&lt;=$N$13,3,IF(Table5[[#This Row],[Total_Spend]]&lt;$N$17,4,5))))</f>
        <v>5</v>
      </c>
    </row>
    <row r="2037" spans="1:8" x14ac:dyDescent="0.3">
      <c r="A2037" s="9">
        <v>9064</v>
      </c>
      <c r="B2037">
        <v>10</v>
      </c>
      <c r="C2037">
        <v>1555</v>
      </c>
      <c r="D2037">
        <v>20</v>
      </c>
      <c r="E2037" s="9">
        <v>1</v>
      </c>
      <c r="F2037" s="9">
        <f>IF(Table5[[#This Row],[Recency]]&lt;=$L$19,5,IF(Table5[[#This Row],[Recency]]&lt;=$L$11,4,IF(Table5[[#This Row],[Recency]]&lt;=$L$12,3,IF(Table5[[#This Row],[Recency]]&lt;=$L$13,2,1))))</f>
        <v>4</v>
      </c>
      <c r="G2037" s="9">
        <f>IF(Table5[[#This Row],[Frequency]]&lt;=$M$11,1,IF(Table5[[#This Row],[Frequency]]&lt;=$M$12,2,IF(Table5[[#This Row],[Frequency]]&lt;=$M$13,3,IF(Table5[[#This Row],[Frequency]]&lt;$M$17,4,5))))</f>
        <v>3</v>
      </c>
      <c r="H2037" s="9">
        <f>IF(Table5[[#This Row],[Total_Spend]]&lt;=$N$11,1,IF(Table5[[#This Row],[Total_Spend]]&lt;=$N$12,2,IF(Table5[[#This Row],[Total_Spend]]&lt;=$N$13,3,IF(Table5[[#This Row],[Total_Spend]]&lt;$N$17,4,5))))</f>
        <v>5</v>
      </c>
    </row>
    <row r="2038" spans="1:8" x14ac:dyDescent="0.3">
      <c r="A2038" s="9">
        <v>907</v>
      </c>
      <c r="B2038">
        <v>36</v>
      </c>
      <c r="C2038">
        <v>362</v>
      </c>
      <c r="D2038">
        <v>18</v>
      </c>
      <c r="E2038" s="9">
        <v>0</v>
      </c>
      <c r="F2038" s="9">
        <f>IF(Table5[[#This Row],[Recency]]&lt;=$L$19,5,IF(Table5[[#This Row],[Recency]]&lt;=$L$11,4,IF(Table5[[#This Row],[Recency]]&lt;=$L$12,3,IF(Table5[[#This Row],[Recency]]&lt;=$L$13,2,1))))</f>
        <v>3</v>
      </c>
      <c r="G2038" s="9">
        <f>IF(Table5[[#This Row],[Frequency]]&lt;=$M$11,1,IF(Table5[[#This Row],[Frequency]]&lt;=$M$12,2,IF(Table5[[#This Row],[Frequency]]&lt;=$M$13,3,IF(Table5[[#This Row],[Frequency]]&lt;$M$17,4,5))))</f>
        <v>3</v>
      </c>
      <c r="H2038" s="9">
        <f>IF(Table5[[#This Row],[Total_Spend]]&lt;=$N$11,1,IF(Table5[[#This Row],[Total_Spend]]&lt;=$N$12,2,IF(Table5[[#This Row],[Total_Spend]]&lt;=$N$13,3,IF(Table5[[#This Row],[Total_Spend]]&lt;$N$17,4,5))))</f>
        <v>2</v>
      </c>
    </row>
    <row r="2039" spans="1:8" x14ac:dyDescent="0.3">
      <c r="A2039" s="9">
        <v>9076</v>
      </c>
      <c r="B2039">
        <v>44</v>
      </c>
      <c r="C2039">
        <v>185</v>
      </c>
      <c r="D2039">
        <v>13</v>
      </c>
      <c r="E2039" s="9">
        <v>0</v>
      </c>
      <c r="F2039" s="9">
        <f>IF(Table5[[#This Row],[Recency]]&lt;=$L$19,5,IF(Table5[[#This Row],[Recency]]&lt;=$L$11,4,IF(Table5[[#This Row],[Recency]]&lt;=$L$12,3,IF(Table5[[#This Row],[Recency]]&lt;=$L$13,2,1))))</f>
        <v>3</v>
      </c>
      <c r="G2039" s="9">
        <f>IF(Table5[[#This Row],[Frequency]]&lt;=$M$11,1,IF(Table5[[#This Row],[Frequency]]&lt;=$M$12,2,IF(Table5[[#This Row],[Frequency]]&lt;=$M$13,3,IF(Table5[[#This Row],[Frequency]]&lt;$M$17,4,5))))</f>
        <v>2</v>
      </c>
      <c r="H2039" s="9">
        <f>IF(Table5[[#This Row],[Total_Spend]]&lt;=$N$11,1,IF(Table5[[#This Row],[Total_Spend]]&lt;=$N$12,2,IF(Table5[[#This Row],[Total_Spend]]&lt;=$N$13,3,IF(Table5[[#This Row],[Total_Spend]]&lt;$N$17,4,5))))</f>
        <v>2</v>
      </c>
    </row>
    <row r="2040" spans="1:8" x14ac:dyDescent="0.3">
      <c r="A2040" s="9">
        <v>9080</v>
      </c>
      <c r="B2040">
        <v>2</v>
      </c>
      <c r="C2040">
        <v>73</v>
      </c>
      <c r="D2040">
        <v>9</v>
      </c>
      <c r="E2040" s="9">
        <v>0</v>
      </c>
      <c r="F2040" s="9">
        <f>IF(Table5[[#This Row],[Recency]]&lt;=$L$19,5,IF(Table5[[#This Row],[Recency]]&lt;=$L$11,4,IF(Table5[[#This Row],[Recency]]&lt;=$L$12,3,IF(Table5[[#This Row],[Recency]]&lt;=$L$13,2,1))))</f>
        <v>5</v>
      </c>
      <c r="G2040" s="9">
        <f>IF(Table5[[#This Row],[Frequency]]&lt;=$M$11,1,IF(Table5[[#This Row],[Frequency]]&lt;=$M$12,2,IF(Table5[[#This Row],[Frequency]]&lt;=$M$13,3,IF(Table5[[#This Row],[Frequency]]&lt;$M$17,4,5))))</f>
        <v>2</v>
      </c>
      <c r="H2040" s="9">
        <f>IF(Table5[[#This Row],[Total_Spend]]&lt;=$N$11,1,IF(Table5[[#This Row],[Total_Spend]]&lt;=$N$12,2,IF(Table5[[#This Row],[Total_Spend]]&lt;=$N$13,3,IF(Table5[[#This Row],[Total_Spend]]&lt;$N$17,4,5))))</f>
        <v>2</v>
      </c>
    </row>
    <row r="2041" spans="1:8" x14ac:dyDescent="0.3">
      <c r="A2041" s="9">
        <v>9081</v>
      </c>
      <c r="B2041">
        <v>58</v>
      </c>
      <c r="C2041">
        <v>25</v>
      </c>
      <c r="D2041">
        <v>5</v>
      </c>
      <c r="E2041" s="9">
        <v>0</v>
      </c>
      <c r="F2041" s="9">
        <f>IF(Table5[[#This Row],[Recency]]&lt;=$L$19,5,IF(Table5[[#This Row],[Recency]]&lt;=$L$11,4,IF(Table5[[#This Row],[Recency]]&lt;=$L$12,3,IF(Table5[[#This Row],[Recency]]&lt;=$L$13,2,1))))</f>
        <v>2</v>
      </c>
      <c r="G2041" s="9">
        <f>IF(Table5[[#This Row],[Frequency]]&lt;=$M$11,1,IF(Table5[[#This Row],[Frequency]]&lt;=$M$12,2,IF(Table5[[#This Row],[Frequency]]&lt;=$M$13,3,IF(Table5[[#This Row],[Frequency]]&lt;$M$17,4,5))))</f>
        <v>1</v>
      </c>
      <c r="H2041" s="9">
        <f>IF(Table5[[#This Row],[Total_Spend]]&lt;=$N$11,1,IF(Table5[[#This Row],[Total_Spend]]&lt;=$N$12,2,IF(Table5[[#This Row],[Total_Spend]]&lt;=$N$13,3,IF(Table5[[#This Row],[Total_Spend]]&lt;$N$17,4,5))))</f>
        <v>1</v>
      </c>
    </row>
    <row r="2042" spans="1:8" x14ac:dyDescent="0.3">
      <c r="A2042" s="9">
        <v>9094</v>
      </c>
      <c r="B2042">
        <v>39</v>
      </c>
      <c r="C2042">
        <v>587</v>
      </c>
      <c r="D2042">
        <v>16</v>
      </c>
      <c r="E2042" s="9">
        <v>1</v>
      </c>
      <c r="F2042" s="9">
        <f>IF(Table5[[#This Row],[Recency]]&lt;=$L$19,5,IF(Table5[[#This Row],[Recency]]&lt;=$L$11,4,IF(Table5[[#This Row],[Recency]]&lt;=$L$12,3,IF(Table5[[#This Row],[Recency]]&lt;=$L$13,2,1))))</f>
        <v>3</v>
      </c>
      <c r="G2042" s="9">
        <f>IF(Table5[[#This Row],[Frequency]]&lt;=$M$11,1,IF(Table5[[#This Row],[Frequency]]&lt;=$M$12,2,IF(Table5[[#This Row],[Frequency]]&lt;=$M$13,3,IF(Table5[[#This Row],[Frequency]]&lt;$M$17,4,5))))</f>
        <v>3</v>
      </c>
      <c r="H2042" s="9">
        <f>IF(Table5[[#This Row],[Total_Spend]]&lt;=$N$11,1,IF(Table5[[#This Row],[Total_Spend]]&lt;=$N$12,2,IF(Table5[[#This Row],[Total_Spend]]&lt;=$N$13,3,IF(Table5[[#This Row],[Total_Spend]]&lt;$N$17,4,5))))</f>
        <v>3</v>
      </c>
    </row>
    <row r="2043" spans="1:8" x14ac:dyDescent="0.3">
      <c r="A2043" s="9">
        <v>9097</v>
      </c>
      <c r="B2043">
        <v>34</v>
      </c>
      <c r="C2043">
        <v>343</v>
      </c>
      <c r="D2043">
        <v>16</v>
      </c>
      <c r="E2043" s="9">
        <v>0</v>
      </c>
      <c r="F2043" s="9">
        <f>IF(Table5[[#This Row],[Recency]]&lt;=$L$19,5,IF(Table5[[#This Row],[Recency]]&lt;=$L$11,4,IF(Table5[[#This Row],[Recency]]&lt;=$L$12,3,IF(Table5[[#This Row],[Recency]]&lt;=$L$13,2,1))))</f>
        <v>3</v>
      </c>
      <c r="G2043" s="9">
        <f>IF(Table5[[#This Row],[Frequency]]&lt;=$M$11,1,IF(Table5[[#This Row],[Frequency]]&lt;=$M$12,2,IF(Table5[[#This Row],[Frequency]]&lt;=$M$13,3,IF(Table5[[#This Row],[Frequency]]&lt;$M$17,4,5))))</f>
        <v>3</v>
      </c>
      <c r="H2043" s="9">
        <f>IF(Table5[[#This Row],[Total_Spend]]&lt;=$N$11,1,IF(Table5[[#This Row],[Total_Spend]]&lt;=$N$12,2,IF(Table5[[#This Row],[Total_Spend]]&lt;=$N$13,3,IF(Table5[[#This Row],[Total_Spend]]&lt;$N$17,4,5))))</f>
        <v>2</v>
      </c>
    </row>
    <row r="2044" spans="1:8" x14ac:dyDescent="0.3">
      <c r="A2044" s="9">
        <v>9119</v>
      </c>
      <c r="B2044">
        <v>27</v>
      </c>
      <c r="C2044">
        <v>392</v>
      </c>
      <c r="D2044">
        <v>15</v>
      </c>
      <c r="E2044" s="9">
        <v>0</v>
      </c>
      <c r="F2044" s="9">
        <f>IF(Table5[[#This Row],[Recency]]&lt;=$L$19,5,IF(Table5[[#This Row],[Recency]]&lt;=$L$11,4,IF(Table5[[#This Row],[Recency]]&lt;=$L$12,3,IF(Table5[[#This Row],[Recency]]&lt;=$L$13,2,1))))</f>
        <v>3</v>
      </c>
      <c r="G2044" s="9">
        <f>IF(Table5[[#This Row],[Frequency]]&lt;=$M$11,1,IF(Table5[[#This Row],[Frequency]]&lt;=$M$12,2,IF(Table5[[#This Row],[Frequency]]&lt;=$M$13,3,IF(Table5[[#This Row],[Frequency]]&lt;$M$17,4,5))))</f>
        <v>2</v>
      </c>
      <c r="H2044" s="9">
        <f>IF(Table5[[#This Row],[Total_Spend]]&lt;=$N$11,1,IF(Table5[[#This Row],[Total_Spend]]&lt;=$N$12,2,IF(Table5[[#This Row],[Total_Spend]]&lt;=$N$13,3,IF(Table5[[#This Row],[Total_Spend]]&lt;$N$17,4,5))))</f>
        <v>2</v>
      </c>
    </row>
    <row r="2045" spans="1:8" x14ac:dyDescent="0.3">
      <c r="A2045" s="9">
        <v>9120</v>
      </c>
      <c r="B2045">
        <v>80</v>
      </c>
      <c r="C2045">
        <v>1065</v>
      </c>
      <c r="D2045">
        <v>19</v>
      </c>
      <c r="E2045" s="9">
        <v>0</v>
      </c>
      <c r="F2045" s="9">
        <f>IF(Table5[[#This Row],[Recency]]&lt;=$L$19,5,IF(Table5[[#This Row],[Recency]]&lt;=$L$11,4,IF(Table5[[#This Row],[Recency]]&lt;=$L$12,3,IF(Table5[[#This Row],[Recency]]&lt;=$L$13,2,1))))</f>
        <v>1</v>
      </c>
      <c r="G2045" s="9">
        <f>IF(Table5[[#This Row],[Frequency]]&lt;=$M$11,1,IF(Table5[[#This Row],[Frequency]]&lt;=$M$12,2,IF(Table5[[#This Row],[Frequency]]&lt;=$M$13,3,IF(Table5[[#This Row],[Frequency]]&lt;$M$17,4,5))))</f>
        <v>3</v>
      </c>
      <c r="H2045" s="9">
        <f>IF(Table5[[#This Row],[Total_Spend]]&lt;=$N$11,1,IF(Table5[[#This Row],[Total_Spend]]&lt;=$N$12,2,IF(Table5[[#This Row],[Total_Spend]]&lt;=$N$13,3,IF(Table5[[#This Row],[Total_Spend]]&lt;$N$17,4,5))))</f>
        <v>4</v>
      </c>
    </row>
    <row r="2046" spans="1:8" x14ac:dyDescent="0.3">
      <c r="A2046" s="9">
        <v>9121</v>
      </c>
      <c r="B2046">
        <v>40</v>
      </c>
      <c r="C2046">
        <v>1690</v>
      </c>
      <c r="D2046">
        <v>16</v>
      </c>
      <c r="E2046" s="9">
        <v>1</v>
      </c>
      <c r="F2046" s="9">
        <f>IF(Table5[[#This Row],[Recency]]&lt;=$L$19,5,IF(Table5[[#This Row],[Recency]]&lt;=$L$11,4,IF(Table5[[#This Row],[Recency]]&lt;=$L$12,3,IF(Table5[[#This Row],[Recency]]&lt;=$L$13,2,1))))</f>
        <v>3</v>
      </c>
      <c r="G2046" s="9">
        <f>IF(Table5[[#This Row],[Frequency]]&lt;=$M$11,1,IF(Table5[[#This Row],[Frequency]]&lt;=$M$12,2,IF(Table5[[#This Row],[Frequency]]&lt;=$M$13,3,IF(Table5[[#This Row],[Frequency]]&lt;$M$17,4,5))))</f>
        <v>3</v>
      </c>
      <c r="H2046" s="9">
        <f>IF(Table5[[#This Row],[Total_Spend]]&lt;=$N$11,1,IF(Table5[[#This Row],[Total_Spend]]&lt;=$N$12,2,IF(Table5[[#This Row],[Total_Spend]]&lt;=$N$13,3,IF(Table5[[#This Row],[Total_Spend]]&lt;$N$17,4,5))))</f>
        <v>5</v>
      </c>
    </row>
    <row r="2047" spans="1:8" x14ac:dyDescent="0.3">
      <c r="A2047" s="9">
        <v>9135</v>
      </c>
      <c r="B2047">
        <v>92</v>
      </c>
      <c r="C2047">
        <v>64</v>
      </c>
      <c r="D2047">
        <v>6</v>
      </c>
      <c r="E2047" s="9">
        <v>0</v>
      </c>
      <c r="F2047" s="9">
        <f>IF(Table5[[#This Row],[Recency]]&lt;=$L$19,5,IF(Table5[[#This Row],[Recency]]&lt;=$L$11,4,IF(Table5[[#This Row],[Recency]]&lt;=$L$12,3,IF(Table5[[#This Row],[Recency]]&lt;=$L$13,2,1))))</f>
        <v>1</v>
      </c>
      <c r="G2047" s="9">
        <f>IF(Table5[[#This Row],[Frequency]]&lt;=$M$11,1,IF(Table5[[#This Row],[Frequency]]&lt;=$M$12,2,IF(Table5[[#This Row],[Frequency]]&lt;=$M$13,3,IF(Table5[[#This Row],[Frequency]]&lt;$M$17,4,5))))</f>
        <v>1</v>
      </c>
      <c r="H2047" s="9">
        <f>IF(Table5[[#This Row],[Total_Spend]]&lt;=$N$11,1,IF(Table5[[#This Row],[Total_Spend]]&lt;=$N$12,2,IF(Table5[[#This Row],[Total_Spend]]&lt;=$N$13,3,IF(Table5[[#This Row],[Total_Spend]]&lt;$N$17,4,5))))</f>
        <v>1</v>
      </c>
    </row>
    <row r="2048" spans="1:8" x14ac:dyDescent="0.3">
      <c r="A2048" s="9">
        <v>9140</v>
      </c>
      <c r="B2048">
        <v>89</v>
      </c>
      <c r="C2048">
        <v>91</v>
      </c>
      <c r="D2048">
        <v>8</v>
      </c>
      <c r="E2048" s="9">
        <v>0</v>
      </c>
      <c r="F2048" s="9">
        <f>IF(Table5[[#This Row],[Recency]]&lt;=$L$19,5,IF(Table5[[#This Row],[Recency]]&lt;=$L$11,4,IF(Table5[[#This Row],[Recency]]&lt;=$L$12,3,IF(Table5[[#This Row],[Recency]]&lt;=$L$13,2,1))))</f>
        <v>1</v>
      </c>
      <c r="G2048" s="9">
        <f>IF(Table5[[#This Row],[Frequency]]&lt;=$M$11,1,IF(Table5[[#This Row],[Frequency]]&lt;=$M$12,2,IF(Table5[[#This Row],[Frequency]]&lt;=$M$13,3,IF(Table5[[#This Row],[Frequency]]&lt;$M$17,4,5))))</f>
        <v>1</v>
      </c>
      <c r="H2048" s="9">
        <f>IF(Table5[[#This Row],[Total_Spend]]&lt;=$N$11,1,IF(Table5[[#This Row],[Total_Spend]]&lt;=$N$12,2,IF(Table5[[#This Row],[Total_Spend]]&lt;=$N$13,3,IF(Table5[[#This Row],[Total_Spend]]&lt;$N$17,4,5))))</f>
        <v>2</v>
      </c>
    </row>
    <row r="2049" spans="1:8" x14ac:dyDescent="0.3">
      <c r="A2049" s="9">
        <v>9145</v>
      </c>
      <c r="B2049">
        <v>43</v>
      </c>
      <c r="C2049">
        <v>1478</v>
      </c>
      <c r="D2049">
        <v>22</v>
      </c>
      <c r="E2049" s="9">
        <v>0</v>
      </c>
      <c r="F2049" s="9">
        <f>IF(Table5[[#This Row],[Recency]]&lt;=$L$19,5,IF(Table5[[#This Row],[Recency]]&lt;=$L$11,4,IF(Table5[[#This Row],[Recency]]&lt;=$L$12,3,IF(Table5[[#This Row],[Recency]]&lt;=$L$13,2,1))))</f>
        <v>3</v>
      </c>
      <c r="G2049" s="9">
        <f>IF(Table5[[#This Row],[Frequency]]&lt;=$M$11,1,IF(Table5[[#This Row],[Frequency]]&lt;=$M$12,2,IF(Table5[[#This Row],[Frequency]]&lt;=$M$13,3,IF(Table5[[#This Row],[Frequency]]&lt;$M$17,4,5))))</f>
        <v>4</v>
      </c>
      <c r="H2049" s="9">
        <f>IF(Table5[[#This Row],[Total_Spend]]&lt;=$N$11,1,IF(Table5[[#This Row],[Total_Spend]]&lt;=$N$12,2,IF(Table5[[#This Row],[Total_Spend]]&lt;=$N$13,3,IF(Table5[[#This Row],[Total_Spend]]&lt;$N$17,4,5))))</f>
        <v>4</v>
      </c>
    </row>
    <row r="2050" spans="1:8" x14ac:dyDescent="0.3">
      <c r="A2050" s="9">
        <v>9150</v>
      </c>
      <c r="B2050">
        <v>21</v>
      </c>
      <c r="C2050">
        <v>62</v>
      </c>
      <c r="D2050">
        <v>7</v>
      </c>
      <c r="E2050" s="9">
        <v>0</v>
      </c>
      <c r="F2050" s="9">
        <f>IF(Table5[[#This Row],[Recency]]&lt;=$L$19,5,IF(Table5[[#This Row],[Recency]]&lt;=$L$11,4,IF(Table5[[#This Row],[Recency]]&lt;=$L$12,3,IF(Table5[[#This Row],[Recency]]&lt;=$L$13,2,1))))</f>
        <v>4</v>
      </c>
      <c r="G2050" s="9">
        <f>IF(Table5[[#This Row],[Frequency]]&lt;=$M$11,1,IF(Table5[[#This Row],[Frequency]]&lt;=$M$12,2,IF(Table5[[#This Row],[Frequency]]&lt;=$M$13,3,IF(Table5[[#This Row],[Frequency]]&lt;$M$17,4,5))))</f>
        <v>1</v>
      </c>
      <c r="H2050" s="9">
        <f>IF(Table5[[#This Row],[Total_Spend]]&lt;=$N$11,1,IF(Table5[[#This Row],[Total_Spend]]&lt;=$N$12,2,IF(Table5[[#This Row],[Total_Spend]]&lt;=$N$13,3,IF(Table5[[#This Row],[Total_Spend]]&lt;$N$17,4,5))))</f>
        <v>1</v>
      </c>
    </row>
    <row r="2051" spans="1:8" x14ac:dyDescent="0.3">
      <c r="A2051" s="9">
        <v>9153</v>
      </c>
      <c r="B2051">
        <v>81</v>
      </c>
      <c r="C2051">
        <v>1048</v>
      </c>
      <c r="D2051">
        <v>28</v>
      </c>
      <c r="E2051" s="9">
        <v>0</v>
      </c>
      <c r="F2051" s="9">
        <f>IF(Table5[[#This Row],[Recency]]&lt;=$L$19,5,IF(Table5[[#This Row],[Recency]]&lt;=$L$11,4,IF(Table5[[#This Row],[Recency]]&lt;=$L$12,3,IF(Table5[[#This Row],[Recency]]&lt;=$L$13,2,1))))</f>
        <v>1</v>
      </c>
      <c r="G2051" s="9">
        <f>IF(Table5[[#This Row],[Frequency]]&lt;=$M$11,1,IF(Table5[[#This Row],[Frequency]]&lt;=$M$12,2,IF(Table5[[#This Row],[Frequency]]&lt;=$M$13,3,IF(Table5[[#This Row],[Frequency]]&lt;$M$17,4,5))))</f>
        <v>5</v>
      </c>
      <c r="H2051" s="9">
        <f>IF(Table5[[#This Row],[Total_Spend]]&lt;=$N$11,1,IF(Table5[[#This Row],[Total_Spend]]&lt;=$N$12,2,IF(Table5[[#This Row],[Total_Spend]]&lt;=$N$13,3,IF(Table5[[#This Row],[Total_Spend]]&lt;$N$17,4,5))))</f>
        <v>4</v>
      </c>
    </row>
    <row r="2052" spans="1:8" x14ac:dyDescent="0.3">
      <c r="A2052" s="9">
        <v>916</v>
      </c>
      <c r="B2052">
        <v>67</v>
      </c>
      <c r="C2052">
        <v>31</v>
      </c>
      <c r="D2052">
        <v>6</v>
      </c>
      <c r="E2052" s="9">
        <v>0</v>
      </c>
      <c r="F2052" s="9">
        <f>IF(Table5[[#This Row],[Recency]]&lt;=$L$19,5,IF(Table5[[#This Row],[Recency]]&lt;=$L$11,4,IF(Table5[[#This Row],[Recency]]&lt;=$L$12,3,IF(Table5[[#This Row],[Recency]]&lt;=$L$13,2,1))))</f>
        <v>2</v>
      </c>
      <c r="G2052" s="9">
        <f>IF(Table5[[#This Row],[Frequency]]&lt;=$M$11,1,IF(Table5[[#This Row],[Frequency]]&lt;=$M$12,2,IF(Table5[[#This Row],[Frequency]]&lt;=$M$13,3,IF(Table5[[#This Row],[Frequency]]&lt;$M$17,4,5))))</f>
        <v>1</v>
      </c>
      <c r="H2052" s="9">
        <f>IF(Table5[[#This Row],[Total_Spend]]&lt;=$N$11,1,IF(Table5[[#This Row],[Total_Spend]]&lt;=$N$12,2,IF(Table5[[#This Row],[Total_Spend]]&lt;=$N$13,3,IF(Table5[[#This Row],[Total_Spend]]&lt;$N$17,4,5))))</f>
        <v>1</v>
      </c>
    </row>
    <row r="2053" spans="1:8" x14ac:dyDescent="0.3">
      <c r="A2053" s="9">
        <v>9166</v>
      </c>
      <c r="B2053">
        <v>57</v>
      </c>
      <c r="C2053">
        <v>882</v>
      </c>
      <c r="D2053">
        <v>23</v>
      </c>
      <c r="E2053" s="9">
        <v>0</v>
      </c>
      <c r="F2053" s="9">
        <f>IF(Table5[[#This Row],[Recency]]&lt;=$L$19,5,IF(Table5[[#This Row],[Recency]]&lt;=$L$11,4,IF(Table5[[#This Row],[Recency]]&lt;=$L$12,3,IF(Table5[[#This Row],[Recency]]&lt;=$L$13,2,1))))</f>
        <v>2</v>
      </c>
      <c r="G2053" s="9">
        <f>IF(Table5[[#This Row],[Frequency]]&lt;=$M$11,1,IF(Table5[[#This Row],[Frequency]]&lt;=$M$12,2,IF(Table5[[#This Row],[Frequency]]&lt;=$M$13,3,IF(Table5[[#This Row],[Frequency]]&lt;$M$17,4,5))))</f>
        <v>4</v>
      </c>
      <c r="H2053" s="9">
        <f>IF(Table5[[#This Row],[Total_Spend]]&lt;=$N$11,1,IF(Table5[[#This Row],[Total_Spend]]&lt;=$N$12,2,IF(Table5[[#This Row],[Total_Spend]]&lt;=$N$13,3,IF(Table5[[#This Row],[Total_Spend]]&lt;$N$17,4,5))))</f>
        <v>3</v>
      </c>
    </row>
    <row r="2054" spans="1:8" x14ac:dyDescent="0.3">
      <c r="A2054" s="9">
        <v>9167</v>
      </c>
      <c r="B2054">
        <v>72</v>
      </c>
      <c r="C2054">
        <v>976</v>
      </c>
      <c r="D2054">
        <v>26</v>
      </c>
      <c r="E2054" s="9">
        <v>0</v>
      </c>
      <c r="F2054" s="9">
        <f>IF(Table5[[#This Row],[Recency]]&lt;=$L$19,5,IF(Table5[[#This Row],[Recency]]&lt;=$L$11,4,IF(Table5[[#This Row],[Recency]]&lt;=$L$12,3,IF(Table5[[#This Row],[Recency]]&lt;=$L$13,2,1))))</f>
        <v>2</v>
      </c>
      <c r="G2054" s="9">
        <f>IF(Table5[[#This Row],[Frequency]]&lt;=$M$11,1,IF(Table5[[#This Row],[Frequency]]&lt;=$M$12,2,IF(Table5[[#This Row],[Frequency]]&lt;=$M$13,3,IF(Table5[[#This Row],[Frequency]]&lt;$M$17,4,5))))</f>
        <v>5</v>
      </c>
      <c r="H2054" s="9">
        <f>IF(Table5[[#This Row],[Total_Spend]]&lt;=$N$11,1,IF(Table5[[#This Row],[Total_Spend]]&lt;=$N$12,2,IF(Table5[[#This Row],[Total_Spend]]&lt;=$N$13,3,IF(Table5[[#This Row],[Total_Spend]]&lt;$N$17,4,5))))</f>
        <v>3</v>
      </c>
    </row>
    <row r="2055" spans="1:8" x14ac:dyDescent="0.3">
      <c r="A2055" s="9">
        <v>9185</v>
      </c>
      <c r="B2055">
        <v>38</v>
      </c>
      <c r="C2055">
        <v>1029</v>
      </c>
      <c r="D2055">
        <v>18</v>
      </c>
      <c r="E2055" s="9">
        <v>1</v>
      </c>
      <c r="F2055" s="9">
        <f>IF(Table5[[#This Row],[Recency]]&lt;=$L$19,5,IF(Table5[[#This Row],[Recency]]&lt;=$L$11,4,IF(Table5[[#This Row],[Recency]]&lt;=$L$12,3,IF(Table5[[#This Row],[Recency]]&lt;=$L$13,2,1))))</f>
        <v>3</v>
      </c>
      <c r="G2055" s="9">
        <f>IF(Table5[[#This Row],[Frequency]]&lt;=$M$11,1,IF(Table5[[#This Row],[Frequency]]&lt;=$M$12,2,IF(Table5[[#This Row],[Frequency]]&lt;=$M$13,3,IF(Table5[[#This Row],[Frequency]]&lt;$M$17,4,5))))</f>
        <v>3</v>
      </c>
      <c r="H2055" s="9">
        <f>IF(Table5[[#This Row],[Total_Spend]]&lt;=$N$11,1,IF(Table5[[#This Row],[Total_Spend]]&lt;=$N$12,2,IF(Table5[[#This Row],[Total_Spend]]&lt;=$N$13,3,IF(Table5[[#This Row],[Total_Spend]]&lt;$N$17,4,5))))</f>
        <v>3</v>
      </c>
    </row>
    <row r="2056" spans="1:8" x14ac:dyDescent="0.3">
      <c r="A2056" s="9">
        <v>9197</v>
      </c>
      <c r="B2056">
        <v>92</v>
      </c>
      <c r="C2056">
        <v>47</v>
      </c>
      <c r="D2056">
        <v>7</v>
      </c>
      <c r="E2056" s="9">
        <v>0</v>
      </c>
      <c r="F2056" s="9">
        <f>IF(Table5[[#This Row],[Recency]]&lt;=$L$19,5,IF(Table5[[#This Row],[Recency]]&lt;=$L$11,4,IF(Table5[[#This Row],[Recency]]&lt;=$L$12,3,IF(Table5[[#This Row],[Recency]]&lt;=$L$13,2,1))))</f>
        <v>1</v>
      </c>
      <c r="G2056" s="9">
        <f>IF(Table5[[#This Row],[Frequency]]&lt;=$M$11,1,IF(Table5[[#This Row],[Frequency]]&lt;=$M$12,2,IF(Table5[[#This Row],[Frequency]]&lt;=$M$13,3,IF(Table5[[#This Row],[Frequency]]&lt;$M$17,4,5))))</f>
        <v>1</v>
      </c>
      <c r="H2056" s="9">
        <f>IF(Table5[[#This Row],[Total_Spend]]&lt;=$N$11,1,IF(Table5[[#This Row],[Total_Spend]]&lt;=$N$12,2,IF(Table5[[#This Row],[Total_Spend]]&lt;=$N$13,3,IF(Table5[[#This Row],[Total_Spend]]&lt;$N$17,4,5))))</f>
        <v>1</v>
      </c>
    </row>
    <row r="2057" spans="1:8" x14ac:dyDescent="0.3">
      <c r="A2057" s="9">
        <v>92</v>
      </c>
      <c r="B2057">
        <v>12</v>
      </c>
      <c r="C2057">
        <v>89</v>
      </c>
      <c r="D2057">
        <v>11</v>
      </c>
      <c r="E2057" s="9">
        <v>0</v>
      </c>
      <c r="F2057" s="9">
        <f>IF(Table5[[#This Row],[Recency]]&lt;=$L$19,5,IF(Table5[[#This Row],[Recency]]&lt;=$L$11,4,IF(Table5[[#This Row],[Recency]]&lt;=$L$12,3,IF(Table5[[#This Row],[Recency]]&lt;=$L$13,2,1))))</f>
        <v>4</v>
      </c>
      <c r="G2057" s="9">
        <f>IF(Table5[[#This Row],[Frequency]]&lt;=$M$11,1,IF(Table5[[#This Row],[Frequency]]&lt;=$M$12,2,IF(Table5[[#This Row],[Frequency]]&lt;=$M$13,3,IF(Table5[[#This Row],[Frequency]]&lt;$M$17,4,5))))</f>
        <v>2</v>
      </c>
      <c r="H2057" s="9">
        <f>IF(Table5[[#This Row],[Total_Spend]]&lt;=$N$11,1,IF(Table5[[#This Row],[Total_Spend]]&lt;=$N$12,2,IF(Table5[[#This Row],[Total_Spend]]&lt;=$N$13,3,IF(Table5[[#This Row],[Total_Spend]]&lt;$N$17,4,5))))</f>
        <v>2</v>
      </c>
    </row>
    <row r="2058" spans="1:8" x14ac:dyDescent="0.3">
      <c r="A2058" s="9">
        <v>9204</v>
      </c>
      <c r="B2058">
        <v>33</v>
      </c>
      <c r="C2058">
        <v>1029</v>
      </c>
      <c r="D2058">
        <v>17</v>
      </c>
      <c r="E2058" s="9">
        <v>0</v>
      </c>
      <c r="F2058" s="9">
        <f>IF(Table5[[#This Row],[Recency]]&lt;=$L$19,5,IF(Table5[[#This Row],[Recency]]&lt;=$L$11,4,IF(Table5[[#This Row],[Recency]]&lt;=$L$12,3,IF(Table5[[#This Row],[Recency]]&lt;=$L$13,2,1))))</f>
        <v>3</v>
      </c>
      <c r="G2058" s="9">
        <f>IF(Table5[[#This Row],[Frequency]]&lt;=$M$11,1,IF(Table5[[#This Row],[Frequency]]&lt;=$M$12,2,IF(Table5[[#This Row],[Frequency]]&lt;=$M$13,3,IF(Table5[[#This Row],[Frequency]]&lt;$M$17,4,5))))</f>
        <v>3</v>
      </c>
      <c r="H2058" s="9">
        <f>IF(Table5[[#This Row],[Total_Spend]]&lt;=$N$11,1,IF(Table5[[#This Row],[Total_Spend]]&lt;=$N$12,2,IF(Table5[[#This Row],[Total_Spend]]&lt;=$N$13,3,IF(Table5[[#This Row],[Total_Spend]]&lt;$N$17,4,5))))</f>
        <v>3</v>
      </c>
    </row>
    <row r="2059" spans="1:8" x14ac:dyDescent="0.3">
      <c r="A2059" s="9">
        <v>9206</v>
      </c>
      <c r="B2059">
        <v>36</v>
      </c>
      <c r="C2059">
        <v>1121</v>
      </c>
      <c r="D2059">
        <v>26</v>
      </c>
      <c r="E2059" s="9">
        <v>0</v>
      </c>
      <c r="F2059" s="9">
        <f>IF(Table5[[#This Row],[Recency]]&lt;=$L$19,5,IF(Table5[[#This Row],[Recency]]&lt;=$L$11,4,IF(Table5[[#This Row],[Recency]]&lt;=$L$12,3,IF(Table5[[#This Row],[Recency]]&lt;=$L$13,2,1))))</f>
        <v>3</v>
      </c>
      <c r="G2059" s="9">
        <f>IF(Table5[[#This Row],[Frequency]]&lt;=$M$11,1,IF(Table5[[#This Row],[Frequency]]&lt;=$M$12,2,IF(Table5[[#This Row],[Frequency]]&lt;=$M$13,3,IF(Table5[[#This Row],[Frequency]]&lt;$M$17,4,5))))</f>
        <v>5</v>
      </c>
      <c r="H2059" s="9">
        <f>IF(Table5[[#This Row],[Total_Spend]]&lt;=$N$11,1,IF(Table5[[#This Row],[Total_Spend]]&lt;=$N$12,2,IF(Table5[[#This Row],[Total_Spend]]&lt;=$N$13,3,IF(Table5[[#This Row],[Total_Spend]]&lt;$N$17,4,5))))</f>
        <v>4</v>
      </c>
    </row>
    <row r="2060" spans="1:8" x14ac:dyDescent="0.3">
      <c r="A2060" s="9">
        <v>9209</v>
      </c>
      <c r="B2060">
        <v>85</v>
      </c>
      <c r="C2060">
        <v>1564</v>
      </c>
      <c r="D2060">
        <v>24</v>
      </c>
      <c r="E2060" s="9">
        <v>0</v>
      </c>
      <c r="F2060" s="9">
        <f>IF(Table5[[#This Row],[Recency]]&lt;=$L$19,5,IF(Table5[[#This Row],[Recency]]&lt;=$L$11,4,IF(Table5[[#This Row],[Recency]]&lt;=$L$12,3,IF(Table5[[#This Row],[Recency]]&lt;=$L$13,2,1))))</f>
        <v>1</v>
      </c>
      <c r="G2060" s="9">
        <f>IF(Table5[[#This Row],[Frequency]]&lt;=$M$11,1,IF(Table5[[#This Row],[Frequency]]&lt;=$M$12,2,IF(Table5[[#This Row],[Frequency]]&lt;=$M$13,3,IF(Table5[[#This Row],[Frequency]]&lt;$M$17,4,5))))</f>
        <v>4</v>
      </c>
      <c r="H2060" s="9">
        <f>IF(Table5[[#This Row],[Total_Spend]]&lt;=$N$11,1,IF(Table5[[#This Row],[Total_Spend]]&lt;=$N$12,2,IF(Table5[[#This Row],[Total_Spend]]&lt;=$N$13,3,IF(Table5[[#This Row],[Total_Spend]]&lt;$N$17,4,5))))</f>
        <v>5</v>
      </c>
    </row>
    <row r="2061" spans="1:8" x14ac:dyDescent="0.3">
      <c r="A2061" s="9">
        <v>9212</v>
      </c>
      <c r="B2061">
        <v>17</v>
      </c>
      <c r="C2061">
        <v>1678</v>
      </c>
      <c r="D2061">
        <v>28</v>
      </c>
      <c r="E2061" s="9">
        <v>0</v>
      </c>
      <c r="F2061" s="9">
        <f>IF(Table5[[#This Row],[Recency]]&lt;=$L$19,5,IF(Table5[[#This Row],[Recency]]&lt;=$L$11,4,IF(Table5[[#This Row],[Recency]]&lt;=$L$12,3,IF(Table5[[#This Row],[Recency]]&lt;=$L$13,2,1))))</f>
        <v>4</v>
      </c>
      <c r="G2061" s="9">
        <f>IF(Table5[[#This Row],[Frequency]]&lt;=$M$11,1,IF(Table5[[#This Row],[Frequency]]&lt;=$M$12,2,IF(Table5[[#This Row],[Frequency]]&lt;=$M$13,3,IF(Table5[[#This Row],[Frequency]]&lt;$M$17,4,5))))</f>
        <v>5</v>
      </c>
      <c r="H2061" s="9">
        <f>IF(Table5[[#This Row],[Total_Spend]]&lt;=$N$11,1,IF(Table5[[#This Row],[Total_Spend]]&lt;=$N$12,2,IF(Table5[[#This Row],[Total_Spend]]&lt;=$N$13,3,IF(Table5[[#This Row],[Total_Spend]]&lt;$N$17,4,5))))</f>
        <v>5</v>
      </c>
    </row>
    <row r="2062" spans="1:8" x14ac:dyDescent="0.3">
      <c r="A2062" s="9">
        <v>9213</v>
      </c>
      <c r="B2062">
        <v>13</v>
      </c>
      <c r="C2062">
        <v>15</v>
      </c>
      <c r="D2062">
        <v>4</v>
      </c>
      <c r="E2062" s="9">
        <v>0</v>
      </c>
      <c r="F2062" s="9">
        <f>IF(Table5[[#This Row],[Recency]]&lt;=$L$19,5,IF(Table5[[#This Row],[Recency]]&lt;=$L$11,4,IF(Table5[[#This Row],[Recency]]&lt;=$L$12,3,IF(Table5[[#This Row],[Recency]]&lt;=$L$13,2,1))))</f>
        <v>4</v>
      </c>
      <c r="G2062" s="9">
        <f>IF(Table5[[#This Row],[Frequency]]&lt;=$M$11,1,IF(Table5[[#This Row],[Frequency]]&lt;=$M$12,2,IF(Table5[[#This Row],[Frequency]]&lt;=$M$13,3,IF(Table5[[#This Row],[Frequency]]&lt;$M$17,4,5))))</f>
        <v>1</v>
      </c>
      <c r="H2062" s="9">
        <f>IF(Table5[[#This Row],[Total_Spend]]&lt;=$N$11,1,IF(Table5[[#This Row],[Total_Spend]]&lt;=$N$12,2,IF(Table5[[#This Row],[Total_Spend]]&lt;=$N$13,3,IF(Table5[[#This Row],[Total_Spend]]&lt;$N$17,4,5))))</f>
        <v>1</v>
      </c>
    </row>
    <row r="2063" spans="1:8" x14ac:dyDescent="0.3">
      <c r="A2063" s="9">
        <v>9214</v>
      </c>
      <c r="B2063">
        <v>48</v>
      </c>
      <c r="C2063">
        <v>358</v>
      </c>
      <c r="D2063">
        <v>13</v>
      </c>
      <c r="E2063" s="9">
        <v>0</v>
      </c>
      <c r="F2063" s="9">
        <f>IF(Table5[[#This Row],[Recency]]&lt;=$L$19,5,IF(Table5[[#This Row],[Recency]]&lt;=$L$11,4,IF(Table5[[#This Row],[Recency]]&lt;=$L$12,3,IF(Table5[[#This Row],[Recency]]&lt;=$L$13,2,1))))</f>
        <v>3</v>
      </c>
      <c r="G2063" s="9">
        <f>IF(Table5[[#This Row],[Frequency]]&lt;=$M$11,1,IF(Table5[[#This Row],[Frequency]]&lt;=$M$12,2,IF(Table5[[#This Row],[Frequency]]&lt;=$M$13,3,IF(Table5[[#This Row],[Frequency]]&lt;$M$17,4,5))))</f>
        <v>2</v>
      </c>
      <c r="H2063" s="9">
        <f>IF(Table5[[#This Row],[Total_Spend]]&lt;=$N$11,1,IF(Table5[[#This Row],[Total_Spend]]&lt;=$N$12,2,IF(Table5[[#This Row],[Total_Spend]]&lt;=$N$13,3,IF(Table5[[#This Row],[Total_Spend]]&lt;$N$17,4,5))))</f>
        <v>2</v>
      </c>
    </row>
    <row r="2064" spans="1:8" x14ac:dyDescent="0.3">
      <c r="A2064" s="9">
        <v>9215</v>
      </c>
      <c r="B2064">
        <v>19</v>
      </c>
      <c r="C2064">
        <v>551</v>
      </c>
      <c r="D2064">
        <v>21</v>
      </c>
      <c r="E2064" s="9">
        <v>0</v>
      </c>
      <c r="F2064" s="9">
        <f>IF(Table5[[#This Row],[Recency]]&lt;=$L$19,5,IF(Table5[[#This Row],[Recency]]&lt;=$L$11,4,IF(Table5[[#This Row],[Recency]]&lt;=$L$12,3,IF(Table5[[#This Row],[Recency]]&lt;=$L$13,2,1))))</f>
        <v>4</v>
      </c>
      <c r="G2064" s="9">
        <f>IF(Table5[[#This Row],[Frequency]]&lt;=$M$11,1,IF(Table5[[#This Row],[Frequency]]&lt;=$M$12,2,IF(Table5[[#This Row],[Frequency]]&lt;=$M$13,3,IF(Table5[[#This Row],[Frequency]]&lt;$M$17,4,5))))</f>
        <v>3</v>
      </c>
      <c r="H2064" s="9">
        <f>IF(Table5[[#This Row],[Total_Spend]]&lt;=$N$11,1,IF(Table5[[#This Row],[Total_Spend]]&lt;=$N$12,2,IF(Table5[[#This Row],[Total_Spend]]&lt;=$N$13,3,IF(Table5[[#This Row],[Total_Spend]]&lt;$N$17,4,5))))</f>
        <v>3</v>
      </c>
    </row>
    <row r="2065" spans="1:8" x14ac:dyDescent="0.3">
      <c r="A2065" s="9">
        <v>9216</v>
      </c>
      <c r="B2065">
        <v>34</v>
      </c>
      <c r="C2065">
        <v>44</v>
      </c>
      <c r="D2065">
        <v>7</v>
      </c>
      <c r="E2065" s="9">
        <v>0</v>
      </c>
      <c r="F2065" s="9">
        <f>IF(Table5[[#This Row],[Recency]]&lt;=$L$19,5,IF(Table5[[#This Row],[Recency]]&lt;=$L$11,4,IF(Table5[[#This Row],[Recency]]&lt;=$L$12,3,IF(Table5[[#This Row],[Recency]]&lt;=$L$13,2,1))))</f>
        <v>3</v>
      </c>
      <c r="G2065" s="9">
        <f>IF(Table5[[#This Row],[Frequency]]&lt;=$M$11,1,IF(Table5[[#This Row],[Frequency]]&lt;=$M$12,2,IF(Table5[[#This Row],[Frequency]]&lt;=$M$13,3,IF(Table5[[#This Row],[Frequency]]&lt;$M$17,4,5))))</f>
        <v>1</v>
      </c>
      <c r="H2065" s="9">
        <f>IF(Table5[[#This Row],[Total_Spend]]&lt;=$N$11,1,IF(Table5[[#This Row],[Total_Spend]]&lt;=$N$12,2,IF(Table5[[#This Row],[Total_Spend]]&lt;=$N$13,3,IF(Table5[[#This Row],[Total_Spend]]&lt;$N$17,4,5))))</f>
        <v>1</v>
      </c>
    </row>
    <row r="2066" spans="1:8" x14ac:dyDescent="0.3">
      <c r="A2066" s="9">
        <v>922</v>
      </c>
      <c r="B2066">
        <v>79</v>
      </c>
      <c r="C2066">
        <v>48</v>
      </c>
      <c r="D2066">
        <v>6</v>
      </c>
      <c r="E2066" s="9">
        <v>0</v>
      </c>
      <c r="F2066" s="9">
        <f>IF(Table5[[#This Row],[Recency]]&lt;=$L$19,5,IF(Table5[[#This Row],[Recency]]&lt;=$L$11,4,IF(Table5[[#This Row],[Recency]]&lt;=$L$12,3,IF(Table5[[#This Row],[Recency]]&lt;=$L$13,2,1))))</f>
        <v>1</v>
      </c>
      <c r="G2066" s="9">
        <f>IF(Table5[[#This Row],[Frequency]]&lt;=$M$11,1,IF(Table5[[#This Row],[Frequency]]&lt;=$M$12,2,IF(Table5[[#This Row],[Frequency]]&lt;=$M$13,3,IF(Table5[[#This Row],[Frequency]]&lt;$M$17,4,5))))</f>
        <v>1</v>
      </c>
      <c r="H2066" s="9">
        <f>IF(Table5[[#This Row],[Total_Spend]]&lt;=$N$11,1,IF(Table5[[#This Row],[Total_Spend]]&lt;=$N$12,2,IF(Table5[[#This Row],[Total_Spend]]&lt;=$N$13,3,IF(Table5[[#This Row],[Total_Spend]]&lt;$N$17,4,5))))</f>
        <v>1</v>
      </c>
    </row>
    <row r="2067" spans="1:8" x14ac:dyDescent="0.3">
      <c r="A2067" s="9">
        <v>9220</v>
      </c>
      <c r="B2067">
        <v>58</v>
      </c>
      <c r="C2067">
        <v>1968</v>
      </c>
      <c r="D2067">
        <v>20</v>
      </c>
      <c r="E2067" s="9">
        <v>1</v>
      </c>
      <c r="F2067" s="9">
        <f>IF(Table5[[#This Row],[Recency]]&lt;=$L$19,5,IF(Table5[[#This Row],[Recency]]&lt;=$L$11,4,IF(Table5[[#This Row],[Recency]]&lt;=$L$12,3,IF(Table5[[#This Row],[Recency]]&lt;=$L$13,2,1))))</f>
        <v>2</v>
      </c>
      <c r="G2067" s="9">
        <f>IF(Table5[[#This Row],[Frequency]]&lt;=$M$11,1,IF(Table5[[#This Row],[Frequency]]&lt;=$M$12,2,IF(Table5[[#This Row],[Frequency]]&lt;=$M$13,3,IF(Table5[[#This Row],[Frequency]]&lt;$M$17,4,5))))</f>
        <v>3</v>
      </c>
      <c r="H2067" s="9">
        <f>IF(Table5[[#This Row],[Total_Spend]]&lt;=$N$11,1,IF(Table5[[#This Row],[Total_Spend]]&lt;=$N$12,2,IF(Table5[[#This Row],[Total_Spend]]&lt;=$N$13,3,IF(Table5[[#This Row],[Total_Spend]]&lt;$N$17,4,5))))</f>
        <v>5</v>
      </c>
    </row>
    <row r="2068" spans="1:8" x14ac:dyDescent="0.3">
      <c r="A2068" s="9">
        <v>9224</v>
      </c>
      <c r="B2068">
        <v>81</v>
      </c>
      <c r="C2068">
        <v>1139</v>
      </c>
      <c r="D2068">
        <v>25</v>
      </c>
      <c r="E2068" s="9">
        <v>0</v>
      </c>
      <c r="F2068" s="9">
        <f>IF(Table5[[#This Row],[Recency]]&lt;=$L$19,5,IF(Table5[[#This Row],[Recency]]&lt;=$L$11,4,IF(Table5[[#This Row],[Recency]]&lt;=$L$12,3,IF(Table5[[#This Row],[Recency]]&lt;=$L$13,2,1))))</f>
        <v>1</v>
      </c>
      <c r="G2068" s="9">
        <f>IF(Table5[[#This Row],[Frequency]]&lt;=$M$11,1,IF(Table5[[#This Row],[Frequency]]&lt;=$M$12,2,IF(Table5[[#This Row],[Frequency]]&lt;=$M$13,3,IF(Table5[[#This Row],[Frequency]]&lt;$M$17,4,5))))</f>
        <v>5</v>
      </c>
      <c r="H2068" s="9">
        <f>IF(Table5[[#This Row],[Total_Spend]]&lt;=$N$11,1,IF(Table5[[#This Row],[Total_Spend]]&lt;=$N$12,2,IF(Table5[[#This Row],[Total_Spend]]&lt;=$N$13,3,IF(Table5[[#This Row],[Total_Spend]]&lt;$N$17,4,5))))</f>
        <v>4</v>
      </c>
    </row>
    <row r="2069" spans="1:8" x14ac:dyDescent="0.3">
      <c r="A2069" s="9">
        <v>9235</v>
      </c>
      <c r="B2069">
        <v>45</v>
      </c>
      <c r="C2069">
        <v>18</v>
      </c>
      <c r="D2069">
        <v>4</v>
      </c>
      <c r="E2069" s="9">
        <v>0</v>
      </c>
      <c r="F2069" s="9">
        <f>IF(Table5[[#This Row],[Recency]]&lt;=$L$19,5,IF(Table5[[#This Row],[Recency]]&lt;=$L$11,4,IF(Table5[[#This Row],[Recency]]&lt;=$L$12,3,IF(Table5[[#This Row],[Recency]]&lt;=$L$13,2,1))))</f>
        <v>3</v>
      </c>
      <c r="G2069" s="9">
        <f>IF(Table5[[#This Row],[Frequency]]&lt;=$M$11,1,IF(Table5[[#This Row],[Frequency]]&lt;=$M$12,2,IF(Table5[[#This Row],[Frequency]]&lt;=$M$13,3,IF(Table5[[#This Row],[Frequency]]&lt;$M$17,4,5))))</f>
        <v>1</v>
      </c>
      <c r="H2069" s="9">
        <f>IF(Table5[[#This Row],[Total_Spend]]&lt;=$N$11,1,IF(Table5[[#This Row],[Total_Spend]]&lt;=$N$12,2,IF(Table5[[#This Row],[Total_Spend]]&lt;=$N$13,3,IF(Table5[[#This Row],[Total_Spend]]&lt;$N$17,4,5))))</f>
        <v>1</v>
      </c>
    </row>
    <row r="2070" spans="1:8" x14ac:dyDescent="0.3">
      <c r="A2070" s="9">
        <v>9239</v>
      </c>
      <c r="B2070">
        <v>94</v>
      </c>
      <c r="C2070">
        <v>126</v>
      </c>
      <c r="D2070">
        <v>8</v>
      </c>
      <c r="E2070" s="9">
        <v>0</v>
      </c>
      <c r="F2070" s="9">
        <f>IF(Table5[[#This Row],[Recency]]&lt;=$L$19,5,IF(Table5[[#This Row],[Recency]]&lt;=$L$11,4,IF(Table5[[#This Row],[Recency]]&lt;=$L$12,3,IF(Table5[[#This Row],[Recency]]&lt;=$L$13,2,1))))</f>
        <v>1</v>
      </c>
      <c r="G2070" s="9">
        <f>IF(Table5[[#This Row],[Frequency]]&lt;=$M$11,1,IF(Table5[[#This Row],[Frequency]]&lt;=$M$12,2,IF(Table5[[#This Row],[Frequency]]&lt;=$M$13,3,IF(Table5[[#This Row],[Frequency]]&lt;$M$17,4,5))))</f>
        <v>1</v>
      </c>
      <c r="H2070" s="9">
        <f>IF(Table5[[#This Row],[Total_Spend]]&lt;=$N$11,1,IF(Table5[[#This Row],[Total_Spend]]&lt;=$N$12,2,IF(Table5[[#This Row],[Total_Spend]]&lt;=$N$13,3,IF(Table5[[#This Row],[Total_Spend]]&lt;$N$17,4,5))))</f>
        <v>2</v>
      </c>
    </row>
    <row r="2071" spans="1:8" x14ac:dyDescent="0.3">
      <c r="A2071" s="9">
        <v>9240</v>
      </c>
      <c r="B2071">
        <v>73</v>
      </c>
      <c r="C2071">
        <v>526</v>
      </c>
      <c r="D2071">
        <v>18</v>
      </c>
      <c r="E2071" s="9">
        <v>0</v>
      </c>
      <c r="F2071" s="9">
        <f>IF(Table5[[#This Row],[Recency]]&lt;=$L$19,5,IF(Table5[[#This Row],[Recency]]&lt;=$L$11,4,IF(Table5[[#This Row],[Recency]]&lt;=$L$12,3,IF(Table5[[#This Row],[Recency]]&lt;=$L$13,2,1))))</f>
        <v>2</v>
      </c>
      <c r="G2071" s="9">
        <f>IF(Table5[[#This Row],[Frequency]]&lt;=$M$11,1,IF(Table5[[#This Row],[Frequency]]&lt;=$M$12,2,IF(Table5[[#This Row],[Frequency]]&lt;=$M$13,3,IF(Table5[[#This Row],[Frequency]]&lt;$M$17,4,5))))</f>
        <v>3</v>
      </c>
      <c r="H2071" s="9">
        <f>IF(Table5[[#This Row],[Total_Spend]]&lt;=$N$11,1,IF(Table5[[#This Row],[Total_Spend]]&lt;=$N$12,2,IF(Table5[[#This Row],[Total_Spend]]&lt;=$N$13,3,IF(Table5[[#This Row],[Total_Spend]]&lt;$N$17,4,5))))</f>
        <v>3</v>
      </c>
    </row>
    <row r="2072" spans="1:8" x14ac:dyDescent="0.3">
      <c r="A2072" s="9">
        <v>9242</v>
      </c>
      <c r="B2072">
        <v>19</v>
      </c>
      <c r="C2072">
        <v>1722</v>
      </c>
      <c r="D2072">
        <v>19</v>
      </c>
      <c r="E2072" s="9">
        <v>1</v>
      </c>
      <c r="F2072" s="9">
        <f>IF(Table5[[#This Row],[Recency]]&lt;=$L$19,5,IF(Table5[[#This Row],[Recency]]&lt;=$L$11,4,IF(Table5[[#This Row],[Recency]]&lt;=$L$12,3,IF(Table5[[#This Row],[Recency]]&lt;=$L$13,2,1))))</f>
        <v>4</v>
      </c>
      <c r="G2072" s="9">
        <f>IF(Table5[[#This Row],[Frequency]]&lt;=$M$11,1,IF(Table5[[#This Row],[Frequency]]&lt;=$M$12,2,IF(Table5[[#This Row],[Frequency]]&lt;=$M$13,3,IF(Table5[[#This Row],[Frequency]]&lt;$M$17,4,5))))</f>
        <v>3</v>
      </c>
      <c r="H2072" s="9">
        <f>IF(Table5[[#This Row],[Total_Spend]]&lt;=$N$11,1,IF(Table5[[#This Row],[Total_Spend]]&lt;=$N$12,2,IF(Table5[[#This Row],[Total_Spend]]&lt;=$N$13,3,IF(Table5[[#This Row],[Total_Spend]]&lt;$N$17,4,5))))</f>
        <v>5</v>
      </c>
    </row>
    <row r="2073" spans="1:8" x14ac:dyDescent="0.3">
      <c r="A2073" s="9">
        <v>9246</v>
      </c>
      <c r="B2073">
        <v>73</v>
      </c>
      <c r="C2073">
        <v>415</v>
      </c>
      <c r="D2073">
        <v>17</v>
      </c>
      <c r="E2073" s="9">
        <v>0</v>
      </c>
      <c r="F2073" s="9">
        <f>IF(Table5[[#This Row],[Recency]]&lt;=$L$19,5,IF(Table5[[#This Row],[Recency]]&lt;=$L$11,4,IF(Table5[[#This Row],[Recency]]&lt;=$L$12,3,IF(Table5[[#This Row],[Recency]]&lt;=$L$13,2,1))))</f>
        <v>2</v>
      </c>
      <c r="G2073" s="9">
        <f>IF(Table5[[#This Row],[Frequency]]&lt;=$M$11,1,IF(Table5[[#This Row],[Frequency]]&lt;=$M$12,2,IF(Table5[[#This Row],[Frequency]]&lt;=$M$13,3,IF(Table5[[#This Row],[Frequency]]&lt;$M$17,4,5))))</f>
        <v>3</v>
      </c>
      <c r="H2073" s="9">
        <f>IF(Table5[[#This Row],[Total_Spend]]&lt;=$N$11,1,IF(Table5[[#This Row],[Total_Spend]]&lt;=$N$12,2,IF(Table5[[#This Row],[Total_Spend]]&lt;=$N$13,3,IF(Table5[[#This Row],[Total_Spend]]&lt;$N$17,4,5))))</f>
        <v>3</v>
      </c>
    </row>
    <row r="2074" spans="1:8" x14ac:dyDescent="0.3">
      <c r="A2074" s="9">
        <v>9256</v>
      </c>
      <c r="B2074">
        <v>5</v>
      </c>
      <c r="C2074">
        <v>1001</v>
      </c>
      <c r="D2074">
        <v>27</v>
      </c>
      <c r="E2074" s="9">
        <v>0</v>
      </c>
      <c r="F2074" s="9">
        <f>IF(Table5[[#This Row],[Recency]]&lt;=$L$19,5,IF(Table5[[#This Row],[Recency]]&lt;=$L$11,4,IF(Table5[[#This Row],[Recency]]&lt;=$L$12,3,IF(Table5[[#This Row],[Recency]]&lt;=$L$13,2,1))))</f>
        <v>5</v>
      </c>
      <c r="G2074" s="9">
        <f>IF(Table5[[#This Row],[Frequency]]&lt;=$M$11,1,IF(Table5[[#This Row],[Frequency]]&lt;=$M$12,2,IF(Table5[[#This Row],[Frequency]]&lt;=$M$13,3,IF(Table5[[#This Row],[Frequency]]&lt;$M$17,4,5))))</f>
        <v>5</v>
      </c>
      <c r="H2074" s="9">
        <f>IF(Table5[[#This Row],[Total_Spend]]&lt;=$N$11,1,IF(Table5[[#This Row],[Total_Spend]]&lt;=$N$12,2,IF(Table5[[#This Row],[Total_Spend]]&lt;=$N$13,3,IF(Table5[[#This Row],[Total_Spend]]&lt;$N$17,4,5))))</f>
        <v>3</v>
      </c>
    </row>
    <row r="2075" spans="1:8" x14ac:dyDescent="0.3">
      <c r="A2075" s="9">
        <v>9260</v>
      </c>
      <c r="B2075">
        <v>20</v>
      </c>
      <c r="C2075">
        <v>1706</v>
      </c>
      <c r="D2075">
        <v>27</v>
      </c>
      <c r="E2075" s="9">
        <v>0</v>
      </c>
      <c r="F2075" s="9">
        <f>IF(Table5[[#This Row],[Recency]]&lt;=$L$19,5,IF(Table5[[#This Row],[Recency]]&lt;=$L$11,4,IF(Table5[[#This Row],[Recency]]&lt;=$L$12,3,IF(Table5[[#This Row],[Recency]]&lt;=$L$13,2,1))))</f>
        <v>4</v>
      </c>
      <c r="G2075" s="9">
        <f>IF(Table5[[#This Row],[Frequency]]&lt;=$M$11,1,IF(Table5[[#This Row],[Frequency]]&lt;=$M$12,2,IF(Table5[[#This Row],[Frequency]]&lt;=$M$13,3,IF(Table5[[#This Row],[Frequency]]&lt;$M$17,4,5))))</f>
        <v>5</v>
      </c>
      <c r="H2075" s="9">
        <f>IF(Table5[[#This Row],[Total_Spend]]&lt;=$N$11,1,IF(Table5[[#This Row],[Total_Spend]]&lt;=$N$12,2,IF(Table5[[#This Row],[Total_Spend]]&lt;=$N$13,3,IF(Table5[[#This Row],[Total_Spend]]&lt;$N$17,4,5))))</f>
        <v>5</v>
      </c>
    </row>
    <row r="2076" spans="1:8" x14ac:dyDescent="0.3">
      <c r="A2076" s="9">
        <v>9262</v>
      </c>
      <c r="B2076">
        <v>11</v>
      </c>
      <c r="C2076">
        <v>52</v>
      </c>
      <c r="D2076">
        <v>5</v>
      </c>
      <c r="E2076" s="9">
        <v>0</v>
      </c>
      <c r="F2076" s="9">
        <f>IF(Table5[[#This Row],[Recency]]&lt;=$L$19,5,IF(Table5[[#This Row],[Recency]]&lt;=$L$11,4,IF(Table5[[#This Row],[Recency]]&lt;=$L$12,3,IF(Table5[[#This Row],[Recency]]&lt;=$L$13,2,1))))</f>
        <v>4</v>
      </c>
      <c r="G2076" s="9">
        <f>IF(Table5[[#This Row],[Frequency]]&lt;=$M$11,1,IF(Table5[[#This Row],[Frequency]]&lt;=$M$12,2,IF(Table5[[#This Row],[Frequency]]&lt;=$M$13,3,IF(Table5[[#This Row],[Frequency]]&lt;$M$17,4,5))))</f>
        <v>1</v>
      </c>
      <c r="H2076" s="9">
        <f>IF(Table5[[#This Row],[Total_Spend]]&lt;=$N$11,1,IF(Table5[[#This Row],[Total_Spend]]&lt;=$N$12,2,IF(Table5[[#This Row],[Total_Spend]]&lt;=$N$13,3,IF(Table5[[#This Row],[Total_Spend]]&lt;$N$17,4,5))))</f>
        <v>1</v>
      </c>
    </row>
    <row r="2077" spans="1:8" x14ac:dyDescent="0.3">
      <c r="A2077" s="9">
        <v>9264</v>
      </c>
      <c r="B2077">
        <v>1</v>
      </c>
      <c r="C2077">
        <v>1638</v>
      </c>
      <c r="D2077">
        <v>22</v>
      </c>
      <c r="E2077" s="9">
        <v>0</v>
      </c>
      <c r="F2077" s="9">
        <f>IF(Table5[[#This Row],[Recency]]&lt;=$L$19,5,IF(Table5[[#This Row],[Recency]]&lt;=$L$11,4,IF(Table5[[#This Row],[Recency]]&lt;=$L$12,3,IF(Table5[[#This Row],[Recency]]&lt;=$L$13,2,1))))</f>
        <v>5</v>
      </c>
      <c r="G2077" s="9">
        <f>IF(Table5[[#This Row],[Frequency]]&lt;=$M$11,1,IF(Table5[[#This Row],[Frequency]]&lt;=$M$12,2,IF(Table5[[#This Row],[Frequency]]&lt;=$M$13,3,IF(Table5[[#This Row],[Frequency]]&lt;$M$17,4,5))))</f>
        <v>4</v>
      </c>
      <c r="H2077" s="9">
        <f>IF(Table5[[#This Row],[Total_Spend]]&lt;=$N$11,1,IF(Table5[[#This Row],[Total_Spend]]&lt;=$N$12,2,IF(Table5[[#This Row],[Total_Spend]]&lt;=$N$13,3,IF(Table5[[#This Row],[Total_Spend]]&lt;$N$17,4,5))))</f>
        <v>5</v>
      </c>
    </row>
    <row r="2078" spans="1:8" x14ac:dyDescent="0.3">
      <c r="A2078" s="9">
        <v>9265</v>
      </c>
      <c r="B2078">
        <v>74</v>
      </c>
      <c r="C2078">
        <v>1390</v>
      </c>
      <c r="D2078">
        <v>21</v>
      </c>
      <c r="E2078" s="9">
        <v>0</v>
      </c>
      <c r="F2078" s="9">
        <f>IF(Table5[[#This Row],[Recency]]&lt;=$L$19,5,IF(Table5[[#This Row],[Recency]]&lt;=$L$11,4,IF(Table5[[#This Row],[Recency]]&lt;=$L$12,3,IF(Table5[[#This Row],[Recency]]&lt;=$L$13,2,1))))</f>
        <v>2</v>
      </c>
      <c r="G2078" s="9">
        <f>IF(Table5[[#This Row],[Frequency]]&lt;=$M$11,1,IF(Table5[[#This Row],[Frequency]]&lt;=$M$12,2,IF(Table5[[#This Row],[Frequency]]&lt;=$M$13,3,IF(Table5[[#This Row],[Frequency]]&lt;$M$17,4,5))))</f>
        <v>3</v>
      </c>
      <c r="H2078" s="9">
        <f>IF(Table5[[#This Row],[Total_Spend]]&lt;=$N$11,1,IF(Table5[[#This Row],[Total_Spend]]&lt;=$N$12,2,IF(Table5[[#This Row],[Total_Spend]]&lt;=$N$13,3,IF(Table5[[#This Row],[Total_Spend]]&lt;$N$17,4,5))))</f>
        <v>4</v>
      </c>
    </row>
    <row r="2079" spans="1:8" x14ac:dyDescent="0.3">
      <c r="A2079" s="9">
        <v>9274</v>
      </c>
      <c r="B2079">
        <v>44</v>
      </c>
      <c r="C2079">
        <v>1213</v>
      </c>
      <c r="D2079">
        <v>23</v>
      </c>
      <c r="E2079" s="9">
        <v>0</v>
      </c>
      <c r="F2079" s="9">
        <f>IF(Table5[[#This Row],[Recency]]&lt;=$L$19,5,IF(Table5[[#This Row],[Recency]]&lt;=$L$11,4,IF(Table5[[#This Row],[Recency]]&lt;=$L$12,3,IF(Table5[[#This Row],[Recency]]&lt;=$L$13,2,1))))</f>
        <v>3</v>
      </c>
      <c r="G2079" s="9">
        <f>IF(Table5[[#This Row],[Frequency]]&lt;=$M$11,1,IF(Table5[[#This Row],[Frequency]]&lt;=$M$12,2,IF(Table5[[#This Row],[Frequency]]&lt;=$M$13,3,IF(Table5[[#This Row],[Frequency]]&lt;$M$17,4,5))))</f>
        <v>4</v>
      </c>
      <c r="H2079" s="9">
        <f>IF(Table5[[#This Row],[Total_Spend]]&lt;=$N$11,1,IF(Table5[[#This Row],[Total_Spend]]&lt;=$N$12,2,IF(Table5[[#This Row],[Total_Spend]]&lt;=$N$13,3,IF(Table5[[#This Row],[Total_Spend]]&lt;$N$17,4,5))))</f>
        <v>4</v>
      </c>
    </row>
    <row r="2080" spans="1:8" x14ac:dyDescent="0.3">
      <c r="A2080" s="9">
        <v>9283</v>
      </c>
      <c r="B2080">
        <v>49</v>
      </c>
      <c r="C2080">
        <v>18</v>
      </c>
      <c r="D2080">
        <v>4</v>
      </c>
      <c r="E2080" s="9">
        <v>0</v>
      </c>
      <c r="F2080" s="9">
        <f>IF(Table5[[#This Row],[Recency]]&lt;=$L$19,5,IF(Table5[[#This Row],[Recency]]&lt;=$L$11,4,IF(Table5[[#This Row],[Recency]]&lt;=$L$12,3,IF(Table5[[#This Row],[Recency]]&lt;=$L$13,2,1))))</f>
        <v>3</v>
      </c>
      <c r="G2080" s="9">
        <f>IF(Table5[[#This Row],[Frequency]]&lt;=$M$11,1,IF(Table5[[#This Row],[Frequency]]&lt;=$M$12,2,IF(Table5[[#This Row],[Frequency]]&lt;=$M$13,3,IF(Table5[[#This Row],[Frequency]]&lt;$M$17,4,5))))</f>
        <v>1</v>
      </c>
      <c r="H2080" s="9">
        <f>IF(Table5[[#This Row],[Total_Spend]]&lt;=$N$11,1,IF(Table5[[#This Row],[Total_Spend]]&lt;=$N$12,2,IF(Table5[[#This Row],[Total_Spend]]&lt;=$N$13,3,IF(Table5[[#This Row],[Total_Spend]]&lt;$N$17,4,5))))</f>
        <v>1</v>
      </c>
    </row>
    <row r="2081" spans="1:8" x14ac:dyDescent="0.3">
      <c r="A2081" s="9">
        <v>9284</v>
      </c>
      <c r="B2081">
        <v>21</v>
      </c>
      <c r="C2081">
        <v>907</v>
      </c>
      <c r="D2081">
        <v>27</v>
      </c>
      <c r="E2081" s="9">
        <v>0</v>
      </c>
      <c r="F2081" s="9">
        <f>IF(Table5[[#This Row],[Recency]]&lt;=$L$19,5,IF(Table5[[#This Row],[Recency]]&lt;=$L$11,4,IF(Table5[[#This Row],[Recency]]&lt;=$L$12,3,IF(Table5[[#This Row],[Recency]]&lt;=$L$13,2,1))))</f>
        <v>4</v>
      </c>
      <c r="G2081" s="9">
        <f>IF(Table5[[#This Row],[Frequency]]&lt;=$M$11,1,IF(Table5[[#This Row],[Frequency]]&lt;=$M$12,2,IF(Table5[[#This Row],[Frequency]]&lt;=$M$13,3,IF(Table5[[#This Row],[Frequency]]&lt;$M$17,4,5))))</f>
        <v>5</v>
      </c>
      <c r="H2081" s="9">
        <f>IF(Table5[[#This Row],[Total_Spend]]&lt;=$N$11,1,IF(Table5[[#This Row],[Total_Spend]]&lt;=$N$12,2,IF(Table5[[#This Row],[Total_Spend]]&lt;=$N$13,3,IF(Table5[[#This Row],[Total_Spend]]&lt;$N$17,4,5))))</f>
        <v>3</v>
      </c>
    </row>
    <row r="2082" spans="1:8" x14ac:dyDescent="0.3">
      <c r="A2082" s="9">
        <v>9286</v>
      </c>
      <c r="B2082">
        <v>93</v>
      </c>
      <c r="C2082">
        <v>747</v>
      </c>
      <c r="D2082">
        <v>19</v>
      </c>
      <c r="E2082" s="9">
        <v>0</v>
      </c>
      <c r="F2082" s="9">
        <f>IF(Table5[[#This Row],[Recency]]&lt;=$L$19,5,IF(Table5[[#This Row],[Recency]]&lt;=$L$11,4,IF(Table5[[#This Row],[Recency]]&lt;=$L$12,3,IF(Table5[[#This Row],[Recency]]&lt;=$L$13,2,1))))</f>
        <v>1</v>
      </c>
      <c r="G2082" s="9">
        <f>IF(Table5[[#This Row],[Frequency]]&lt;=$M$11,1,IF(Table5[[#This Row],[Frequency]]&lt;=$M$12,2,IF(Table5[[#This Row],[Frequency]]&lt;=$M$13,3,IF(Table5[[#This Row],[Frequency]]&lt;$M$17,4,5))))</f>
        <v>3</v>
      </c>
      <c r="H2082" s="9">
        <f>IF(Table5[[#This Row],[Total_Spend]]&lt;=$N$11,1,IF(Table5[[#This Row],[Total_Spend]]&lt;=$N$12,2,IF(Table5[[#This Row],[Total_Spend]]&lt;=$N$13,3,IF(Table5[[#This Row],[Total_Spend]]&lt;$N$17,4,5))))</f>
        <v>3</v>
      </c>
    </row>
    <row r="2083" spans="1:8" x14ac:dyDescent="0.3">
      <c r="A2083" s="9">
        <v>9289</v>
      </c>
      <c r="B2083">
        <v>16</v>
      </c>
      <c r="C2083">
        <v>63</v>
      </c>
      <c r="D2083">
        <v>6</v>
      </c>
      <c r="E2083" s="9">
        <v>1</v>
      </c>
      <c r="F2083" s="9">
        <f>IF(Table5[[#This Row],[Recency]]&lt;=$L$19,5,IF(Table5[[#This Row],[Recency]]&lt;=$L$11,4,IF(Table5[[#This Row],[Recency]]&lt;=$L$12,3,IF(Table5[[#This Row],[Recency]]&lt;=$L$13,2,1))))</f>
        <v>4</v>
      </c>
      <c r="G2083" s="9">
        <f>IF(Table5[[#This Row],[Frequency]]&lt;=$M$11,1,IF(Table5[[#This Row],[Frequency]]&lt;=$M$12,2,IF(Table5[[#This Row],[Frequency]]&lt;=$M$13,3,IF(Table5[[#This Row],[Frequency]]&lt;$M$17,4,5))))</f>
        <v>1</v>
      </c>
      <c r="H2083" s="9">
        <f>IF(Table5[[#This Row],[Total_Spend]]&lt;=$N$11,1,IF(Table5[[#This Row],[Total_Spend]]&lt;=$N$12,2,IF(Table5[[#This Row],[Total_Spend]]&lt;=$N$13,3,IF(Table5[[#This Row],[Total_Spend]]&lt;$N$17,4,5))))</f>
        <v>1</v>
      </c>
    </row>
    <row r="2084" spans="1:8" x14ac:dyDescent="0.3">
      <c r="A2084" s="9">
        <v>9291</v>
      </c>
      <c r="B2084">
        <v>25</v>
      </c>
      <c r="C2084">
        <v>15</v>
      </c>
      <c r="D2084">
        <v>4</v>
      </c>
      <c r="E2084" s="9">
        <v>0</v>
      </c>
      <c r="F2084" s="9">
        <f>IF(Table5[[#This Row],[Recency]]&lt;=$L$19,5,IF(Table5[[#This Row],[Recency]]&lt;=$L$11,4,IF(Table5[[#This Row],[Recency]]&lt;=$L$12,3,IF(Table5[[#This Row],[Recency]]&lt;=$L$13,2,1))))</f>
        <v>3</v>
      </c>
      <c r="G2084" s="9">
        <f>IF(Table5[[#This Row],[Frequency]]&lt;=$M$11,1,IF(Table5[[#This Row],[Frequency]]&lt;=$M$12,2,IF(Table5[[#This Row],[Frequency]]&lt;=$M$13,3,IF(Table5[[#This Row],[Frequency]]&lt;$M$17,4,5))))</f>
        <v>1</v>
      </c>
      <c r="H2084" s="9">
        <f>IF(Table5[[#This Row],[Total_Spend]]&lt;=$N$11,1,IF(Table5[[#This Row],[Total_Spend]]&lt;=$N$12,2,IF(Table5[[#This Row],[Total_Spend]]&lt;=$N$13,3,IF(Table5[[#This Row],[Total_Spend]]&lt;$N$17,4,5))))</f>
        <v>1</v>
      </c>
    </row>
    <row r="2085" spans="1:8" x14ac:dyDescent="0.3">
      <c r="A2085" s="9">
        <v>9292</v>
      </c>
      <c r="B2085">
        <v>74</v>
      </c>
      <c r="C2085">
        <v>1382</v>
      </c>
      <c r="D2085">
        <v>23</v>
      </c>
      <c r="E2085" s="9">
        <v>0</v>
      </c>
      <c r="F2085" s="9">
        <f>IF(Table5[[#This Row],[Recency]]&lt;=$L$19,5,IF(Table5[[#This Row],[Recency]]&lt;=$L$11,4,IF(Table5[[#This Row],[Recency]]&lt;=$L$12,3,IF(Table5[[#This Row],[Recency]]&lt;=$L$13,2,1))))</f>
        <v>2</v>
      </c>
      <c r="G2085" s="9">
        <f>IF(Table5[[#This Row],[Frequency]]&lt;=$M$11,1,IF(Table5[[#This Row],[Frequency]]&lt;=$M$12,2,IF(Table5[[#This Row],[Frequency]]&lt;=$M$13,3,IF(Table5[[#This Row],[Frequency]]&lt;$M$17,4,5))))</f>
        <v>4</v>
      </c>
      <c r="H2085" s="9">
        <f>IF(Table5[[#This Row],[Total_Spend]]&lt;=$N$11,1,IF(Table5[[#This Row],[Total_Spend]]&lt;=$N$12,2,IF(Table5[[#This Row],[Total_Spend]]&lt;=$N$13,3,IF(Table5[[#This Row],[Total_Spend]]&lt;$N$17,4,5))))</f>
        <v>4</v>
      </c>
    </row>
    <row r="2086" spans="1:8" x14ac:dyDescent="0.3">
      <c r="A2086" s="9">
        <v>9298</v>
      </c>
      <c r="B2086">
        <v>89</v>
      </c>
      <c r="C2086">
        <v>1798</v>
      </c>
      <c r="D2086">
        <v>18</v>
      </c>
      <c r="E2086" s="9">
        <v>0</v>
      </c>
      <c r="F2086" s="9">
        <f>IF(Table5[[#This Row],[Recency]]&lt;=$L$19,5,IF(Table5[[#This Row],[Recency]]&lt;=$L$11,4,IF(Table5[[#This Row],[Recency]]&lt;=$L$12,3,IF(Table5[[#This Row],[Recency]]&lt;=$L$13,2,1))))</f>
        <v>1</v>
      </c>
      <c r="G2086" s="9">
        <f>IF(Table5[[#This Row],[Frequency]]&lt;=$M$11,1,IF(Table5[[#This Row],[Frequency]]&lt;=$M$12,2,IF(Table5[[#This Row],[Frequency]]&lt;=$M$13,3,IF(Table5[[#This Row],[Frequency]]&lt;$M$17,4,5))))</f>
        <v>3</v>
      </c>
      <c r="H2086" s="9">
        <f>IF(Table5[[#This Row],[Total_Spend]]&lt;=$N$11,1,IF(Table5[[#This Row],[Total_Spend]]&lt;=$N$12,2,IF(Table5[[#This Row],[Total_Spend]]&lt;=$N$13,3,IF(Table5[[#This Row],[Total_Spend]]&lt;$N$17,4,5))))</f>
        <v>5</v>
      </c>
    </row>
    <row r="2087" spans="1:8" x14ac:dyDescent="0.3">
      <c r="A2087" s="9">
        <v>9303</v>
      </c>
      <c r="B2087">
        <v>12</v>
      </c>
      <c r="C2087">
        <v>32</v>
      </c>
      <c r="D2087">
        <v>1</v>
      </c>
      <c r="E2087" s="9">
        <v>0</v>
      </c>
      <c r="F2087" s="9">
        <f>IF(Table5[[#This Row],[Recency]]&lt;=$L$19,5,IF(Table5[[#This Row],[Recency]]&lt;=$L$11,4,IF(Table5[[#This Row],[Recency]]&lt;=$L$12,3,IF(Table5[[#This Row],[Recency]]&lt;=$L$13,2,1))))</f>
        <v>4</v>
      </c>
      <c r="G2087" s="9">
        <f>IF(Table5[[#This Row],[Frequency]]&lt;=$M$11,1,IF(Table5[[#This Row],[Frequency]]&lt;=$M$12,2,IF(Table5[[#This Row],[Frequency]]&lt;=$M$13,3,IF(Table5[[#This Row],[Frequency]]&lt;$M$17,4,5))))</f>
        <v>1</v>
      </c>
      <c r="H2087" s="9">
        <f>IF(Table5[[#This Row],[Total_Spend]]&lt;=$N$11,1,IF(Table5[[#This Row],[Total_Spend]]&lt;=$N$12,2,IF(Table5[[#This Row],[Total_Spend]]&lt;=$N$13,3,IF(Table5[[#This Row],[Total_Spend]]&lt;$N$17,4,5))))</f>
        <v>1</v>
      </c>
    </row>
    <row r="2088" spans="1:8" x14ac:dyDescent="0.3">
      <c r="A2088" s="9">
        <v>9305</v>
      </c>
      <c r="B2088">
        <v>65</v>
      </c>
      <c r="C2088">
        <v>1315</v>
      </c>
      <c r="D2088">
        <v>27</v>
      </c>
      <c r="E2088" s="9">
        <v>0</v>
      </c>
      <c r="F2088" s="9">
        <f>IF(Table5[[#This Row],[Recency]]&lt;=$L$19,5,IF(Table5[[#This Row],[Recency]]&lt;=$L$11,4,IF(Table5[[#This Row],[Recency]]&lt;=$L$12,3,IF(Table5[[#This Row],[Recency]]&lt;=$L$13,2,1))))</f>
        <v>2</v>
      </c>
      <c r="G2088" s="9">
        <f>IF(Table5[[#This Row],[Frequency]]&lt;=$M$11,1,IF(Table5[[#This Row],[Frequency]]&lt;=$M$12,2,IF(Table5[[#This Row],[Frequency]]&lt;=$M$13,3,IF(Table5[[#This Row],[Frequency]]&lt;$M$17,4,5))))</f>
        <v>5</v>
      </c>
      <c r="H2088" s="9">
        <f>IF(Table5[[#This Row],[Total_Spend]]&lt;=$N$11,1,IF(Table5[[#This Row],[Total_Spend]]&lt;=$N$12,2,IF(Table5[[#This Row],[Total_Spend]]&lt;=$N$13,3,IF(Table5[[#This Row],[Total_Spend]]&lt;$N$17,4,5))))</f>
        <v>4</v>
      </c>
    </row>
    <row r="2089" spans="1:8" x14ac:dyDescent="0.3">
      <c r="A2089" s="9">
        <v>9308</v>
      </c>
      <c r="B2089">
        <v>51</v>
      </c>
      <c r="C2089">
        <v>976</v>
      </c>
      <c r="D2089">
        <v>14</v>
      </c>
      <c r="E2089" s="9">
        <v>0</v>
      </c>
      <c r="F2089" s="9">
        <f>IF(Table5[[#This Row],[Recency]]&lt;=$L$19,5,IF(Table5[[#This Row],[Recency]]&lt;=$L$11,4,IF(Table5[[#This Row],[Recency]]&lt;=$L$12,3,IF(Table5[[#This Row],[Recency]]&lt;=$L$13,2,1))))</f>
        <v>2</v>
      </c>
      <c r="G2089" s="9">
        <f>IF(Table5[[#This Row],[Frequency]]&lt;=$M$11,1,IF(Table5[[#This Row],[Frequency]]&lt;=$M$12,2,IF(Table5[[#This Row],[Frequency]]&lt;=$M$13,3,IF(Table5[[#This Row],[Frequency]]&lt;$M$17,4,5))))</f>
        <v>2</v>
      </c>
      <c r="H2089" s="9">
        <f>IF(Table5[[#This Row],[Total_Spend]]&lt;=$N$11,1,IF(Table5[[#This Row],[Total_Spend]]&lt;=$N$12,2,IF(Table5[[#This Row],[Total_Spend]]&lt;=$N$13,3,IF(Table5[[#This Row],[Total_Spend]]&lt;$N$17,4,5))))</f>
        <v>3</v>
      </c>
    </row>
    <row r="2090" spans="1:8" x14ac:dyDescent="0.3">
      <c r="A2090" s="9">
        <v>9316</v>
      </c>
      <c r="B2090">
        <v>29</v>
      </c>
      <c r="C2090">
        <v>29</v>
      </c>
      <c r="D2090">
        <v>5</v>
      </c>
      <c r="E2090" s="9">
        <v>0</v>
      </c>
      <c r="F2090" s="9">
        <f>IF(Table5[[#This Row],[Recency]]&lt;=$L$19,5,IF(Table5[[#This Row],[Recency]]&lt;=$L$11,4,IF(Table5[[#This Row],[Recency]]&lt;=$L$12,3,IF(Table5[[#This Row],[Recency]]&lt;=$L$13,2,1))))</f>
        <v>3</v>
      </c>
      <c r="G2090" s="9">
        <f>IF(Table5[[#This Row],[Frequency]]&lt;=$M$11,1,IF(Table5[[#This Row],[Frequency]]&lt;=$M$12,2,IF(Table5[[#This Row],[Frequency]]&lt;=$M$13,3,IF(Table5[[#This Row],[Frequency]]&lt;$M$17,4,5))))</f>
        <v>1</v>
      </c>
      <c r="H2090" s="9">
        <f>IF(Table5[[#This Row],[Total_Spend]]&lt;=$N$11,1,IF(Table5[[#This Row],[Total_Spend]]&lt;=$N$12,2,IF(Table5[[#This Row],[Total_Spend]]&lt;=$N$13,3,IF(Table5[[#This Row],[Total_Spend]]&lt;$N$17,4,5))))</f>
        <v>1</v>
      </c>
    </row>
    <row r="2091" spans="1:8" x14ac:dyDescent="0.3">
      <c r="A2091" s="9">
        <v>9323</v>
      </c>
      <c r="B2091">
        <v>5</v>
      </c>
      <c r="C2091">
        <v>874</v>
      </c>
      <c r="D2091">
        <v>26</v>
      </c>
      <c r="E2091" s="9">
        <v>1</v>
      </c>
      <c r="F2091" s="9">
        <f>IF(Table5[[#This Row],[Recency]]&lt;=$L$19,5,IF(Table5[[#This Row],[Recency]]&lt;=$L$11,4,IF(Table5[[#This Row],[Recency]]&lt;=$L$12,3,IF(Table5[[#This Row],[Recency]]&lt;=$L$13,2,1))))</f>
        <v>5</v>
      </c>
      <c r="G2091" s="9">
        <f>IF(Table5[[#This Row],[Frequency]]&lt;=$M$11,1,IF(Table5[[#This Row],[Frequency]]&lt;=$M$12,2,IF(Table5[[#This Row],[Frequency]]&lt;=$M$13,3,IF(Table5[[#This Row],[Frequency]]&lt;$M$17,4,5))))</f>
        <v>5</v>
      </c>
      <c r="H2091" s="9">
        <f>IF(Table5[[#This Row],[Total_Spend]]&lt;=$N$11,1,IF(Table5[[#This Row],[Total_Spend]]&lt;=$N$12,2,IF(Table5[[#This Row],[Total_Spend]]&lt;=$N$13,3,IF(Table5[[#This Row],[Total_Spend]]&lt;$N$17,4,5))))</f>
        <v>3</v>
      </c>
    </row>
    <row r="2092" spans="1:8" x14ac:dyDescent="0.3">
      <c r="A2092" s="9">
        <v>933</v>
      </c>
      <c r="B2092">
        <v>31</v>
      </c>
      <c r="C2092">
        <v>25</v>
      </c>
      <c r="D2092">
        <v>4</v>
      </c>
      <c r="E2092" s="9">
        <v>0</v>
      </c>
      <c r="F2092" s="9">
        <f>IF(Table5[[#This Row],[Recency]]&lt;=$L$19,5,IF(Table5[[#This Row],[Recency]]&lt;=$L$11,4,IF(Table5[[#This Row],[Recency]]&lt;=$L$12,3,IF(Table5[[#This Row],[Recency]]&lt;=$L$13,2,1))))</f>
        <v>3</v>
      </c>
      <c r="G2092" s="9">
        <f>IF(Table5[[#This Row],[Frequency]]&lt;=$M$11,1,IF(Table5[[#This Row],[Frequency]]&lt;=$M$12,2,IF(Table5[[#This Row],[Frequency]]&lt;=$M$13,3,IF(Table5[[#This Row],[Frequency]]&lt;$M$17,4,5))))</f>
        <v>1</v>
      </c>
      <c r="H2092" s="9">
        <f>IF(Table5[[#This Row],[Total_Spend]]&lt;=$N$11,1,IF(Table5[[#This Row],[Total_Spend]]&lt;=$N$12,2,IF(Table5[[#This Row],[Total_Spend]]&lt;=$N$13,3,IF(Table5[[#This Row],[Total_Spend]]&lt;$N$17,4,5))))</f>
        <v>1</v>
      </c>
    </row>
    <row r="2093" spans="1:8" x14ac:dyDescent="0.3">
      <c r="A2093" s="9">
        <v>9336</v>
      </c>
      <c r="B2093">
        <v>38</v>
      </c>
      <c r="C2093">
        <v>636</v>
      </c>
      <c r="D2093">
        <v>21</v>
      </c>
      <c r="E2093" s="9">
        <v>0</v>
      </c>
      <c r="F2093" s="9">
        <f>IF(Table5[[#This Row],[Recency]]&lt;=$L$19,5,IF(Table5[[#This Row],[Recency]]&lt;=$L$11,4,IF(Table5[[#This Row],[Recency]]&lt;=$L$12,3,IF(Table5[[#This Row],[Recency]]&lt;=$L$13,2,1))))</f>
        <v>3</v>
      </c>
      <c r="G2093" s="9">
        <f>IF(Table5[[#This Row],[Frequency]]&lt;=$M$11,1,IF(Table5[[#This Row],[Frequency]]&lt;=$M$12,2,IF(Table5[[#This Row],[Frequency]]&lt;=$M$13,3,IF(Table5[[#This Row],[Frequency]]&lt;$M$17,4,5))))</f>
        <v>3</v>
      </c>
      <c r="H2093" s="9">
        <f>IF(Table5[[#This Row],[Total_Spend]]&lt;=$N$11,1,IF(Table5[[#This Row],[Total_Spend]]&lt;=$N$12,2,IF(Table5[[#This Row],[Total_Spend]]&lt;=$N$13,3,IF(Table5[[#This Row],[Total_Spend]]&lt;$N$17,4,5))))</f>
        <v>3</v>
      </c>
    </row>
    <row r="2094" spans="1:8" x14ac:dyDescent="0.3">
      <c r="A2094" s="9">
        <v>9347</v>
      </c>
      <c r="B2094">
        <v>49</v>
      </c>
      <c r="C2094">
        <v>46</v>
      </c>
      <c r="D2094">
        <v>5</v>
      </c>
      <c r="E2094" s="9">
        <v>0</v>
      </c>
      <c r="F2094" s="9">
        <f>IF(Table5[[#This Row],[Recency]]&lt;=$L$19,5,IF(Table5[[#This Row],[Recency]]&lt;=$L$11,4,IF(Table5[[#This Row],[Recency]]&lt;=$L$12,3,IF(Table5[[#This Row],[Recency]]&lt;=$L$13,2,1))))</f>
        <v>3</v>
      </c>
      <c r="G2094" s="9">
        <f>IF(Table5[[#This Row],[Frequency]]&lt;=$M$11,1,IF(Table5[[#This Row],[Frequency]]&lt;=$M$12,2,IF(Table5[[#This Row],[Frequency]]&lt;=$M$13,3,IF(Table5[[#This Row],[Frequency]]&lt;$M$17,4,5))))</f>
        <v>1</v>
      </c>
      <c r="H2094" s="9">
        <f>IF(Table5[[#This Row],[Total_Spend]]&lt;=$N$11,1,IF(Table5[[#This Row],[Total_Spend]]&lt;=$N$12,2,IF(Table5[[#This Row],[Total_Spend]]&lt;=$N$13,3,IF(Table5[[#This Row],[Total_Spend]]&lt;$N$17,4,5))))</f>
        <v>1</v>
      </c>
    </row>
    <row r="2095" spans="1:8" x14ac:dyDescent="0.3">
      <c r="A2095" s="9">
        <v>9349</v>
      </c>
      <c r="B2095">
        <v>84</v>
      </c>
      <c r="C2095">
        <v>1131</v>
      </c>
      <c r="D2095">
        <v>23</v>
      </c>
      <c r="E2095" s="9">
        <v>0</v>
      </c>
      <c r="F2095" s="9">
        <f>IF(Table5[[#This Row],[Recency]]&lt;=$L$19,5,IF(Table5[[#This Row],[Recency]]&lt;=$L$11,4,IF(Table5[[#This Row],[Recency]]&lt;=$L$12,3,IF(Table5[[#This Row],[Recency]]&lt;=$L$13,2,1))))</f>
        <v>1</v>
      </c>
      <c r="G2095" s="9">
        <f>IF(Table5[[#This Row],[Frequency]]&lt;=$M$11,1,IF(Table5[[#This Row],[Frequency]]&lt;=$M$12,2,IF(Table5[[#This Row],[Frequency]]&lt;=$M$13,3,IF(Table5[[#This Row],[Frequency]]&lt;$M$17,4,5))))</f>
        <v>4</v>
      </c>
      <c r="H2095" s="9">
        <f>IF(Table5[[#This Row],[Total_Spend]]&lt;=$N$11,1,IF(Table5[[#This Row],[Total_Spend]]&lt;=$N$12,2,IF(Table5[[#This Row],[Total_Spend]]&lt;=$N$13,3,IF(Table5[[#This Row],[Total_Spend]]&lt;$N$17,4,5))))</f>
        <v>4</v>
      </c>
    </row>
    <row r="2096" spans="1:8" x14ac:dyDescent="0.3">
      <c r="A2096" s="9">
        <v>9353</v>
      </c>
      <c r="B2096">
        <v>61</v>
      </c>
      <c r="C2096">
        <v>995</v>
      </c>
      <c r="D2096">
        <v>16</v>
      </c>
      <c r="E2096" s="9">
        <v>0</v>
      </c>
      <c r="F2096" s="9">
        <f>IF(Table5[[#This Row],[Recency]]&lt;=$L$19,5,IF(Table5[[#This Row],[Recency]]&lt;=$L$11,4,IF(Table5[[#This Row],[Recency]]&lt;=$L$12,3,IF(Table5[[#This Row],[Recency]]&lt;=$L$13,2,1))))</f>
        <v>2</v>
      </c>
      <c r="G2096" s="9">
        <f>IF(Table5[[#This Row],[Frequency]]&lt;=$M$11,1,IF(Table5[[#This Row],[Frequency]]&lt;=$M$12,2,IF(Table5[[#This Row],[Frequency]]&lt;=$M$13,3,IF(Table5[[#This Row],[Frequency]]&lt;$M$17,4,5))))</f>
        <v>3</v>
      </c>
      <c r="H2096" s="9">
        <f>IF(Table5[[#This Row],[Total_Spend]]&lt;=$N$11,1,IF(Table5[[#This Row],[Total_Spend]]&lt;=$N$12,2,IF(Table5[[#This Row],[Total_Spend]]&lt;=$N$13,3,IF(Table5[[#This Row],[Total_Spend]]&lt;$N$17,4,5))))</f>
        <v>3</v>
      </c>
    </row>
    <row r="2097" spans="1:8" x14ac:dyDescent="0.3">
      <c r="A2097" s="9">
        <v>9360</v>
      </c>
      <c r="B2097">
        <v>41</v>
      </c>
      <c r="C2097">
        <v>316</v>
      </c>
      <c r="D2097">
        <v>12</v>
      </c>
      <c r="E2097" s="9">
        <v>0</v>
      </c>
      <c r="F2097" s="9">
        <f>IF(Table5[[#This Row],[Recency]]&lt;=$L$19,5,IF(Table5[[#This Row],[Recency]]&lt;=$L$11,4,IF(Table5[[#This Row],[Recency]]&lt;=$L$12,3,IF(Table5[[#This Row],[Recency]]&lt;=$L$13,2,1))))</f>
        <v>3</v>
      </c>
      <c r="G2097" s="9">
        <f>IF(Table5[[#This Row],[Frequency]]&lt;=$M$11,1,IF(Table5[[#This Row],[Frequency]]&lt;=$M$12,2,IF(Table5[[#This Row],[Frequency]]&lt;=$M$13,3,IF(Table5[[#This Row],[Frequency]]&lt;$M$17,4,5))))</f>
        <v>2</v>
      </c>
      <c r="H2097" s="9">
        <f>IF(Table5[[#This Row],[Total_Spend]]&lt;=$N$11,1,IF(Table5[[#This Row],[Total_Spend]]&lt;=$N$12,2,IF(Table5[[#This Row],[Total_Spend]]&lt;=$N$13,3,IF(Table5[[#This Row],[Total_Spend]]&lt;$N$17,4,5))))</f>
        <v>2</v>
      </c>
    </row>
    <row r="2098" spans="1:8" x14ac:dyDescent="0.3">
      <c r="A2098" s="9">
        <v>9362</v>
      </c>
      <c r="B2098">
        <v>14</v>
      </c>
      <c r="C2098">
        <v>568</v>
      </c>
      <c r="D2098">
        <v>18</v>
      </c>
      <c r="E2098" s="9">
        <v>0</v>
      </c>
      <c r="F2098" s="9">
        <f>IF(Table5[[#This Row],[Recency]]&lt;=$L$19,5,IF(Table5[[#This Row],[Recency]]&lt;=$L$11,4,IF(Table5[[#This Row],[Recency]]&lt;=$L$12,3,IF(Table5[[#This Row],[Recency]]&lt;=$L$13,2,1))))</f>
        <v>4</v>
      </c>
      <c r="G2098" s="9">
        <f>IF(Table5[[#This Row],[Frequency]]&lt;=$M$11,1,IF(Table5[[#This Row],[Frequency]]&lt;=$M$12,2,IF(Table5[[#This Row],[Frequency]]&lt;=$M$13,3,IF(Table5[[#This Row],[Frequency]]&lt;$M$17,4,5))))</f>
        <v>3</v>
      </c>
      <c r="H2098" s="9">
        <f>IF(Table5[[#This Row],[Total_Spend]]&lt;=$N$11,1,IF(Table5[[#This Row],[Total_Spend]]&lt;=$N$12,2,IF(Table5[[#This Row],[Total_Spend]]&lt;=$N$13,3,IF(Table5[[#This Row],[Total_Spend]]&lt;$N$17,4,5))))</f>
        <v>3</v>
      </c>
    </row>
    <row r="2099" spans="1:8" x14ac:dyDescent="0.3">
      <c r="A2099" s="9">
        <v>9365</v>
      </c>
      <c r="B2099">
        <v>57</v>
      </c>
      <c r="C2099">
        <v>1277</v>
      </c>
      <c r="D2099">
        <v>24</v>
      </c>
      <c r="E2099" s="9">
        <v>0</v>
      </c>
      <c r="F2099" s="9">
        <f>IF(Table5[[#This Row],[Recency]]&lt;=$L$19,5,IF(Table5[[#This Row],[Recency]]&lt;=$L$11,4,IF(Table5[[#This Row],[Recency]]&lt;=$L$12,3,IF(Table5[[#This Row],[Recency]]&lt;=$L$13,2,1))))</f>
        <v>2</v>
      </c>
      <c r="G2099" s="9">
        <f>IF(Table5[[#This Row],[Frequency]]&lt;=$M$11,1,IF(Table5[[#This Row],[Frequency]]&lt;=$M$12,2,IF(Table5[[#This Row],[Frequency]]&lt;=$M$13,3,IF(Table5[[#This Row],[Frequency]]&lt;$M$17,4,5))))</f>
        <v>4</v>
      </c>
      <c r="H2099" s="9">
        <f>IF(Table5[[#This Row],[Total_Spend]]&lt;=$N$11,1,IF(Table5[[#This Row],[Total_Spend]]&lt;=$N$12,2,IF(Table5[[#This Row],[Total_Spend]]&lt;=$N$13,3,IF(Table5[[#This Row],[Total_Spend]]&lt;$N$17,4,5))))</f>
        <v>4</v>
      </c>
    </row>
    <row r="2100" spans="1:8" x14ac:dyDescent="0.3">
      <c r="A2100" s="9">
        <v>9369</v>
      </c>
      <c r="B2100">
        <v>19</v>
      </c>
      <c r="C2100">
        <v>1274</v>
      </c>
      <c r="D2100">
        <v>32</v>
      </c>
      <c r="E2100" s="9">
        <v>1</v>
      </c>
      <c r="F2100" s="9">
        <f>IF(Table5[[#This Row],[Recency]]&lt;=$L$19,5,IF(Table5[[#This Row],[Recency]]&lt;=$L$11,4,IF(Table5[[#This Row],[Recency]]&lt;=$L$12,3,IF(Table5[[#This Row],[Recency]]&lt;=$L$13,2,1))))</f>
        <v>4</v>
      </c>
      <c r="G2100" s="9">
        <f>IF(Table5[[#This Row],[Frequency]]&lt;=$M$11,1,IF(Table5[[#This Row],[Frequency]]&lt;=$M$12,2,IF(Table5[[#This Row],[Frequency]]&lt;=$M$13,3,IF(Table5[[#This Row],[Frequency]]&lt;$M$17,4,5))))</f>
        <v>5</v>
      </c>
      <c r="H2100" s="9">
        <f>IF(Table5[[#This Row],[Total_Spend]]&lt;=$N$11,1,IF(Table5[[#This Row],[Total_Spend]]&lt;=$N$12,2,IF(Table5[[#This Row],[Total_Spend]]&lt;=$N$13,3,IF(Table5[[#This Row],[Total_Spend]]&lt;$N$17,4,5))))</f>
        <v>4</v>
      </c>
    </row>
    <row r="2101" spans="1:8" x14ac:dyDescent="0.3">
      <c r="A2101" s="9">
        <v>9370</v>
      </c>
      <c r="B2101">
        <v>68</v>
      </c>
      <c r="C2101">
        <v>1120</v>
      </c>
      <c r="D2101">
        <v>16</v>
      </c>
      <c r="E2101" s="9">
        <v>0</v>
      </c>
      <c r="F2101" s="9">
        <f>IF(Table5[[#This Row],[Recency]]&lt;=$L$19,5,IF(Table5[[#This Row],[Recency]]&lt;=$L$11,4,IF(Table5[[#This Row],[Recency]]&lt;=$L$12,3,IF(Table5[[#This Row],[Recency]]&lt;=$L$13,2,1))))</f>
        <v>2</v>
      </c>
      <c r="G2101" s="9">
        <f>IF(Table5[[#This Row],[Frequency]]&lt;=$M$11,1,IF(Table5[[#This Row],[Frequency]]&lt;=$M$12,2,IF(Table5[[#This Row],[Frequency]]&lt;=$M$13,3,IF(Table5[[#This Row],[Frequency]]&lt;$M$17,4,5))))</f>
        <v>3</v>
      </c>
      <c r="H2101" s="9">
        <f>IF(Table5[[#This Row],[Total_Spend]]&lt;=$N$11,1,IF(Table5[[#This Row],[Total_Spend]]&lt;=$N$12,2,IF(Table5[[#This Row],[Total_Spend]]&lt;=$N$13,3,IF(Table5[[#This Row],[Total_Spend]]&lt;$N$17,4,5))))</f>
        <v>4</v>
      </c>
    </row>
    <row r="2102" spans="1:8" x14ac:dyDescent="0.3">
      <c r="A2102" s="9">
        <v>938</v>
      </c>
      <c r="B2102">
        <v>30</v>
      </c>
      <c r="C2102">
        <v>87</v>
      </c>
      <c r="D2102">
        <v>7</v>
      </c>
      <c r="E2102" s="9">
        <v>0</v>
      </c>
      <c r="F2102" s="9">
        <f>IF(Table5[[#This Row],[Recency]]&lt;=$L$19,5,IF(Table5[[#This Row],[Recency]]&lt;=$L$11,4,IF(Table5[[#This Row],[Recency]]&lt;=$L$12,3,IF(Table5[[#This Row],[Recency]]&lt;=$L$13,2,1))))</f>
        <v>3</v>
      </c>
      <c r="G2102" s="9">
        <f>IF(Table5[[#This Row],[Frequency]]&lt;=$M$11,1,IF(Table5[[#This Row],[Frequency]]&lt;=$M$12,2,IF(Table5[[#This Row],[Frequency]]&lt;=$M$13,3,IF(Table5[[#This Row],[Frequency]]&lt;$M$17,4,5))))</f>
        <v>1</v>
      </c>
      <c r="H2102" s="9">
        <f>IF(Table5[[#This Row],[Total_Spend]]&lt;=$N$11,1,IF(Table5[[#This Row],[Total_Spend]]&lt;=$N$12,2,IF(Table5[[#This Row],[Total_Spend]]&lt;=$N$13,3,IF(Table5[[#This Row],[Total_Spend]]&lt;$N$17,4,5))))</f>
        <v>2</v>
      </c>
    </row>
    <row r="2103" spans="1:8" x14ac:dyDescent="0.3">
      <c r="A2103" s="9">
        <v>9381</v>
      </c>
      <c r="B2103">
        <v>57</v>
      </c>
      <c r="C2103">
        <v>606</v>
      </c>
      <c r="D2103">
        <v>23</v>
      </c>
      <c r="E2103" s="9">
        <v>0</v>
      </c>
      <c r="F2103" s="9">
        <f>IF(Table5[[#This Row],[Recency]]&lt;=$L$19,5,IF(Table5[[#This Row],[Recency]]&lt;=$L$11,4,IF(Table5[[#This Row],[Recency]]&lt;=$L$12,3,IF(Table5[[#This Row],[Recency]]&lt;=$L$13,2,1))))</f>
        <v>2</v>
      </c>
      <c r="G2103" s="9">
        <f>IF(Table5[[#This Row],[Frequency]]&lt;=$M$11,1,IF(Table5[[#This Row],[Frequency]]&lt;=$M$12,2,IF(Table5[[#This Row],[Frequency]]&lt;=$M$13,3,IF(Table5[[#This Row],[Frequency]]&lt;$M$17,4,5))))</f>
        <v>4</v>
      </c>
      <c r="H2103" s="9">
        <f>IF(Table5[[#This Row],[Total_Spend]]&lt;=$N$11,1,IF(Table5[[#This Row],[Total_Spend]]&lt;=$N$12,2,IF(Table5[[#This Row],[Total_Spend]]&lt;=$N$13,3,IF(Table5[[#This Row],[Total_Spend]]&lt;$N$17,4,5))))</f>
        <v>3</v>
      </c>
    </row>
    <row r="2104" spans="1:8" x14ac:dyDescent="0.3">
      <c r="A2104" s="9">
        <v>9384</v>
      </c>
      <c r="B2104">
        <v>57</v>
      </c>
      <c r="C2104">
        <v>606</v>
      </c>
      <c r="D2104">
        <v>23</v>
      </c>
      <c r="E2104" s="9">
        <v>0</v>
      </c>
      <c r="F2104" s="9">
        <f>IF(Table5[[#This Row],[Recency]]&lt;=$L$19,5,IF(Table5[[#This Row],[Recency]]&lt;=$L$11,4,IF(Table5[[#This Row],[Recency]]&lt;=$L$12,3,IF(Table5[[#This Row],[Recency]]&lt;=$L$13,2,1))))</f>
        <v>2</v>
      </c>
      <c r="G2104" s="9">
        <f>IF(Table5[[#This Row],[Frequency]]&lt;=$M$11,1,IF(Table5[[#This Row],[Frequency]]&lt;=$M$12,2,IF(Table5[[#This Row],[Frequency]]&lt;=$M$13,3,IF(Table5[[#This Row],[Frequency]]&lt;$M$17,4,5))))</f>
        <v>4</v>
      </c>
      <c r="H2104" s="9">
        <f>IF(Table5[[#This Row],[Total_Spend]]&lt;=$N$11,1,IF(Table5[[#This Row],[Total_Spend]]&lt;=$N$12,2,IF(Table5[[#This Row],[Total_Spend]]&lt;=$N$13,3,IF(Table5[[#This Row],[Total_Spend]]&lt;$N$17,4,5))))</f>
        <v>3</v>
      </c>
    </row>
    <row r="2105" spans="1:8" x14ac:dyDescent="0.3">
      <c r="A2105" s="9">
        <v>9386</v>
      </c>
      <c r="B2105">
        <v>88</v>
      </c>
      <c r="C2105">
        <v>320</v>
      </c>
      <c r="D2105">
        <v>13</v>
      </c>
      <c r="E2105" s="9">
        <v>0</v>
      </c>
      <c r="F2105" s="9">
        <f>IF(Table5[[#This Row],[Recency]]&lt;=$L$19,5,IF(Table5[[#This Row],[Recency]]&lt;=$L$11,4,IF(Table5[[#This Row],[Recency]]&lt;=$L$12,3,IF(Table5[[#This Row],[Recency]]&lt;=$L$13,2,1))))</f>
        <v>1</v>
      </c>
      <c r="G2105" s="9">
        <f>IF(Table5[[#This Row],[Frequency]]&lt;=$M$11,1,IF(Table5[[#This Row],[Frequency]]&lt;=$M$12,2,IF(Table5[[#This Row],[Frequency]]&lt;=$M$13,3,IF(Table5[[#This Row],[Frequency]]&lt;$M$17,4,5))))</f>
        <v>2</v>
      </c>
      <c r="H2105" s="9">
        <f>IF(Table5[[#This Row],[Total_Spend]]&lt;=$N$11,1,IF(Table5[[#This Row],[Total_Spend]]&lt;=$N$12,2,IF(Table5[[#This Row],[Total_Spend]]&lt;=$N$13,3,IF(Table5[[#This Row],[Total_Spend]]&lt;$N$17,4,5))))</f>
        <v>2</v>
      </c>
    </row>
    <row r="2106" spans="1:8" x14ac:dyDescent="0.3">
      <c r="A2106" s="9">
        <v>9392</v>
      </c>
      <c r="B2106">
        <v>17</v>
      </c>
      <c r="C2106">
        <v>17</v>
      </c>
      <c r="D2106">
        <v>4</v>
      </c>
      <c r="E2106" s="9">
        <v>0</v>
      </c>
      <c r="F2106" s="9">
        <f>IF(Table5[[#This Row],[Recency]]&lt;=$L$19,5,IF(Table5[[#This Row],[Recency]]&lt;=$L$11,4,IF(Table5[[#This Row],[Recency]]&lt;=$L$12,3,IF(Table5[[#This Row],[Recency]]&lt;=$L$13,2,1))))</f>
        <v>4</v>
      </c>
      <c r="G2106" s="9">
        <f>IF(Table5[[#This Row],[Frequency]]&lt;=$M$11,1,IF(Table5[[#This Row],[Frequency]]&lt;=$M$12,2,IF(Table5[[#This Row],[Frequency]]&lt;=$M$13,3,IF(Table5[[#This Row],[Frequency]]&lt;$M$17,4,5))))</f>
        <v>1</v>
      </c>
      <c r="H2106" s="9">
        <f>IF(Table5[[#This Row],[Total_Spend]]&lt;=$N$11,1,IF(Table5[[#This Row],[Total_Spend]]&lt;=$N$12,2,IF(Table5[[#This Row],[Total_Spend]]&lt;=$N$13,3,IF(Table5[[#This Row],[Total_Spend]]&lt;$N$17,4,5))))</f>
        <v>1</v>
      </c>
    </row>
    <row r="2107" spans="1:8" x14ac:dyDescent="0.3">
      <c r="A2107" s="9">
        <v>9396</v>
      </c>
      <c r="B2107">
        <v>31</v>
      </c>
      <c r="C2107">
        <v>25</v>
      </c>
      <c r="D2107">
        <v>4</v>
      </c>
      <c r="E2107" s="9">
        <v>0</v>
      </c>
      <c r="F2107" s="9">
        <f>IF(Table5[[#This Row],[Recency]]&lt;=$L$19,5,IF(Table5[[#This Row],[Recency]]&lt;=$L$11,4,IF(Table5[[#This Row],[Recency]]&lt;=$L$12,3,IF(Table5[[#This Row],[Recency]]&lt;=$L$13,2,1))))</f>
        <v>3</v>
      </c>
      <c r="G2107" s="9">
        <f>IF(Table5[[#This Row],[Frequency]]&lt;=$M$11,1,IF(Table5[[#This Row],[Frequency]]&lt;=$M$12,2,IF(Table5[[#This Row],[Frequency]]&lt;=$M$13,3,IF(Table5[[#This Row],[Frequency]]&lt;$M$17,4,5))))</f>
        <v>1</v>
      </c>
      <c r="H2107" s="9">
        <f>IF(Table5[[#This Row],[Total_Spend]]&lt;=$N$11,1,IF(Table5[[#This Row],[Total_Spend]]&lt;=$N$12,2,IF(Table5[[#This Row],[Total_Spend]]&lt;=$N$13,3,IF(Table5[[#This Row],[Total_Spend]]&lt;$N$17,4,5))))</f>
        <v>1</v>
      </c>
    </row>
    <row r="2108" spans="1:8" x14ac:dyDescent="0.3">
      <c r="A2108" s="9">
        <v>940</v>
      </c>
      <c r="B2108">
        <v>9</v>
      </c>
      <c r="C2108">
        <v>311</v>
      </c>
      <c r="D2108">
        <v>14</v>
      </c>
      <c r="E2108" s="9">
        <v>0</v>
      </c>
      <c r="F2108" s="9">
        <f>IF(Table5[[#This Row],[Recency]]&lt;=$L$19,5,IF(Table5[[#This Row],[Recency]]&lt;=$L$11,4,IF(Table5[[#This Row],[Recency]]&lt;=$L$12,3,IF(Table5[[#This Row],[Recency]]&lt;=$L$13,2,1))))</f>
        <v>5</v>
      </c>
      <c r="G2108" s="9">
        <f>IF(Table5[[#This Row],[Frequency]]&lt;=$M$11,1,IF(Table5[[#This Row],[Frequency]]&lt;=$M$12,2,IF(Table5[[#This Row],[Frequency]]&lt;=$M$13,3,IF(Table5[[#This Row],[Frequency]]&lt;$M$17,4,5))))</f>
        <v>2</v>
      </c>
      <c r="H2108" s="9">
        <f>IF(Table5[[#This Row],[Total_Spend]]&lt;=$N$11,1,IF(Table5[[#This Row],[Total_Spend]]&lt;=$N$12,2,IF(Table5[[#This Row],[Total_Spend]]&lt;=$N$13,3,IF(Table5[[#This Row],[Total_Spend]]&lt;$N$17,4,5))))</f>
        <v>2</v>
      </c>
    </row>
    <row r="2109" spans="1:8" x14ac:dyDescent="0.3">
      <c r="A2109" s="9">
        <v>9400</v>
      </c>
      <c r="B2109">
        <v>73</v>
      </c>
      <c r="C2109">
        <v>1383</v>
      </c>
      <c r="D2109">
        <v>19</v>
      </c>
      <c r="E2109" s="9">
        <v>0</v>
      </c>
      <c r="F2109" s="9">
        <f>IF(Table5[[#This Row],[Recency]]&lt;=$L$19,5,IF(Table5[[#This Row],[Recency]]&lt;=$L$11,4,IF(Table5[[#This Row],[Recency]]&lt;=$L$12,3,IF(Table5[[#This Row],[Recency]]&lt;=$L$13,2,1))))</f>
        <v>2</v>
      </c>
      <c r="G2109" s="9">
        <f>IF(Table5[[#This Row],[Frequency]]&lt;=$M$11,1,IF(Table5[[#This Row],[Frequency]]&lt;=$M$12,2,IF(Table5[[#This Row],[Frequency]]&lt;=$M$13,3,IF(Table5[[#This Row],[Frequency]]&lt;$M$17,4,5))))</f>
        <v>3</v>
      </c>
      <c r="H2109" s="9">
        <f>IF(Table5[[#This Row],[Total_Spend]]&lt;=$N$11,1,IF(Table5[[#This Row],[Total_Spend]]&lt;=$N$12,2,IF(Table5[[#This Row],[Total_Spend]]&lt;=$N$13,3,IF(Table5[[#This Row],[Total_Spend]]&lt;$N$17,4,5))))</f>
        <v>4</v>
      </c>
    </row>
    <row r="2110" spans="1:8" x14ac:dyDescent="0.3">
      <c r="A2110" s="9">
        <v>9405</v>
      </c>
      <c r="B2110">
        <v>40</v>
      </c>
      <c r="C2110">
        <v>172</v>
      </c>
      <c r="D2110">
        <v>11</v>
      </c>
      <c r="E2110" s="9">
        <v>1</v>
      </c>
      <c r="F2110" s="9">
        <f>IF(Table5[[#This Row],[Recency]]&lt;=$L$19,5,IF(Table5[[#This Row],[Recency]]&lt;=$L$11,4,IF(Table5[[#This Row],[Recency]]&lt;=$L$12,3,IF(Table5[[#This Row],[Recency]]&lt;=$L$13,2,1))))</f>
        <v>3</v>
      </c>
      <c r="G2110" s="9">
        <f>IF(Table5[[#This Row],[Frequency]]&lt;=$M$11,1,IF(Table5[[#This Row],[Frequency]]&lt;=$M$12,2,IF(Table5[[#This Row],[Frequency]]&lt;=$M$13,3,IF(Table5[[#This Row],[Frequency]]&lt;$M$17,4,5))))</f>
        <v>2</v>
      </c>
      <c r="H2110" s="9">
        <f>IF(Table5[[#This Row],[Total_Spend]]&lt;=$N$11,1,IF(Table5[[#This Row],[Total_Spend]]&lt;=$N$12,2,IF(Table5[[#This Row],[Total_Spend]]&lt;=$N$13,3,IF(Table5[[#This Row],[Total_Spend]]&lt;$N$17,4,5))))</f>
        <v>2</v>
      </c>
    </row>
    <row r="2111" spans="1:8" x14ac:dyDescent="0.3">
      <c r="A2111" s="9">
        <v>942</v>
      </c>
      <c r="B2111">
        <v>36</v>
      </c>
      <c r="C2111">
        <v>299</v>
      </c>
      <c r="D2111">
        <v>14</v>
      </c>
      <c r="E2111" s="9">
        <v>1</v>
      </c>
      <c r="F2111" s="9">
        <f>IF(Table5[[#This Row],[Recency]]&lt;=$L$19,5,IF(Table5[[#This Row],[Recency]]&lt;=$L$11,4,IF(Table5[[#This Row],[Recency]]&lt;=$L$12,3,IF(Table5[[#This Row],[Recency]]&lt;=$L$13,2,1))))</f>
        <v>3</v>
      </c>
      <c r="G2111" s="9">
        <f>IF(Table5[[#This Row],[Frequency]]&lt;=$M$11,1,IF(Table5[[#This Row],[Frequency]]&lt;=$M$12,2,IF(Table5[[#This Row],[Frequency]]&lt;=$M$13,3,IF(Table5[[#This Row],[Frequency]]&lt;$M$17,4,5))))</f>
        <v>2</v>
      </c>
      <c r="H2111" s="9">
        <f>IF(Table5[[#This Row],[Total_Spend]]&lt;=$N$11,1,IF(Table5[[#This Row],[Total_Spend]]&lt;=$N$12,2,IF(Table5[[#This Row],[Total_Spend]]&lt;=$N$13,3,IF(Table5[[#This Row],[Total_Spend]]&lt;$N$17,4,5))))</f>
        <v>2</v>
      </c>
    </row>
    <row r="2112" spans="1:8" x14ac:dyDescent="0.3">
      <c r="A2112" s="9">
        <v>9422</v>
      </c>
      <c r="B2112">
        <v>26</v>
      </c>
      <c r="C2112">
        <v>131</v>
      </c>
      <c r="D2112">
        <v>9</v>
      </c>
      <c r="E2112" s="9">
        <v>0</v>
      </c>
      <c r="F2112" s="9">
        <f>IF(Table5[[#This Row],[Recency]]&lt;=$L$19,5,IF(Table5[[#This Row],[Recency]]&lt;=$L$11,4,IF(Table5[[#This Row],[Recency]]&lt;=$L$12,3,IF(Table5[[#This Row],[Recency]]&lt;=$L$13,2,1))))</f>
        <v>3</v>
      </c>
      <c r="G2112" s="9">
        <f>IF(Table5[[#This Row],[Frequency]]&lt;=$M$11,1,IF(Table5[[#This Row],[Frequency]]&lt;=$M$12,2,IF(Table5[[#This Row],[Frequency]]&lt;=$M$13,3,IF(Table5[[#This Row],[Frequency]]&lt;$M$17,4,5))))</f>
        <v>2</v>
      </c>
      <c r="H2112" s="9">
        <f>IF(Table5[[#This Row],[Total_Spend]]&lt;=$N$11,1,IF(Table5[[#This Row],[Total_Spend]]&lt;=$N$12,2,IF(Table5[[#This Row],[Total_Spend]]&lt;=$N$13,3,IF(Table5[[#This Row],[Total_Spend]]&lt;$N$17,4,5))))</f>
        <v>2</v>
      </c>
    </row>
    <row r="2113" spans="1:8" x14ac:dyDescent="0.3">
      <c r="A2113" s="9">
        <v>9423</v>
      </c>
      <c r="B2113">
        <v>49</v>
      </c>
      <c r="C2113">
        <v>46</v>
      </c>
      <c r="D2113">
        <v>8</v>
      </c>
      <c r="E2113" s="9">
        <v>0</v>
      </c>
      <c r="F2113" s="9">
        <f>IF(Table5[[#This Row],[Recency]]&lt;=$L$19,5,IF(Table5[[#This Row],[Recency]]&lt;=$L$11,4,IF(Table5[[#This Row],[Recency]]&lt;=$L$12,3,IF(Table5[[#This Row],[Recency]]&lt;=$L$13,2,1))))</f>
        <v>3</v>
      </c>
      <c r="G2113" s="9">
        <f>IF(Table5[[#This Row],[Frequency]]&lt;=$M$11,1,IF(Table5[[#This Row],[Frequency]]&lt;=$M$12,2,IF(Table5[[#This Row],[Frequency]]&lt;=$M$13,3,IF(Table5[[#This Row],[Frequency]]&lt;$M$17,4,5))))</f>
        <v>1</v>
      </c>
      <c r="H2113" s="9">
        <f>IF(Table5[[#This Row],[Total_Spend]]&lt;=$N$11,1,IF(Table5[[#This Row],[Total_Spend]]&lt;=$N$12,2,IF(Table5[[#This Row],[Total_Spend]]&lt;=$N$13,3,IF(Table5[[#This Row],[Total_Spend]]&lt;$N$17,4,5))))</f>
        <v>1</v>
      </c>
    </row>
    <row r="2114" spans="1:8" x14ac:dyDescent="0.3">
      <c r="A2114" s="9">
        <v>9426</v>
      </c>
      <c r="B2114">
        <v>77</v>
      </c>
      <c r="C2114">
        <v>900</v>
      </c>
      <c r="D2114">
        <v>15</v>
      </c>
      <c r="E2114" s="9">
        <v>0</v>
      </c>
      <c r="F2114" s="9">
        <f>IF(Table5[[#This Row],[Recency]]&lt;=$L$19,5,IF(Table5[[#This Row],[Recency]]&lt;=$L$11,4,IF(Table5[[#This Row],[Recency]]&lt;=$L$12,3,IF(Table5[[#This Row],[Recency]]&lt;=$L$13,2,1))))</f>
        <v>1</v>
      </c>
      <c r="G2114" s="9">
        <f>IF(Table5[[#This Row],[Frequency]]&lt;=$M$11,1,IF(Table5[[#This Row],[Frequency]]&lt;=$M$12,2,IF(Table5[[#This Row],[Frequency]]&lt;=$M$13,3,IF(Table5[[#This Row],[Frequency]]&lt;$M$17,4,5))))</f>
        <v>2</v>
      </c>
      <c r="H2114" s="9">
        <f>IF(Table5[[#This Row],[Total_Spend]]&lt;=$N$11,1,IF(Table5[[#This Row],[Total_Spend]]&lt;=$N$12,2,IF(Table5[[#This Row],[Total_Spend]]&lt;=$N$13,3,IF(Table5[[#This Row],[Total_Spend]]&lt;$N$17,4,5))))</f>
        <v>3</v>
      </c>
    </row>
    <row r="2115" spans="1:8" x14ac:dyDescent="0.3">
      <c r="A2115" s="9">
        <v>9432</v>
      </c>
      <c r="B2115">
        <v>23</v>
      </c>
      <c r="C2115">
        <v>62</v>
      </c>
      <c r="D2115">
        <v>11</v>
      </c>
      <c r="E2115" s="9">
        <v>0</v>
      </c>
      <c r="F2115" s="9">
        <f>IF(Table5[[#This Row],[Recency]]&lt;=$L$19,5,IF(Table5[[#This Row],[Recency]]&lt;=$L$11,4,IF(Table5[[#This Row],[Recency]]&lt;=$L$12,3,IF(Table5[[#This Row],[Recency]]&lt;=$L$13,2,1))))</f>
        <v>4</v>
      </c>
      <c r="G2115" s="9">
        <f>IF(Table5[[#This Row],[Frequency]]&lt;=$M$11,1,IF(Table5[[#This Row],[Frequency]]&lt;=$M$12,2,IF(Table5[[#This Row],[Frequency]]&lt;=$M$13,3,IF(Table5[[#This Row],[Frequency]]&lt;$M$17,4,5))))</f>
        <v>2</v>
      </c>
      <c r="H2115" s="9">
        <f>IF(Table5[[#This Row],[Total_Spend]]&lt;=$N$11,1,IF(Table5[[#This Row],[Total_Spend]]&lt;=$N$12,2,IF(Table5[[#This Row],[Total_Spend]]&lt;=$N$13,3,IF(Table5[[#This Row],[Total_Spend]]&lt;$N$17,4,5))))</f>
        <v>1</v>
      </c>
    </row>
    <row r="2116" spans="1:8" x14ac:dyDescent="0.3">
      <c r="A2116" s="9">
        <v>944</v>
      </c>
      <c r="B2116">
        <v>6</v>
      </c>
      <c r="C2116">
        <v>393</v>
      </c>
      <c r="D2116">
        <v>14</v>
      </c>
      <c r="E2116" s="9">
        <v>0</v>
      </c>
      <c r="F2116" s="9">
        <f>IF(Table5[[#This Row],[Recency]]&lt;=$L$19,5,IF(Table5[[#This Row],[Recency]]&lt;=$L$11,4,IF(Table5[[#This Row],[Recency]]&lt;=$L$12,3,IF(Table5[[#This Row],[Recency]]&lt;=$L$13,2,1))))</f>
        <v>5</v>
      </c>
      <c r="G2116" s="9">
        <f>IF(Table5[[#This Row],[Frequency]]&lt;=$M$11,1,IF(Table5[[#This Row],[Frequency]]&lt;=$M$12,2,IF(Table5[[#This Row],[Frequency]]&lt;=$M$13,3,IF(Table5[[#This Row],[Frequency]]&lt;$M$17,4,5))))</f>
        <v>2</v>
      </c>
      <c r="H2116" s="9">
        <f>IF(Table5[[#This Row],[Total_Spend]]&lt;=$N$11,1,IF(Table5[[#This Row],[Total_Spend]]&lt;=$N$12,2,IF(Table5[[#This Row],[Total_Spend]]&lt;=$N$13,3,IF(Table5[[#This Row],[Total_Spend]]&lt;$N$17,4,5))))</f>
        <v>2</v>
      </c>
    </row>
    <row r="2117" spans="1:8" x14ac:dyDescent="0.3">
      <c r="A2117" s="9">
        <v>9449</v>
      </c>
      <c r="B2117">
        <v>32</v>
      </c>
      <c r="C2117">
        <v>605</v>
      </c>
      <c r="D2117">
        <v>19</v>
      </c>
      <c r="E2117" s="9">
        <v>0</v>
      </c>
      <c r="F2117" s="9">
        <f>IF(Table5[[#This Row],[Recency]]&lt;=$L$19,5,IF(Table5[[#This Row],[Recency]]&lt;=$L$11,4,IF(Table5[[#This Row],[Recency]]&lt;=$L$12,3,IF(Table5[[#This Row],[Recency]]&lt;=$L$13,2,1))))</f>
        <v>3</v>
      </c>
      <c r="G2117" s="9">
        <f>IF(Table5[[#This Row],[Frequency]]&lt;=$M$11,1,IF(Table5[[#This Row],[Frequency]]&lt;=$M$12,2,IF(Table5[[#This Row],[Frequency]]&lt;=$M$13,3,IF(Table5[[#This Row],[Frequency]]&lt;$M$17,4,5))))</f>
        <v>3</v>
      </c>
      <c r="H2117" s="9">
        <f>IF(Table5[[#This Row],[Total_Spend]]&lt;=$N$11,1,IF(Table5[[#This Row],[Total_Spend]]&lt;=$N$12,2,IF(Table5[[#This Row],[Total_Spend]]&lt;=$N$13,3,IF(Table5[[#This Row],[Total_Spend]]&lt;$N$17,4,5))))</f>
        <v>3</v>
      </c>
    </row>
    <row r="2118" spans="1:8" x14ac:dyDescent="0.3">
      <c r="A2118" s="9">
        <v>945</v>
      </c>
      <c r="B2118">
        <v>53</v>
      </c>
      <c r="C2118">
        <v>133</v>
      </c>
      <c r="D2118">
        <v>9</v>
      </c>
      <c r="E2118" s="9">
        <v>0</v>
      </c>
      <c r="F2118" s="9">
        <f>IF(Table5[[#This Row],[Recency]]&lt;=$L$19,5,IF(Table5[[#This Row],[Recency]]&lt;=$L$11,4,IF(Table5[[#This Row],[Recency]]&lt;=$L$12,3,IF(Table5[[#This Row],[Recency]]&lt;=$L$13,2,1))))</f>
        <v>2</v>
      </c>
      <c r="G2118" s="9">
        <f>IF(Table5[[#This Row],[Frequency]]&lt;=$M$11,1,IF(Table5[[#This Row],[Frequency]]&lt;=$M$12,2,IF(Table5[[#This Row],[Frequency]]&lt;=$M$13,3,IF(Table5[[#This Row],[Frequency]]&lt;$M$17,4,5))))</f>
        <v>2</v>
      </c>
      <c r="H2118" s="9">
        <f>IF(Table5[[#This Row],[Total_Spend]]&lt;=$N$11,1,IF(Table5[[#This Row],[Total_Spend]]&lt;=$N$12,2,IF(Table5[[#This Row],[Total_Spend]]&lt;=$N$13,3,IF(Table5[[#This Row],[Total_Spend]]&lt;$N$17,4,5))))</f>
        <v>2</v>
      </c>
    </row>
    <row r="2119" spans="1:8" x14ac:dyDescent="0.3">
      <c r="A2119" s="9">
        <v>9451</v>
      </c>
      <c r="B2119">
        <v>92</v>
      </c>
      <c r="C2119">
        <v>1658</v>
      </c>
      <c r="D2119">
        <v>26</v>
      </c>
      <c r="E2119" s="9">
        <v>0</v>
      </c>
      <c r="F2119" s="9">
        <f>IF(Table5[[#This Row],[Recency]]&lt;=$L$19,5,IF(Table5[[#This Row],[Recency]]&lt;=$L$11,4,IF(Table5[[#This Row],[Recency]]&lt;=$L$12,3,IF(Table5[[#This Row],[Recency]]&lt;=$L$13,2,1))))</f>
        <v>1</v>
      </c>
      <c r="G2119" s="9">
        <f>IF(Table5[[#This Row],[Frequency]]&lt;=$M$11,1,IF(Table5[[#This Row],[Frequency]]&lt;=$M$12,2,IF(Table5[[#This Row],[Frequency]]&lt;=$M$13,3,IF(Table5[[#This Row],[Frequency]]&lt;$M$17,4,5))))</f>
        <v>5</v>
      </c>
      <c r="H2119" s="9">
        <f>IF(Table5[[#This Row],[Total_Spend]]&lt;=$N$11,1,IF(Table5[[#This Row],[Total_Spend]]&lt;=$N$12,2,IF(Table5[[#This Row],[Total_Spend]]&lt;=$N$13,3,IF(Table5[[#This Row],[Total_Spend]]&lt;$N$17,4,5))))</f>
        <v>5</v>
      </c>
    </row>
    <row r="2120" spans="1:8" x14ac:dyDescent="0.3">
      <c r="A2120" s="9">
        <v>946</v>
      </c>
      <c r="B2120">
        <v>92</v>
      </c>
      <c r="C2120">
        <v>210</v>
      </c>
      <c r="D2120">
        <v>11</v>
      </c>
      <c r="E2120" s="9">
        <v>0</v>
      </c>
      <c r="F2120" s="9">
        <f>IF(Table5[[#This Row],[Recency]]&lt;=$L$19,5,IF(Table5[[#This Row],[Recency]]&lt;=$L$11,4,IF(Table5[[#This Row],[Recency]]&lt;=$L$12,3,IF(Table5[[#This Row],[Recency]]&lt;=$L$13,2,1))))</f>
        <v>1</v>
      </c>
      <c r="G2120" s="9">
        <f>IF(Table5[[#This Row],[Frequency]]&lt;=$M$11,1,IF(Table5[[#This Row],[Frequency]]&lt;=$M$12,2,IF(Table5[[#This Row],[Frequency]]&lt;=$M$13,3,IF(Table5[[#This Row],[Frequency]]&lt;$M$17,4,5))))</f>
        <v>2</v>
      </c>
      <c r="H2120" s="9">
        <f>IF(Table5[[#This Row],[Total_Spend]]&lt;=$N$11,1,IF(Table5[[#This Row],[Total_Spend]]&lt;=$N$12,2,IF(Table5[[#This Row],[Total_Spend]]&lt;=$N$13,3,IF(Table5[[#This Row],[Total_Spend]]&lt;$N$17,4,5))))</f>
        <v>2</v>
      </c>
    </row>
    <row r="2121" spans="1:8" x14ac:dyDescent="0.3">
      <c r="A2121" s="9">
        <v>9460</v>
      </c>
      <c r="B2121">
        <v>74</v>
      </c>
      <c r="C2121">
        <v>162</v>
      </c>
      <c r="D2121">
        <v>8</v>
      </c>
      <c r="E2121" s="9">
        <v>0</v>
      </c>
      <c r="F2121" s="9">
        <f>IF(Table5[[#This Row],[Recency]]&lt;=$L$19,5,IF(Table5[[#This Row],[Recency]]&lt;=$L$11,4,IF(Table5[[#This Row],[Recency]]&lt;=$L$12,3,IF(Table5[[#This Row],[Recency]]&lt;=$L$13,2,1))))</f>
        <v>2</v>
      </c>
      <c r="G2121" s="9">
        <f>IF(Table5[[#This Row],[Frequency]]&lt;=$M$11,1,IF(Table5[[#This Row],[Frequency]]&lt;=$M$12,2,IF(Table5[[#This Row],[Frequency]]&lt;=$M$13,3,IF(Table5[[#This Row],[Frequency]]&lt;$M$17,4,5))))</f>
        <v>1</v>
      </c>
      <c r="H2121" s="9">
        <f>IF(Table5[[#This Row],[Total_Spend]]&lt;=$N$11,1,IF(Table5[[#This Row],[Total_Spend]]&lt;=$N$12,2,IF(Table5[[#This Row],[Total_Spend]]&lt;=$N$13,3,IF(Table5[[#This Row],[Total_Spend]]&lt;$N$17,4,5))))</f>
        <v>2</v>
      </c>
    </row>
    <row r="2122" spans="1:8" x14ac:dyDescent="0.3">
      <c r="A2122" s="9">
        <v>9463</v>
      </c>
      <c r="B2122">
        <v>16</v>
      </c>
      <c r="C2122">
        <v>1443</v>
      </c>
      <c r="D2122">
        <v>25</v>
      </c>
      <c r="E2122" s="9">
        <v>0</v>
      </c>
      <c r="F2122" s="9">
        <f>IF(Table5[[#This Row],[Recency]]&lt;=$L$19,5,IF(Table5[[#This Row],[Recency]]&lt;=$L$11,4,IF(Table5[[#This Row],[Recency]]&lt;=$L$12,3,IF(Table5[[#This Row],[Recency]]&lt;=$L$13,2,1))))</f>
        <v>4</v>
      </c>
      <c r="G2122" s="9">
        <f>IF(Table5[[#This Row],[Frequency]]&lt;=$M$11,1,IF(Table5[[#This Row],[Frequency]]&lt;=$M$12,2,IF(Table5[[#This Row],[Frequency]]&lt;=$M$13,3,IF(Table5[[#This Row],[Frequency]]&lt;$M$17,4,5))))</f>
        <v>5</v>
      </c>
      <c r="H2122" s="9">
        <f>IF(Table5[[#This Row],[Total_Spend]]&lt;=$N$11,1,IF(Table5[[#This Row],[Total_Spend]]&lt;=$N$12,2,IF(Table5[[#This Row],[Total_Spend]]&lt;=$N$13,3,IF(Table5[[#This Row],[Total_Spend]]&lt;$N$17,4,5))))</f>
        <v>4</v>
      </c>
    </row>
    <row r="2123" spans="1:8" x14ac:dyDescent="0.3">
      <c r="A2123" s="9">
        <v>9467</v>
      </c>
      <c r="B2123">
        <v>51</v>
      </c>
      <c r="C2123">
        <v>20</v>
      </c>
      <c r="D2123">
        <v>5</v>
      </c>
      <c r="E2123" s="9">
        <v>0</v>
      </c>
      <c r="F2123" s="9">
        <f>IF(Table5[[#This Row],[Recency]]&lt;=$L$19,5,IF(Table5[[#This Row],[Recency]]&lt;=$L$11,4,IF(Table5[[#This Row],[Recency]]&lt;=$L$12,3,IF(Table5[[#This Row],[Recency]]&lt;=$L$13,2,1))))</f>
        <v>2</v>
      </c>
      <c r="G2123" s="9">
        <f>IF(Table5[[#This Row],[Frequency]]&lt;=$M$11,1,IF(Table5[[#This Row],[Frequency]]&lt;=$M$12,2,IF(Table5[[#This Row],[Frequency]]&lt;=$M$13,3,IF(Table5[[#This Row],[Frequency]]&lt;$M$17,4,5))))</f>
        <v>1</v>
      </c>
      <c r="H2123" s="9">
        <f>IF(Table5[[#This Row],[Total_Spend]]&lt;=$N$11,1,IF(Table5[[#This Row],[Total_Spend]]&lt;=$N$12,2,IF(Table5[[#This Row],[Total_Spend]]&lt;=$N$13,3,IF(Table5[[#This Row],[Total_Spend]]&lt;$N$17,4,5))))</f>
        <v>1</v>
      </c>
    </row>
    <row r="2124" spans="1:8" x14ac:dyDescent="0.3">
      <c r="A2124" s="9">
        <v>9477</v>
      </c>
      <c r="B2124">
        <v>1</v>
      </c>
      <c r="C2124">
        <v>544</v>
      </c>
      <c r="D2124">
        <v>20</v>
      </c>
      <c r="E2124" s="9">
        <v>0</v>
      </c>
      <c r="F2124" s="9">
        <f>IF(Table5[[#This Row],[Recency]]&lt;=$L$19,5,IF(Table5[[#This Row],[Recency]]&lt;=$L$11,4,IF(Table5[[#This Row],[Recency]]&lt;=$L$12,3,IF(Table5[[#This Row],[Recency]]&lt;=$L$13,2,1))))</f>
        <v>5</v>
      </c>
      <c r="G2124" s="9">
        <f>IF(Table5[[#This Row],[Frequency]]&lt;=$M$11,1,IF(Table5[[#This Row],[Frequency]]&lt;=$M$12,2,IF(Table5[[#This Row],[Frequency]]&lt;=$M$13,3,IF(Table5[[#This Row],[Frequency]]&lt;$M$17,4,5))))</f>
        <v>3</v>
      </c>
      <c r="H2124" s="9">
        <f>IF(Table5[[#This Row],[Total_Spend]]&lt;=$N$11,1,IF(Table5[[#This Row],[Total_Spend]]&lt;=$N$12,2,IF(Table5[[#This Row],[Total_Spend]]&lt;=$N$13,3,IF(Table5[[#This Row],[Total_Spend]]&lt;$N$17,4,5))))</f>
        <v>3</v>
      </c>
    </row>
    <row r="2125" spans="1:8" x14ac:dyDescent="0.3">
      <c r="A2125" s="9">
        <v>9478</v>
      </c>
      <c r="B2125">
        <v>30</v>
      </c>
      <c r="C2125">
        <v>401</v>
      </c>
      <c r="D2125">
        <v>15</v>
      </c>
      <c r="E2125" s="9">
        <v>0</v>
      </c>
      <c r="F2125" s="9">
        <f>IF(Table5[[#This Row],[Recency]]&lt;=$L$19,5,IF(Table5[[#This Row],[Recency]]&lt;=$L$11,4,IF(Table5[[#This Row],[Recency]]&lt;=$L$12,3,IF(Table5[[#This Row],[Recency]]&lt;=$L$13,2,1))))</f>
        <v>3</v>
      </c>
      <c r="G2125" s="9">
        <f>IF(Table5[[#This Row],[Frequency]]&lt;=$M$11,1,IF(Table5[[#This Row],[Frequency]]&lt;=$M$12,2,IF(Table5[[#This Row],[Frequency]]&lt;=$M$13,3,IF(Table5[[#This Row],[Frequency]]&lt;$M$17,4,5))))</f>
        <v>2</v>
      </c>
      <c r="H2125" s="9">
        <f>IF(Table5[[#This Row],[Total_Spend]]&lt;=$N$11,1,IF(Table5[[#This Row],[Total_Spend]]&lt;=$N$12,2,IF(Table5[[#This Row],[Total_Spend]]&lt;=$N$13,3,IF(Table5[[#This Row],[Total_Spend]]&lt;$N$17,4,5))))</f>
        <v>3</v>
      </c>
    </row>
    <row r="2126" spans="1:8" x14ac:dyDescent="0.3">
      <c r="A2126" s="9">
        <v>948</v>
      </c>
      <c r="B2126">
        <v>32</v>
      </c>
      <c r="C2126">
        <v>41</v>
      </c>
      <c r="D2126">
        <v>8</v>
      </c>
      <c r="E2126" s="9">
        <v>0</v>
      </c>
      <c r="F2126" s="9">
        <f>IF(Table5[[#This Row],[Recency]]&lt;=$L$19,5,IF(Table5[[#This Row],[Recency]]&lt;=$L$11,4,IF(Table5[[#This Row],[Recency]]&lt;=$L$12,3,IF(Table5[[#This Row],[Recency]]&lt;=$L$13,2,1))))</f>
        <v>3</v>
      </c>
      <c r="G2126" s="9">
        <f>IF(Table5[[#This Row],[Frequency]]&lt;=$M$11,1,IF(Table5[[#This Row],[Frequency]]&lt;=$M$12,2,IF(Table5[[#This Row],[Frequency]]&lt;=$M$13,3,IF(Table5[[#This Row],[Frequency]]&lt;$M$17,4,5))))</f>
        <v>1</v>
      </c>
      <c r="H2126" s="9">
        <f>IF(Table5[[#This Row],[Total_Spend]]&lt;=$N$11,1,IF(Table5[[#This Row],[Total_Spend]]&lt;=$N$12,2,IF(Table5[[#This Row],[Total_Spend]]&lt;=$N$13,3,IF(Table5[[#This Row],[Total_Spend]]&lt;$N$17,4,5))))</f>
        <v>1</v>
      </c>
    </row>
    <row r="2127" spans="1:8" x14ac:dyDescent="0.3">
      <c r="A2127" s="9">
        <v>9481</v>
      </c>
      <c r="B2127">
        <v>80</v>
      </c>
      <c r="C2127">
        <v>68</v>
      </c>
      <c r="D2127">
        <v>11</v>
      </c>
      <c r="E2127" s="9">
        <v>0</v>
      </c>
      <c r="F2127" s="9">
        <f>IF(Table5[[#This Row],[Recency]]&lt;=$L$19,5,IF(Table5[[#This Row],[Recency]]&lt;=$L$11,4,IF(Table5[[#This Row],[Recency]]&lt;=$L$12,3,IF(Table5[[#This Row],[Recency]]&lt;=$L$13,2,1))))</f>
        <v>1</v>
      </c>
      <c r="G2127" s="9">
        <f>IF(Table5[[#This Row],[Frequency]]&lt;=$M$11,1,IF(Table5[[#This Row],[Frequency]]&lt;=$M$12,2,IF(Table5[[#This Row],[Frequency]]&lt;=$M$13,3,IF(Table5[[#This Row],[Frequency]]&lt;$M$17,4,5))))</f>
        <v>2</v>
      </c>
      <c r="H2127" s="9">
        <f>IF(Table5[[#This Row],[Total_Spend]]&lt;=$N$11,1,IF(Table5[[#This Row],[Total_Spend]]&lt;=$N$12,2,IF(Table5[[#This Row],[Total_Spend]]&lt;=$N$13,3,IF(Table5[[#This Row],[Total_Spend]]&lt;$N$17,4,5))))</f>
        <v>1</v>
      </c>
    </row>
    <row r="2128" spans="1:8" x14ac:dyDescent="0.3">
      <c r="A2128" s="9">
        <v>9483</v>
      </c>
      <c r="B2128">
        <v>24</v>
      </c>
      <c r="C2128">
        <v>637</v>
      </c>
      <c r="D2128">
        <v>25</v>
      </c>
      <c r="E2128" s="9">
        <v>0</v>
      </c>
      <c r="F2128" s="9">
        <f>IF(Table5[[#This Row],[Recency]]&lt;=$L$19,5,IF(Table5[[#This Row],[Recency]]&lt;=$L$11,4,IF(Table5[[#This Row],[Recency]]&lt;=$L$12,3,IF(Table5[[#This Row],[Recency]]&lt;=$L$13,2,1))))</f>
        <v>4</v>
      </c>
      <c r="G2128" s="9">
        <f>IF(Table5[[#This Row],[Frequency]]&lt;=$M$11,1,IF(Table5[[#This Row],[Frequency]]&lt;=$M$12,2,IF(Table5[[#This Row],[Frequency]]&lt;=$M$13,3,IF(Table5[[#This Row],[Frequency]]&lt;$M$17,4,5))))</f>
        <v>5</v>
      </c>
      <c r="H2128" s="9">
        <f>IF(Table5[[#This Row],[Total_Spend]]&lt;=$N$11,1,IF(Table5[[#This Row],[Total_Spend]]&lt;=$N$12,2,IF(Table5[[#This Row],[Total_Spend]]&lt;=$N$13,3,IF(Table5[[#This Row],[Total_Spend]]&lt;$N$17,4,5))))</f>
        <v>3</v>
      </c>
    </row>
    <row r="2129" spans="1:8" x14ac:dyDescent="0.3">
      <c r="A2129" s="9">
        <v>9485</v>
      </c>
      <c r="B2129">
        <v>23</v>
      </c>
      <c r="C2129">
        <v>199</v>
      </c>
      <c r="D2129">
        <v>10</v>
      </c>
      <c r="E2129" s="9">
        <v>0</v>
      </c>
      <c r="F2129" s="9">
        <f>IF(Table5[[#This Row],[Recency]]&lt;=$L$19,5,IF(Table5[[#This Row],[Recency]]&lt;=$L$11,4,IF(Table5[[#This Row],[Recency]]&lt;=$L$12,3,IF(Table5[[#This Row],[Recency]]&lt;=$L$13,2,1))))</f>
        <v>4</v>
      </c>
      <c r="G2129" s="9">
        <f>IF(Table5[[#This Row],[Frequency]]&lt;=$M$11,1,IF(Table5[[#This Row],[Frequency]]&lt;=$M$12,2,IF(Table5[[#This Row],[Frequency]]&lt;=$M$13,3,IF(Table5[[#This Row],[Frequency]]&lt;$M$17,4,5))))</f>
        <v>2</v>
      </c>
      <c r="H2129" s="9">
        <f>IF(Table5[[#This Row],[Total_Spend]]&lt;=$N$11,1,IF(Table5[[#This Row],[Total_Spend]]&lt;=$N$12,2,IF(Table5[[#This Row],[Total_Spend]]&lt;=$N$13,3,IF(Table5[[#This Row],[Total_Spend]]&lt;$N$17,4,5))))</f>
        <v>2</v>
      </c>
    </row>
    <row r="2130" spans="1:8" x14ac:dyDescent="0.3">
      <c r="A2130" s="9">
        <v>9491</v>
      </c>
      <c r="B2130">
        <v>68</v>
      </c>
      <c r="C2130">
        <v>66</v>
      </c>
      <c r="D2130">
        <v>10</v>
      </c>
      <c r="E2130" s="9">
        <v>0</v>
      </c>
      <c r="F2130" s="9">
        <f>IF(Table5[[#This Row],[Recency]]&lt;=$L$19,5,IF(Table5[[#This Row],[Recency]]&lt;=$L$11,4,IF(Table5[[#This Row],[Recency]]&lt;=$L$12,3,IF(Table5[[#This Row],[Recency]]&lt;=$L$13,2,1))))</f>
        <v>2</v>
      </c>
      <c r="G2130" s="9">
        <f>IF(Table5[[#This Row],[Frequency]]&lt;=$M$11,1,IF(Table5[[#This Row],[Frequency]]&lt;=$M$12,2,IF(Table5[[#This Row],[Frequency]]&lt;=$M$13,3,IF(Table5[[#This Row],[Frequency]]&lt;$M$17,4,5))))</f>
        <v>2</v>
      </c>
      <c r="H2130" s="9">
        <f>IF(Table5[[#This Row],[Total_Spend]]&lt;=$N$11,1,IF(Table5[[#This Row],[Total_Spend]]&lt;=$N$12,2,IF(Table5[[#This Row],[Total_Spend]]&lt;=$N$13,3,IF(Table5[[#This Row],[Total_Spend]]&lt;$N$17,4,5))))</f>
        <v>1</v>
      </c>
    </row>
    <row r="2131" spans="1:8" x14ac:dyDescent="0.3">
      <c r="A2131" s="9">
        <v>9493</v>
      </c>
      <c r="B2131">
        <v>15</v>
      </c>
      <c r="C2131">
        <v>1808</v>
      </c>
      <c r="D2131">
        <v>18</v>
      </c>
      <c r="E2131" s="9">
        <v>1</v>
      </c>
      <c r="F2131" s="9">
        <f>IF(Table5[[#This Row],[Recency]]&lt;=$L$19,5,IF(Table5[[#This Row],[Recency]]&lt;=$L$11,4,IF(Table5[[#This Row],[Recency]]&lt;=$L$12,3,IF(Table5[[#This Row],[Recency]]&lt;=$L$13,2,1))))</f>
        <v>4</v>
      </c>
      <c r="G2131" s="9">
        <f>IF(Table5[[#This Row],[Frequency]]&lt;=$M$11,1,IF(Table5[[#This Row],[Frequency]]&lt;=$M$12,2,IF(Table5[[#This Row],[Frequency]]&lt;=$M$13,3,IF(Table5[[#This Row],[Frequency]]&lt;$M$17,4,5))))</f>
        <v>3</v>
      </c>
      <c r="H2131" s="9">
        <f>IF(Table5[[#This Row],[Total_Spend]]&lt;=$N$11,1,IF(Table5[[#This Row],[Total_Spend]]&lt;=$N$12,2,IF(Table5[[#This Row],[Total_Spend]]&lt;=$N$13,3,IF(Table5[[#This Row],[Total_Spend]]&lt;$N$17,4,5))))</f>
        <v>5</v>
      </c>
    </row>
    <row r="2132" spans="1:8" x14ac:dyDescent="0.3">
      <c r="A2132" s="9">
        <v>9495</v>
      </c>
      <c r="B2132">
        <v>29</v>
      </c>
      <c r="C2132">
        <v>1149</v>
      </c>
      <c r="D2132">
        <v>17</v>
      </c>
      <c r="E2132" s="9">
        <v>0</v>
      </c>
      <c r="F2132" s="9">
        <f>IF(Table5[[#This Row],[Recency]]&lt;=$L$19,5,IF(Table5[[#This Row],[Recency]]&lt;=$L$11,4,IF(Table5[[#This Row],[Recency]]&lt;=$L$12,3,IF(Table5[[#This Row],[Recency]]&lt;=$L$13,2,1))))</f>
        <v>3</v>
      </c>
      <c r="G2132" s="9">
        <f>IF(Table5[[#This Row],[Frequency]]&lt;=$M$11,1,IF(Table5[[#This Row],[Frequency]]&lt;=$M$12,2,IF(Table5[[#This Row],[Frequency]]&lt;=$M$13,3,IF(Table5[[#This Row],[Frequency]]&lt;$M$17,4,5))))</f>
        <v>3</v>
      </c>
      <c r="H2132" s="9">
        <f>IF(Table5[[#This Row],[Total_Spend]]&lt;=$N$11,1,IF(Table5[[#This Row],[Total_Spend]]&lt;=$N$12,2,IF(Table5[[#This Row],[Total_Spend]]&lt;=$N$13,3,IF(Table5[[#This Row],[Total_Spend]]&lt;$N$17,4,5))))</f>
        <v>4</v>
      </c>
    </row>
    <row r="2133" spans="1:8" x14ac:dyDescent="0.3">
      <c r="A2133" s="9">
        <v>9499</v>
      </c>
      <c r="B2133">
        <v>97</v>
      </c>
      <c r="C2133">
        <v>1616</v>
      </c>
      <c r="D2133">
        <v>17</v>
      </c>
      <c r="E2133" s="9">
        <v>0</v>
      </c>
      <c r="F2133" s="9">
        <f>IF(Table5[[#This Row],[Recency]]&lt;=$L$19,5,IF(Table5[[#This Row],[Recency]]&lt;=$L$11,4,IF(Table5[[#This Row],[Recency]]&lt;=$L$12,3,IF(Table5[[#This Row],[Recency]]&lt;=$L$13,2,1))))</f>
        <v>1</v>
      </c>
      <c r="G2133" s="9">
        <f>IF(Table5[[#This Row],[Frequency]]&lt;=$M$11,1,IF(Table5[[#This Row],[Frequency]]&lt;=$M$12,2,IF(Table5[[#This Row],[Frequency]]&lt;=$M$13,3,IF(Table5[[#This Row],[Frequency]]&lt;$M$17,4,5))))</f>
        <v>3</v>
      </c>
      <c r="H2133" s="9">
        <f>IF(Table5[[#This Row],[Total_Spend]]&lt;=$N$11,1,IF(Table5[[#This Row],[Total_Spend]]&lt;=$N$12,2,IF(Table5[[#This Row],[Total_Spend]]&lt;=$N$13,3,IF(Table5[[#This Row],[Total_Spend]]&lt;$N$17,4,5))))</f>
        <v>5</v>
      </c>
    </row>
    <row r="2134" spans="1:8" x14ac:dyDescent="0.3">
      <c r="A2134" s="9">
        <v>9500</v>
      </c>
      <c r="B2134">
        <v>66</v>
      </c>
      <c r="C2134">
        <v>758</v>
      </c>
      <c r="D2134">
        <v>22</v>
      </c>
      <c r="E2134" s="9">
        <v>0</v>
      </c>
      <c r="F2134" s="9">
        <f>IF(Table5[[#This Row],[Recency]]&lt;=$L$19,5,IF(Table5[[#This Row],[Recency]]&lt;=$L$11,4,IF(Table5[[#This Row],[Recency]]&lt;=$L$12,3,IF(Table5[[#This Row],[Recency]]&lt;=$L$13,2,1))))</f>
        <v>2</v>
      </c>
      <c r="G2134" s="9">
        <f>IF(Table5[[#This Row],[Frequency]]&lt;=$M$11,1,IF(Table5[[#This Row],[Frequency]]&lt;=$M$12,2,IF(Table5[[#This Row],[Frequency]]&lt;=$M$13,3,IF(Table5[[#This Row],[Frequency]]&lt;$M$17,4,5))))</f>
        <v>4</v>
      </c>
      <c r="H2134" s="9">
        <f>IF(Table5[[#This Row],[Total_Spend]]&lt;=$N$11,1,IF(Table5[[#This Row],[Total_Spend]]&lt;=$N$12,2,IF(Table5[[#This Row],[Total_Spend]]&lt;=$N$13,3,IF(Table5[[#This Row],[Total_Spend]]&lt;$N$17,4,5))))</f>
        <v>3</v>
      </c>
    </row>
    <row r="2135" spans="1:8" x14ac:dyDescent="0.3">
      <c r="A2135" s="9">
        <v>9503</v>
      </c>
      <c r="B2135">
        <v>65</v>
      </c>
      <c r="C2135">
        <v>313</v>
      </c>
      <c r="D2135">
        <v>13</v>
      </c>
      <c r="E2135" s="9">
        <v>0</v>
      </c>
      <c r="F2135" s="9">
        <f>IF(Table5[[#This Row],[Recency]]&lt;=$L$19,5,IF(Table5[[#This Row],[Recency]]&lt;=$L$11,4,IF(Table5[[#This Row],[Recency]]&lt;=$L$12,3,IF(Table5[[#This Row],[Recency]]&lt;=$L$13,2,1))))</f>
        <v>2</v>
      </c>
      <c r="G2135" s="9">
        <f>IF(Table5[[#This Row],[Frequency]]&lt;=$M$11,1,IF(Table5[[#This Row],[Frequency]]&lt;=$M$12,2,IF(Table5[[#This Row],[Frequency]]&lt;=$M$13,3,IF(Table5[[#This Row],[Frequency]]&lt;$M$17,4,5))))</f>
        <v>2</v>
      </c>
      <c r="H2135" s="9">
        <f>IF(Table5[[#This Row],[Total_Spend]]&lt;=$N$11,1,IF(Table5[[#This Row],[Total_Spend]]&lt;=$N$12,2,IF(Table5[[#This Row],[Total_Spend]]&lt;=$N$13,3,IF(Table5[[#This Row],[Total_Spend]]&lt;$N$17,4,5))))</f>
        <v>2</v>
      </c>
    </row>
    <row r="2136" spans="1:8" x14ac:dyDescent="0.3">
      <c r="A2136" s="9">
        <v>9504</v>
      </c>
      <c r="B2136">
        <v>4</v>
      </c>
      <c r="C2136">
        <v>1008</v>
      </c>
      <c r="D2136">
        <v>25</v>
      </c>
      <c r="E2136" s="9">
        <v>1</v>
      </c>
      <c r="F2136" s="9">
        <f>IF(Table5[[#This Row],[Recency]]&lt;=$L$19,5,IF(Table5[[#This Row],[Recency]]&lt;=$L$11,4,IF(Table5[[#This Row],[Recency]]&lt;=$L$12,3,IF(Table5[[#This Row],[Recency]]&lt;=$L$13,2,1))))</f>
        <v>5</v>
      </c>
      <c r="G2136" s="9">
        <f>IF(Table5[[#This Row],[Frequency]]&lt;=$M$11,1,IF(Table5[[#This Row],[Frequency]]&lt;=$M$12,2,IF(Table5[[#This Row],[Frequency]]&lt;=$M$13,3,IF(Table5[[#This Row],[Frequency]]&lt;$M$17,4,5))))</f>
        <v>5</v>
      </c>
      <c r="H2136" s="9">
        <f>IF(Table5[[#This Row],[Total_Spend]]&lt;=$N$11,1,IF(Table5[[#This Row],[Total_Spend]]&lt;=$N$12,2,IF(Table5[[#This Row],[Total_Spend]]&lt;=$N$13,3,IF(Table5[[#This Row],[Total_Spend]]&lt;$N$17,4,5))))</f>
        <v>3</v>
      </c>
    </row>
    <row r="2137" spans="1:8" x14ac:dyDescent="0.3">
      <c r="A2137" s="9">
        <v>9507</v>
      </c>
      <c r="B2137">
        <v>18</v>
      </c>
      <c r="C2137">
        <v>434</v>
      </c>
      <c r="D2137">
        <v>16</v>
      </c>
      <c r="E2137" s="9">
        <v>0</v>
      </c>
      <c r="F2137" s="9">
        <f>IF(Table5[[#This Row],[Recency]]&lt;=$L$19,5,IF(Table5[[#This Row],[Recency]]&lt;=$L$11,4,IF(Table5[[#This Row],[Recency]]&lt;=$L$12,3,IF(Table5[[#This Row],[Recency]]&lt;=$L$13,2,1))))</f>
        <v>4</v>
      </c>
      <c r="G2137" s="9">
        <f>IF(Table5[[#This Row],[Frequency]]&lt;=$M$11,1,IF(Table5[[#This Row],[Frequency]]&lt;=$M$12,2,IF(Table5[[#This Row],[Frequency]]&lt;=$M$13,3,IF(Table5[[#This Row],[Frequency]]&lt;$M$17,4,5))))</f>
        <v>3</v>
      </c>
      <c r="H2137" s="9">
        <f>IF(Table5[[#This Row],[Total_Spend]]&lt;=$N$11,1,IF(Table5[[#This Row],[Total_Spend]]&lt;=$N$12,2,IF(Table5[[#This Row],[Total_Spend]]&lt;=$N$13,3,IF(Table5[[#This Row],[Total_Spend]]&lt;$N$17,4,5))))</f>
        <v>3</v>
      </c>
    </row>
    <row r="2138" spans="1:8" x14ac:dyDescent="0.3">
      <c r="A2138" s="9">
        <v>9516</v>
      </c>
      <c r="B2138">
        <v>90</v>
      </c>
      <c r="C2138">
        <v>1229</v>
      </c>
      <c r="D2138">
        <v>28</v>
      </c>
      <c r="E2138" s="9">
        <v>1</v>
      </c>
      <c r="F2138" s="9">
        <f>IF(Table5[[#This Row],[Recency]]&lt;=$L$19,5,IF(Table5[[#This Row],[Recency]]&lt;=$L$11,4,IF(Table5[[#This Row],[Recency]]&lt;=$L$12,3,IF(Table5[[#This Row],[Recency]]&lt;=$L$13,2,1))))</f>
        <v>1</v>
      </c>
      <c r="G2138" s="9">
        <f>IF(Table5[[#This Row],[Frequency]]&lt;=$M$11,1,IF(Table5[[#This Row],[Frequency]]&lt;=$M$12,2,IF(Table5[[#This Row],[Frequency]]&lt;=$M$13,3,IF(Table5[[#This Row],[Frequency]]&lt;$M$17,4,5))))</f>
        <v>5</v>
      </c>
      <c r="H2138" s="9">
        <f>IF(Table5[[#This Row],[Total_Spend]]&lt;=$N$11,1,IF(Table5[[#This Row],[Total_Spend]]&lt;=$N$12,2,IF(Table5[[#This Row],[Total_Spend]]&lt;=$N$13,3,IF(Table5[[#This Row],[Total_Spend]]&lt;$N$17,4,5))))</f>
        <v>4</v>
      </c>
    </row>
    <row r="2139" spans="1:8" x14ac:dyDescent="0.3">
      <c r="A2139" s="9">
        <v>9523</v>
      </c>
      <c r="B2139">
        <v>95</v>
      </c>
      <c r="C2139">
        <v>15</v>
      </c>
      <c r="D2139">
        <v>4</v>
      </c>
      <c r="E2139" s="9">
        <v>0</v>
      </c>
      <c r="F2139" s="9">
        <f>IF(Table5[[#This Row],[Recency]]&lt;=$L$19,5,IF(Table5[[#This Row],[Recency]]&lt;=$L$11,4,IF(Table5[[#This Row],[Recency]]&lt;=$L$12,3,IF(Table5[[#This Row],[Recency]]&lt;=$L$13,2,1))))</f>
        <v>1</v>
      </c>
      <c r="G2139" s="9">
        <f>IF(Table5[[#This Row],[Frequency]]&lt;=$M$11,1,IF(Table5[[#This Row],[Frequency]]&lt;=$M$12,2,IF(Table5[[#This Row],[Frequency]]&lt;=$M$13,3,IF(Table5[[#This Row],[Frequency]]&lt;$M$17,4,5))))</f>
        <v>1</v>
      </c>
      <c r="H2139" s="9">
        <f>IF(Table5[[#This Row],[Total_Spend]]&lt;=$N$11,1,IF(Table5[[#This Row],[Total_Spend]]&lt;=$N$12,2,IF(Table5[[#This Row],[Total_Spend]]&lt;=$N$13,3,IF(Table5[[#This Row],[Total_Spend]]&lt;$N$17,4,5))))</f>
        <v>1</v>
      </c>
    </row>
    <row r="2140" spans="1:8" x14ac:dyDescent="0.3">
      <c r="A2140" s="9">
        <v>9529</v>
      </c>
      <c r="B2140">
        <v>8</v>
      </c>
      <c r="C2140">
        <v>1627</v>
      </c>
      <c r="D2140">
        <v>22</v>
      </c>
      <c r="E2140" s="9">
        <v>1</v>
      </c>
      <c r="F2140" s="9">
        <f>IF(Table5[[#This Row],[Recency]]&lt;=$L$19,5,IF(Table5[[#This Row],[Recency]]&lt;=$L$11,4,IF(Table5[[#This Row],[Recency]]&lt;=$L$12,3,IF(Table5[[#This Row],[Recency]]&lt;=$L$13,2,1))))</f>
        <v>5</v>
      </c>
      <c r="G2140" s="9">
        <f>IF(Table5[[#This Row],[Frequency]]&lt;=$M$11,1,IF(Table5[[#This Row],[Frequency]]&lt;=$M$12,2,IF(Table5[[#This Row],[Frequency]]&lt;=$M$13,3,IF(Table5[[#This Row],[Frequency]]&lt;$M$17,4,5))))</f>
        <v>4</v>
      </c>
      <c r="H2140" s="9">
        <f>IF(Table5[[#This Row],[Total_Spend]]&lt;=$N$11,1,IF(Table5[[#This Row],[Total_Spend]]&lt;=$N$12,2,IF(Table5[[#This Row],[Total_Spend]]&lt;=$N$13,3,IF(Table5[[#This Row],[Total_Spend]]&lt;$N$17,4,5))))</f>
        <v>5</v>
      </c>
    </row>
    <row r="2141" spans="1:8" x14ac:dyDescent="0.3">
      <c r="A2141" s="9">
        <v>9530</v>
      </c>
      <c r="B2141">
        <v>16</v>
      </c>
      <c r="C2141">
        <v>17</v>
      </c>
      <c r="D2141">
        <v>4</v>
      </c>
      <c r="E2141" s="9">
        <v>0</v>
      </c>
      <c r="F2141" s="9">
        <f>IF(Table5[[#This Row],[Recency]]&lt;=$L$19,5,IF(Table5[[#This Row],[Recency]]&lt;=$L$11,4,IF(Table5[[#This Row],[Recency]]&lt;=$L$12,3,IF(Table5[[#This Row],[Recency]]&lt;=$L$13,2,1))))</f>
        <v>4</v>
      </c>
      <c r="G2141" s="9">
        <f>IF(Table5[[#This Row],[Frequency]]&lt;=$M$11,1,IF(Table5[[#This Row],[Frequency]]&lt;=$M$12,2,IF(Table5[[#This Row],[Frequency]]&lt;=$M$13,3,IF(Table5[[#This Row],[Frequency]]&lt;$M$17,4,5))))</f>
        <v>1</v>
      </c>
      <c r="H2141" s="9">
        <f>IF(Table5[[#This Row],[Total_Spend]]&lt;=$N$11,1,IF(Table5[[#This Row],[Total_Spend]]&lt;=$N$12,2,IF(Table5[[#This Row],[Total_Spend]]&lt;=$N$13,3,IF(Table5[[#This Row],[Total_Spend]]&lt;$N$17,4,5))))</f>
        <v>1</v>
      </c>
    </row>
    <row r="2142" spans="1:8" x14ac:dyDescent="0.3">
      <c r="A2142" s="9">
        <v>954</v>
      </c>
      <c r="B2142">
        <v>77</v>
      </c>
      <c r="C2142">
        <v>102</v>
      </c>
      <c r="D2142">
        <v>7</v>
      </c>
      <c r="E2142" s="9">
        <v>0</v>
      </c>
      <c r="F2142" s="9">
        <f>IF(Table5[[#This Row],[Recency]]&lt;=$L$19,5,IF(Table5[[#This Row],[Recency]]&lt;=$L$11,4,IF(Table5[[#This Row],[Recency]]&lt;=$L$12,3,IF(Table5[[#This Row],[Recency]]&lt;=$L$13,2,1))))</f>
        <v>1</v>
      </c>
      <c r="G2142" s="9">
        <f>IF(Table5[[#This Row],[Frequency]]&lt;=$M$11,1,IF(Table5[[#This Row],[Frequency]]&lt;=$M$12,2,IF(Table5[[#This Row],[Frequency]]&lt;=$M$13,3,IF(Table5[[#This Row],[Frequency]]&lt;$M$17,4,5))))</f>
        <v>1</v>
      </c>
      <c r="H2142" s="9">
        <f>IF(Table5[[#This Row],[Total_Spend]]&lt;=$N$11,1,IF(Table5[[#This Row],[Total_Spend]]&lt;=$N$12,2,IF(Table5[[#This Row],[Total_Spend]]&lt;=$N$13,3,IF(Table5[[#This Row],[Total_Spend]]&lt;$N$17,4,5))))</f>
        <v>2</v>
      </c>
    </row>
    <row r="2143" spans="1:8" x14ac:dyDescent="0.3">
      <c r="A2143" s="9">
        <v>9543</v>
      </c>
      <c r="B2143">
        <v>74</v>
      </c>
      <c r="C2143">
        <v>22</v>
      </c>
      <c r="D2143">
        <v>4</v>
      </c>
      <c r="E2143" s="9">
        <v>0</v>
      </c>
      <c r="F2143" s="9">
        <f>IF(Table5[[#This Row],[Recency]]&lt;=$L$19,5,IF(Table5[[#This Row],[Recency]]&lt;=$L$11,4,IF(Table5[[#This Row],[Recency]]&lt;=$L$12,3,IF(Table5[[#This Row],[Recency]]&lt;=$L$13,2,1))))</f>
        <v>2</v>
      </c>
      <c r="G2143" s="9">
        <f>IF(Table5[[#This Row],[Frequency]]&lt;=$M$11,1,IF(Table5[[#This Row],[Frequency]]&lt;=$M$12,2,IF(Table5[[#This Row],[Frequency]]&lt;=$M$13,3,IF(Table5[[#This Row],[Frequency]]&lt;$M$17,4,5))))</f>
        <v>1</v>
      </c>
      <c r="H2143" s="9">
        <f>IF(Table5[[#This Row],[Total_Spend]]&lt;=$N$11,1,IF(Table5[[#This Row],[Total_Spend]]&lt;=$N$12,2,IF(Table5[[#This Row],[Total_Spend]]&lt;=$N$13,3,IF(Table5[[#This Row],[Total_Spend]]&lt;$N$17,4,5))))</f>
        <v>1</v>
      </c>
    </row>
    <row r="2144" spans="1:8" x14ac:dyDescent="0.3">
      <c r="A2144" s="9">
        <v>955</v>
      </c>
      <c r="B2144">
        <v>81</v>
      </c>
      <c r="C2144">
        <v>240</v>
      </c>
      <c r="D2144">
        <v>17</v>
      </c>
      <c r="E2144" s="9">
        <v>1</v>
      </c>
      <c r="F2144" s="9">
        <f>IF(Table5[[#This Row],[Recency]]&lt;=$L$19,5,IF(Table5[[#This Row],[Recency]]&lt;=$L$11,4,IF(Table5[[#This Row],[Recency]]&lt;=$L$12,3,IF(Table5[[#This Row],[Recency]]&lt;=$L$13,2,1))))</f>
        <v>1</v>
      </c>
      <c r="G2144" s="9">
        <f>IF(Table5[[#This Row],[Frequency]]&lt;=$M$11,1,IF(Table5[[#This Row],[Frequency]]&lt;=$M$12,2,IF(Table5[[#This Row],[Frequency]]&lt;=$M$13,3,IF(Table5[[#This Row],[Frequency]]&lt;$M$17,4,5))))</f>
        <v>3</v>
      </c>
      <c r="H2144" s="9">
        <f>IF(Table5[[#This Row],[Total_Spend]]&lt;=$N$11,1,IF(Table5[[#This Row],[Total_Spend]]&lt;=$N$12,2,IF(Table5[[#This Row],[Total_Spend]]&lt;=$N$13,3,IF(Table5[[#This Row],[Total_Spend]]&lt;$N$17,4,5))))</f>
        <v>2</v>
      </c>
    </row>
    <row r="2145" spans="1:8" x14ac:dyDescent="0.3">
      <c r="A2145" s="9">
        <v>9553</v>
      </c>
      <c r="B2145">
        <v>94</v>
      </c>
      <c r="C2145">
        <v>15</v>
      </c>
      <c r="D2145">
        <v>4</v>
      </c>
      <c r="E2145" s="9">
        <v>0</v>
      </c>
      <c r="F2145" s="9">
        <f>IF(Table5[[#This Row],[Recency]]&lt;=$L$19,5,IF(Table5[[#This Row],[Recency]]&lt;=$L$11,4,IF(Table5[[#This Row],[Recency]]&lt;=$L$12,3,IF(Table5[[#This Row],[Recency]]&lt;=$L$13,2,1))))</f>
        <v>1</v>
      </c>
      <c r="G2145" s="9">
        <f>IF(Table5[[#This Row],[Frequency]]&lt;=$M$11,1,IF(Table5[[#This Row],[Frequency]]&lt;=$M$12,2,IF(Table5[[#This Row],[Frequency]]&lt;=$M$13,3,IF(Table5[[#This Row],[Frequency]]&lt;$M$17,4,5))))</f>
        <v>1</v>
      </c>
      <c r="H2145" s="9">
        <f>IF(Table5[[#This Row],[Total_Spend]]&lt;=$N$11,1,IF(Table5[[#This Row],[Total_Spend]]&lt;=$N$12,2,IF(Table5[[#This Row],[Total_Spend]]&lt;=$N$13,3,IF(Table5[[#This Row],[Total_Spend]]&lt;$N$17,4,5))))</f>
        <v>1</v>
      </c>
    </row>
    <row r="2146" spans="1:8" x14ac:dyDescent="0.3">
      <c r="A2146" s="9">
        <v>9559</v>
      </c>
      <c r="B2146">
        <v>79</v>
      </c>
      <c r="C2146">
        <v>1034</v>
      </c>
      <c r="D2146">
        <v>27</v>
      </c>
      <c r="E2146" s="9">
        <v>0</v>
      </c>
      <c r="F2146" s="9">
        <f>IF(Table5[[#This Row],[Recency]]&lt;=$L$19,5,IF(Table5[[#This Row],[Recency]]&lt;=$L$11,4,IF(Table5[[#This Row],[Recency]]&lt;=$L$12,3,IF(Table5[[#This Row],[Recency]]&lt;=$L$13,2,1))))</f>
        <v>1</v>
      </c>
      <c r="G2146" s="9">
        <f>IF(Table5[[#This Row],[Frequency]]&lt;=$M$11,1,IF(Table5[[#This Row],[Frequency]]&lt;=$M$12,2,IF(Table5[[#This Row],[Frequency]]&lt;=$M$13,3,IF(Table5[[#This Row],[Frequency]]&lt;$M$17,4,5))))</f>
        <v>5</v>
      </c>
      <c r="H2146" s="9">
        <f>IF(Table5[[#This Row],[Total_Spend]]&lt;=$N$11,1,IF(Table5[[#This Row],[Total_Spend]]&lt;=$N$12,2,IF(Table5[[#This Row],[Total_Spend]]&lt;=$N$13,3,IF(Table5[[#This Row],[Total_Spend]]&lt;$N$17,4,5))))</f>
        <v>3</v>
      </c>
    </row>
    <row r="2147" spans="1:8" x14ac:dyDescent="0.3">
      <c r="A2147" s="9">
        <v>9560</v>
      </c>
      <c r="B2147">
        <v>18</v>
      </c>
      <c r="C2147">
        <v>1674</v>
      </c>
      <c r="D2147">
        <v>22</v>
      </c>
      <c r="E2147" s="9">
        <v>1</v>
      </c>
      <c r="F2147" s="9">
        <f>IF(Table5[[#This Row],[Recency]]&lt;=$L$19,5,IF(Table5[[#This Row],[Recency]]&lt;=$L$11,4,IF(Table5[[#This Row],[Recency]]&lt;=$L$12,3,IF(Table5[[#This Row],[Recency]]&lt;=$L$13,2,1))))</f>
        <v>4</v>
      </c>
      <c r="G2147" s="9">
        <f>IF(Table5[[#This Row],[Frequency]]&lt;=$M$11,1,IF(Table5[[#This Row],[Frequency]]&lt;=$M$12,2,IF(Table5[[#This Row],[Frequency]]&lt;=$M$13,3,IF(Table5[[#This Row],[Frequency]]&lt;$M$17,4,5))))</f>
        <v>4</v>
      </c>
      <c r="H2147" s="9">
        <f>IF(Table5[[#This Row],[Total_Spend]]&lt;=$N$11,1,IF(Table5[[#This Row],[Total_Spend]]&lt;=$N$12,2,IF(Table5[[#This Row],[Total_Spend]]&lt;=$N$13,3,IF(Table5[[#This Row],[Total_Spend]]&lt;$N$17,4,5))))</f>
        <v>5</v>
      </c>
    </row>
    <row r="2148" spans="1:8" x14ac:dyDescent="0.3">
      <c r="A2148" s="9">
        <v>9576</v>
      </c>
      <c r="B2148">
        <v>60</v>
      </c>
      <c r="C2148">
        <v>159</v>
      </c>
      <c r="D2148">
        <v>11</v>
      </c>
      <c r="E2148" s="9">
        <v>0</v>
      </c>
      <c r="F2148" s="9">
        <f>IF(Table5[[#This Row],[Recency]]&lt;=$L$19,5,IF(Table5[[#This Row],[Recency]]&lt;=$L$11,4,IF(Table5[[#This Row],[Recency]]&lt;=$L$12,3,IF(Table5[[#This Row],[Recency]]&lt;=$L$13,2,1))))</f>
        <v>2</v>
      </c>
      <c r="G2148" s="9">
        <f>IF(Table5[[#This Row],[Frequency]]&lt;=$M$11,1,IF(Table5[[#This Row],[Frequency]]&lt;=$M$12,2,IF(Table5[[#This Row],[Frequency]]&lt;=$M$13,3,IF(Table5[[#This Row],[Frequency]]&lt;$M$17,4,5))))</f>
        <v>2</v>
      </c>
      <c r="H2148" s="9">
        <f>IF(Table5[[#This Row],[Total_Spend]]&lt;=$N$11,1,IF(Table5[[#This Row],[Total_Spend]]&lt;=$N$12,2,IF(Table5[[#This Row],[Total_Spend]]&lt;=$N$13,3,IF(Table5[[#This Row],[Total_Spend]]&lt;$N$17,4,5))))</f>
        <v>2</v>
      </c>
    </row>
    <row r="2149" spans="1:8" x14ac:dyDescent="0.3">
      <c r="A2149" s="9">
        <v>9579</v>
      </c>
      <c r="B2149">
        <v>61</v>
      </c>
      <c r="C2149">
        <v>106</v>
      </c>
      <c r="D2149">
        <v>9</v>
      </c>
      <c r="E2149" s="9">
        <v>0</v>
      </c>
      <c r="F2149" s="9">
        <f>IF(Table5[[#This Row],[Recency]]&lt;=$L$19,5,IF(Table5[[#This Row],[Recency]]&lt;=$L$11,4,IF(Table5[[#This Row],[Recency]]&lt;=$L$12,3,IF(Table5[[#This Row],[Recency]]&lt;=$L$13,2,1))))</f>
        <v>2</v>
      </c>
      <c r="G2149" s="9">
        <f>IF(Table5[[#This Row],[Frequency]]&lt;=$M$11,1,IF(Table5[[#This Row],[Frequency]]&lt;=$M$12,2,IF(Table5[[#This Row],[Frequency]]&lt;=$M$13,3,IF(Table5[[#This Row],[Frequency]]&lt;$M$17,4,5))))</f>
        <v>2</v>
      </c>
      <c r="H2149" s="9">
        <f>IF(Table5[[#This Row],[Total_Spend]]&lt;=$N$11,1,IF(Table5[[#This Row],[Total_Spend]]&lt;=$N$12,2,IF(Table5[[#This Row],[Total_Spend]]&lt;=$N$13,3,IF(Table5[[#This Row],[Total_Spend]]&lt;$N$17,4,5))))</f>
        <v>2</v>
      </c>
    </row>
    <row r="2150" spans="1:8" x14ac:dyDescent="0.3">
      <c r="A2150" s="9">
        <v>9589</v>
      </c>
      <c r="B2150">
        <v>54</v>
      </c>
      <c r="C2150">
        <v>1234</v>
      </c>
      <c r="D2150">
        <v>17</v>
      </c>
      <c r="E2150" s="9">
        <v>0</v>
      </c>
      <c r="F2150" s="9">
        <f>IF(Table5[[#This Row],[Recency]]&lt;=$L$19,5,IF(Table5[[#This Row],[Recency]]&lt;=$L$11,4,IF(Table5[[#This Row],[Recency]]&lt;=$L$12,3,IF(Table5[[#This Row],[Recency]]&lt;=$L$13,2,1))))</f>
        <v>2</v>
      </c>
      <c r="G2150" s="9">
        <f>IF(Table5[[#This Row],[Frequency]]&lt;=$M$11,1,IF(Table5[[#This Row],[Frequency]]&lt;=$M$12,2,IF(Table5[[#This Row],[Frequency]]&lt;=$M$13,3,IF(Table5[[#This Row],[Frequency]]&lt;$M$17,4,5))))</f>
        <v>3</v>
      </c>
      <c r="H2150" s="9">
        <f>IF(Table5[[#This Row],[Total_Spend]]&lt;=$N$11,1,IF(Table5[[#This Row],[Total_Spend]]&lt;=$N$12,2,IF(Table5[[#This Row],[Total_Spend]]&lt;=$N$13,3,IF(Table5[[#This Row],[Total_Spend]]&lt;$N$17,4,5))))</f>
        <v>4</v>
      </c>
    </row>
    <row r="2151" spans="1:8" x14ac:dyDescent="0.3">
      <c r="A2151" s="9">
        <v>9592</v>
      </c>
      <c r="B2151">
        <v>51</v>
      </c>
      <c r="C2151">
        <v>33</v>
      </c>
      <c r="D2151">
        <v>7</v>
      </c>
      <c r="E2151" s="9">
        <v>0</v>
      </c>
      <c r="F2151" s="9">
        <f>IF(Table5[[#This Row],[Recency]]&lt;=$L$19,5,IF(Table5[[#This Row],[Recency]]&lt;=$L$11,4,IF(Table5[[#This Row],[Recency]]&lt;=$L$12,3,IF(Table5[[#This Row],[Recency]]&lt;=$L$13,2,1))))</f>
        <v>2</v>
      </c>
      <c r="G2151" s="9">
        <f>IF(Table5[[#This Row],[Frequency]]&lt;=$M$11,1,IF(Table5[[#This Row],[Frequency]]&lt;=$M$12,2,IF(Table5[[#This Row],[Frequency]]&lt;=$M$13,3,IF(Table5[[#This Row],[Frequency]]&lt;$M$17,4,5))))</f>
        <v>1</v>
      </c>
      <c r="H2151" s="9">
        <f>IF(Table5[[#This Row],[Total_Spend]]&lt;=$N$11,1,IF(Table5[[#This Row],[Total_Spend]]&lt;=$N$12,2,IF(Table5[[#This Row],[Total_Spend]]&lt;=$N$13,3,IF(Table5[[#This Row],[Total_Spend]]&lt;$N$17,4,5))))</f>
        <v>1</v>
      </c>
    </row>
    <row r="2152" spans="1:8" x14ac:dyDescent="0.3">
      <c r="A2152" s="9">
        <v>9595</v>
      </c>
      <c r="B2152">
        <v>1</v>
      </c>
      <c r="C2152">
        <v>1574</v>
      </c>
      <c r="D2152">
        <v>14</v>
      </c>
      <c r="E2152" s="9">
        <v>1</v>
      </c>
      <c r="F2152" s="9">
        <f>IF(Table5[[#This Row],[Recency]]&lt;=$L$19,5,IF(Table5[[#This Row],[Recency]]&lt;=$L$11,4,IF(Table5[[#This Row],[Recency]]&lt;=$L$12,3,IF(Table5[[#This Row],[Recency]]&lt;=$L$13,2,1))))</f>
        <v>5</v>
      </c>
      <c r="G2152" s="9">
        <f>IF(Table5[[#This Row],[Frequency]]&lt;=$M$11,1,IF(Table5[[#This Row],[Frequency]]&lt;=$M$12,2,IF(Table5[[#This Row],[Frequency]]&lt;=$M$13,3,IF(Table5[[#This Row],[Frequency]]&lt;$M$17,4,5))))</f>
        <v>2</v>
      </c>
      <c r="H2152" s="9">
        <f>IF(Table5[[#This Row],[Total_Spend]]&lt;=$N$11,1,IF(Table5[[#This Row],[Total_Spend]]&lt;=$N$12,2,IF(Table5[[#This Row],[Total_Spend]]&lt;=$N$13,3,IF(Table5[[#This Row],[Total_Spend]]&lt;$N$17,4,5))))</f>
        <v>5</v>
      </c>
    </row>
    <row r="2153" spans="1:8" x14ac:dyDescent="0.3">
      <c r="A2153" s="9">
        <v>9596</v>
      </c>
      <c r="B2153">
        <v>19</v>
      </c>
      <c r="C2153">
        <v>664</v>
      </c>
      <c r="D2153">
        <v>20</v>
      </c>
      <c r="E2153" s="9">
        <v>0</v>
      </c>
      <c r="F2153" s="9">
        <f>IF(Table5[[#This Row],[Recency]]&lt;=$L$19,5,IF(Table5[[#This Row],[Recency]]&lt;=$L$11,4,IF(Table5[[#This Row],[Recency]]&lt;=$L$12,3,IF(Table5[[#This Row],[Recency]]&lt;=$L$13,2,1))))</f>
        <v>4</v>
      </c>
      <c r="G2153" s="9">
        <f>IF(Table5[[#This Row],[Frequency]]&lt;=$M$11,1,IF(Table5[[#This Row],[Frequency]]&lt;=$M$12,2,IF(Table5[[#This Row],[Frequency]]&lt;=$M$13,3,IF(Table5[[#This Row],[Frequency]]&lt;$M$17,4,5))))</f>
        <v>3</v>
      </c>
      <c r="H2153" s="9">
        <f>IF(Table5[[#This Row],[Total_Spend]]&lt;=$N$11,1,IF(Table5[[#This Row],[Total_Spend]]&lt;=$N$12,2,IF(Table5[[#This Row],[Total_Spend]]&lt;=$N$13,3,IF(Table5[[#This Row],[Total_Spend]]&lt;$N$17,4,5))))</f>
        <v>3</v>
      </c>
    </row>
    <row r="2154" spans="1:8" x14ac:dyDescent="0.3">
      <c r="A2154" s="9">
        <v>9597</v>
      </c>
      <c r="B2154">
        <v>10</v>
      </c>
      <c r="C2154">
        <v>725</v>
      </c>
      <c r="D2154">
        <v>19</v>
      </c>
      <c r="E2154" s="9">
        <v>0</v>
      </c>
      <c r="F2154" s="9">
        <f>IF(Table5[[#This Row],[Recency]]&lt;=$L$19,5,IF(Table5[[#This Row],[Recency]]&lt;=$L$11,4,IF(Table5[[#This Row],[Recency]]&lt;=$L$12,3,IF(Table5[[#This Row],[Recency]]&lt;=$L$13,2,1))))</f>
        <v>4</v>
      </c>
      <c r="G2154" s="9">
        <f>IF(Table5[[#This Row],[Frequency]]&lt;=$M$11,1,IF(Table5[[#This Row],[Frequency]]&lt;=$M$12,2,IF(Table5[[#This Row],[Frequency]]&lt;=$M$13,3,IF(Table5[[#This Row],[Frequency]]&lt;$M$17,4,5))))</f>
        <v>3</v>
      </c>
      <c r="H2154" s="9">
        <f>IF(Table5[[#This Row],[Total_Spend]]&lt;=$N$11,1,IF(Table5[[#This Row],[Total_Spend]]&lt;=$N$12,2,IF(Table5[[#This Row],[Total_Spend]]&lt;=$N$13,3,IF(Table5[[#This Row],[Total_Spend]]&lt;$N$17,4,5))))</f>
        <v>3</v>
      </c>
    </row>
    <row r="2155" spans="1:8" x14ac:dyDescent="0.3">
      <c r="A2155" s="9">
        <v>9606</v>
      </c>
      <c r="B2155">
        <v>64</v>
      </c>
      <c r="C2155">
        <v>1536</v>
      </c>
      <c r="D2155">
        <v>13</v>
      </c>
      <c r="E2155" s="9">
        <v>1</v>
      </c>
      <c r="F2155" s="9">
        <f>IF(Table5[[#This Row],[Recency]]&lt;=$L$19,5,IF(Table5[[#This Row],[Recency]]&lt;=$L$11,4,IF(Table5[[#This Row],[Recency]]&lt;=$L$12,3,IF(Table5[[#This Row],[Recency]]&lt;=$L$13,2,1))))</f>
        <v>2</v>
      </c>
      <c r="G2155" s="9">
        <f>IF(Table5[[#This Row],[Frequency]]&lt;=$M$11,1,IF(Table5[[#This Row],[Frequency]]&lt;=$M$12,2,IF(Table5[[#This Row],[Frequency]]&lt;=$M$13,3,IF(Table5[[#This Row],[Frequency]]&lt;$M$17,4,5))))</f>
        <v>2</v>
      </c>
      <c r="H2155" s="9">
        <f>IF(Table5[[#This Row],[Total_Spend]]&lt;=$N$11,1,IF(Table5[[#This Row],[Total_Spend]]&lt;=$N$12,2,IF(Table5[[#This Row],[Total_Spend]]&lt;=$N$13,3,IF(Table5[[#This Row],[Total_Spend]]&lt;$N$17,4,5))))</f>
        <v>4</v>
      </c>
    </row>
    <row r="2156" spans="1:8" x14ac:dyDescent="0.3">
      <c r="A2156" s="9">
        <v>961</v>
      </c>
      <c r="B2156">
        <v>92</v>
      </c>
      <c r="C2156">
        <v>860</v>
      </c>
      <c r="D2156">
        <v>17</v>
      </c>
      <c r="E2156" s="9">
        <v>0</v>
      </c>
      <c r="F2156" s="9">
        <f>IF(Table5[[#This Row],[Recency]]&lt;=$L$19,5,IF(Table5[[#This Row],[Recency]]&lt;=$L$11,4,IF(Table5[[#This Row],[Recency]]&lt;=$L$12,3,IF(Table5[[#This Row],[Recency]]&lt;=$L$13,2,1))))</f>
        <v>1</v>
      </c>
      <c r="G2156" s="9">
        <f>IF(Table5[[#This Row],[Frequency]]&lt;=$M$11,1,IF(Table5[[#This Row],[Frequency]]&lt;=$M$12,2,IF(Table5[[#This Row],[Frequency]]&lt;=$M$13,3,IF(Table5[[#This Row],[Frequency]]&lt;$M$17,4,5))))</f>
        <v>3</v>
      </c>
      <c r="H2156" s="9">
        <f>IF(Table5[[#This Row],[Total_Spend]]&lt;=$N$11,1,IF(Table5[[#This Row],[Total_Spend]]&lt;=$N$12,2,IF(Table5[[#This Row],[Total_Spend]]&lt;=$N$13,3,IF(Table5[[#This Row],[Total_Spend]]&lt;$N$17,4,5))))</f>
        <v>3</v>
      </c>
    </row>
    <row r="2157" spans="1:8" x14ac:dyDescent="0.3">
      <c r="A2157" s="9">
        <v>9612</v>
      </c>
      <c r="B2157">
        <v>3</v>
      </c>
      <c r="C2157">
        <v>43</v>
      </c>
      <c r="D2157">
        <v>5</v>
      </c>
      <c r="E2157" s="9">
        <v>0</v>
      </c>
      <c r="F2157" s="9">
        <f>IF(Table5[[#This Row],[Recency]]&lt;=$L$19,5,IF(Table5[[#This Row],[Recency]]&lt;=$L$11,4,IF(Table5[[#This Row],[Recency]]&lt;=$L$12,3,IF(Table5[[#This Row],[Recency]]&lt;=$L$13,2,1))))</f>
        <v>5</v>
      </c>
      <c r="G2157" s="9">
        <f>IF(Table5[[#This Row],[Frequency]]&lt;=$M$11,1,IF(Table5[[#This Row],[Frequency]]&lt;=$M$12,2,IF(Table5[[#This Row],[Frequency]]&lt;=$M$13,3,IF(Table5[[#This Row],[Frequency]]&lt;$M$17,4,5))))</f>
        <v>1</v>
      </c>
      <c r="H2157" s="9">
        <f>IF(Table5[[#This Row],[Total_Spend]]&lt;=$N$11,1,IF(Table5[[#This Row],[Total_Spend]]&lt;=$N$12,2,IF(Table5[[#This Row],[Total_Spend]]&lt;=$N$13,3,IF(Table5[[#This Row],[Total_Spend]]&lt;$N$17,4,5))))</f>
        <v>1</v>
      </c>
    </row>
    <row r="2158" spans="1:8" x14ac:dyDescent="0.3">
      <c r="A2158" s="9">
        <v>9617</v>
      </c>
      <c r="B2158">
        <v>37</v>
      </c>
      <c r="C2158">
        <v>19</v>
      </c>
      <c r="D2158">
        <v>5</v>
      </c>
      <c r="E2158" s="9">
        <v>0</v>
      </c>
      <c r="F2158" s="9">
        <f>IF(Table5[[#This Row],[Recency]]&lt;=$L$19,5,IF(Table5[[#This Row],[Recency]]&lt;=$L$11,4,IF(Table5[[#This Row],[Recency]]&lt;=$L$12,3,IF(Table5[[#This Row],[Recency]]&lt;=$L$13,2,1))))</f>
        <v>3</v>
      </c>
      <c r="G2158" s="9">
        <f>IF(Table5[[#This Row],[Frequency]]&lt;=$M$11,1,IF(Table5[[#This Row],[Frequency]]&lt;=$M$12,2,IF(Table5[[#This Row],[Frequency]]&lt;=$M$13,3,IF(Table5[[#This Row],[Frequency]]&lt;$M$17,4,5))))</f>
        <v>1</v>
      </c>
      <c r="H2158" s="9">
        <f>IF(Table5[[#This Row],[Total_Spend]]&lt;=$N$11,1,IF(Table5[[#This Row],[Total_Spend]]&lt;=$N$12,2,IF(Table5[[#This Row],[Total_Spend]]&lt;=$N$13,3,IF(Table5[[#This Row],[Total_Spend]]&lt;$N$17,4,5))))</f>
        <v>1</v>
      </c>
    </row>
    <row r="2159" spans="1:8" x14ac:dyDescent="0.3">
      <c r="A2159" s="9">
        <v>9624</v>
      </c>
      <c r="B2159">
        <v>46</v>
      </c>
      <c r="C2159">
        <v>963</v>
      </c>
      <c r="D2159">
        <v>14</v>
      </c>
      <c r="E2159" s="9">
        <v>0</v>
      </c>
      <c r="F2159" s="9">
        <f>IF(Table5[[#This Row],[Recency]]&lt;=$L$19,5,IF(Table5[[#This Row],[Recency]]&lt;=$L$11,4,IF(Table5[[#This Row],[Recency]]&lt;=$L$12,3,IF(Table5[[#This Row],[Recency]]&lt;=$L$13,2,1))))</f>
        <v>3</v>
      </c>
      <c r="G2159" s="9">
        <f>IF(Table5[[#This Row],[Frequency]]&lt;=$M$11,1,IF(Table5[[#This Row],[Frequency]]&lt;=$M$12,2,IF(Table5[[#This Row],[Frequency]]&lt;=$M$13,3,IF(Table5[[#This Row],[Frequency]]&lt;$M$17,4,5))))</f>
        <v>2</v>
      </c>
      <c r="H2159" s="9">
        <f>IF(Table5[[#This Row],[Total_Spend]]&lt;=$N$11,1,IF(Table5[[#This Row],[Total_Spend]]&lt;=$N$12,2,IF(Table5[[#This Row],[Total_Spend]]&lt;=$N$13,3,IF(Table5[[#This Row],[Total_Spend]]&lt;$N$17,4,5))))</f>
        <v>3</v>
      </c>
    </row>
    <row r="2160" spans="1:8" x14ac:dyDescent="0.3">
      <c r="A2160" s="9">
        <v>9635</v>
      </c>
      <c r="B2160">
        <v>13</v>
      </c>
      <c r="C2160">
        <v>129</v>
      </c>
      <c r="D2160">
        <v>8</v>
      </c>
      <c r="E2160" s="9">
        <v>0</v>
      </c>
      <c r="F2160" s="9">
        <f>IF(Table5[[#This Row],[Recency]]&lt;=$L$19,5,IF(Table5[[#This Row],[Recency]]&lt;=$L$11,4,IF(Table5[[#This Row],[Recency]]&lt;=$L$12,3,IF(Table5[[#This Row],[Recency]]&lt;=$L$13,2,1))))</f>
        <v>4</v>
      </c>
      <c r="G2160" s="9">
        <f>IF(Table5[[#This Row],[Frequency]]&lt;=$M$11,1,IF(Table5[[#This Row],[Frequency]]&lt;=$M$12,2,IF(Table5[[#This Row],[Frequency]]&lt;=$M$13,3,IF(Table5[[#This Row],[Frequency]]&lt;$M$17,4,5))))</f>
        <v>1</v>
      </c>
      <c r="H2160" s="9">
        <f>IF(Table5[[#This Row],[Total_Spend]]&lt;=$N$11,1,IF(Table5[[#This Row],[Total_Spend]]&lt;=$N$12,2,IF(Table5[[#This Row],[Total_Spend]]&lt;=$N$13,3,IF(Table5[[#This Row],[Total_Spend]]&lt;$N$17,4,5))))</f>
        <v>2</v>
      </c>
    </row>
    <row r="2161" spans="1:8" x14ac:dyDescent="0.3">
      <c r="A2161" s="9">
        <v>9645</v>
      </c>
      <c r="B2161">
        <v>98</v>
      </c>
      <c r="C2161">
        <v>1338</v>
      </c>
      <c r="D2161">
        <v>24</v>
      </c>
      <c r="E2161" s="9">
        <v>0</v>
      </c>
      <c r="F2161" s="9">
        <f>IF(Table5[[#This Row],[Recency]]&lt;=$L$19,5,IF(Table5[[#This Row],[Recency]]&lt;=$L$11,4,IF(Table5[[#This Row],[Recency]]&lt;=$L$12,3,IF(Table5[[#This Row],[Recency]]&lt;=$L$13,2,1))))</f>
        <v>1</v>
      </c>
      <c r="G2161" s="9">
        <f>IF(Table5[[#This Row],[Frequency]]&lt;=$M$11,1,IF(Table5[[#This Row],[Frequency]]&lt;=$M$12,2,IF(Table5[[#This Row],[Frequency]]&lt;=$M$13,3,IF(Table5[[#This Row],[Frequency]]&lt;$M$17,4,5))))</f>
        <v>4</v>
      </c>
      <c r="H2161" s="9">
        <f>IF(Table5[[#This Row],[Total_Spend]]&lt;=$N$11,1,IF(Table5[[#This Row],[Total_Spend]]&lt;=$N$12,2,IF(Table5[[#This Row],[Total_Spend]]&lt;=$N$13,3,IF(Table5[[#This Row],[Total_Spend]]&lt;$N$17,4,5))))</f>
        <v>4</v>
      </c>
    </row>
    <row r="2162" spans="1:8" x14ac:dyDescent="0.3">
      <c r="A2162" s="9">
        <v>9648</v>
      </c>
      <c r="B2162">
        <v>20</v>
      </c>
      <c r="C2162">
        <v>253</v>
      </c>
      <c r="D2162">
        <v>14</v>
      </c>
      <c r="E2162" s="9">
        <v>0</v>
      </c>
      <c r="F2162" s="9">
        <f>IF(Table5[[#This Row],[Recency]]&lt;=$L$19,5,IF(Table5[[#This Row],[Recency]]&lt;=$L$11,4,IF(Table5[[#This Row],[Recency]]&lt;=$L$12,3,IF(Table5[[#This Row],[Recency]]&lt;=$L$13,2,1))))</f>
        <v>4</v>
      </c>
      <c r="G2162" s="9">
        <f>IF(Table5[[#This Row],[Frequency]]&lt;=$M$11,1,IF(Table5[[#This Row],[Frequency]]&lt;=$M$12,2,IF(Table5[[#This Row],[Frequency]]&lt;=$M$13,3,IF(Table5[[#This Row],[Frequency]]&lt;$M$17,4,5))))</f>
        <v>2</v>
      </c>
      <c r="H2162" s="9">
        <f>IF(Table5[[#This Row],[Total_Spend]]&lt;=$N$11,1,IF(Table5[[#This Row],[Total_Spend]]&lt;=$N$12,2,IF(Table5[[#This Row],[Total_Spend]]&lt;=$N$13,3,IF(Table5[[#This Row],[Total_Spend]]&lt;$N$17,4,5))))</f>
        <v>2</v>
      </c>
    </row>
    <row r="2163" spans="1:8" x14ac:dyDescent="0.3">
      <c r="A2163" s="9">
        <v>965</v>
      </c>
      <c r="B2163">
        <v>34</v>
      </c>
      <c r="C2163">
        <v>590</v>
      </c>
      <c r="D2163">
        <v>21</v>
      </c>
      <c r="E2163" s="9">
        <v>0</v>
      </c>
      <c r="F2163" s="9">
        <f>IF(Table5[[#This Row],[Recency]]&lt;=$L$19,5,IF(Table5[[#This Row],[Recency]]&lt;=$L$11,4,IF(Table5[[#This Row],[Recency]]&lt;=$L$12,3,IF(Table5[[#This Row],[Recency]]&lt;=$L$13,2,1))))</f>
        <v>3</v>
      </c>
      <c r="G2163" s="9">
        <f>IF(Table5[[#This Row],[Frequency]]&lt;=$M$11,1,IF(Table5[[#This Row],[Frequency]]&lt;=$M$12,2,IF(Table5[[#This Row],[Frequency]]&lt;=$M$13,3,IF(Table5[[#This Row],[Frequency]]&lt;$M$17,4,5))))</f>
        <v>3</v>
      </c>
      <c r="H2163" s="9">
        <f>IF(Table5[[#This Row],[Total_Spend]]&lt;=$N$11,1,IF(Table5[[#This Row],[Total_Spend]]&lt;=$N$12,2,IF(Table5[[#This Row],[Total_Spend]]&lt;=$N$13,3,IF(Table5[[#This Row],[Total_Spend]]&lt;$N$17,4,5))))</f>
        <v>3</v>
      </c>
    </row>
    <row r="2164" spans="1:8" x14ac:dyDescent="0.3">
      <c r="A2164" s="9">
        <v>9653</v>
      </c>
      <c r="B2164">
        <v>16</v>
      </c>
      <c r="C2164">
        <v>68</v>
      </c>
      <c r="D2164">
        <v>7</v>
      </c>
      <c r="E2164" s="9">
        <v>0</v>
      </c>
      <c r="F2164" s="9">
        <f>IF(Table5[[#This Row],[Recency]]&lt;=$L$19,5,IF(Table5[[#This Row],[Recency]]&lt;=$L$11,4,IF(Table5[[#This Row],[Recency]]&lt;=$L$12,3,IF(Table5[[#This Row],[Recency]]&lt;=$L$13,2,1))))</f>
        <v>4</v>
      </c>
      <c r="G2164" s="9">
        <f>IF(Table5[[#This Row],[Frequency]]&lt;=$M$11,1,IF(Table5[[#This Row],[Frequency]]&lt;=$M$12,2,IF(Table5[[#This Row],[Frequency]]&lt;=$M$13,3,IF(Table5[[#This Row],[Frequency]]&lt;$M$17,4,5))))</f>
        <v>1</v>
      </c>
      <c r="H2164" s="9">
        <f>IF(Table5[[#This Row],[Total_Spend]]&lt;=$N$11,1,IF(Table5[[#This Row],[Total_Spend]]&lt;=$N$12,2,IF(Table5[[#This Row],[Total_Spend]]&lt;=$N$13,3,IF(Table5[[#This Row],[Total_Spend]]&lt;$N$17,4,5))))</f>
        <v>1</v>
      </c>
    </row>
    <row r="2165" spans="1:8" x14ac:dyDescent="0.3">
      <c r="A2165" s="9">
        <v>966</v>
      </c>
      <c r="B2165">
        <v>98</v>
      </c>
      <c r="C2165">
        <v>691</v>
      </c>
      <c r="D2165">
        <v>25</v>
      </c>
      <c r="E2165" s="9">
        <v>0</v>
      </c>
      <c r="F2165" s="9">
        <f>IF(Table5[[#This Row],[Recency]]&lt;=$L$19,5,IF(Table5[[#This Row],[Recency]]&lt;=$L$11,4,IF(Table5[[#This Row],[Recency]]&lt;=$L$12,3,IF(Table5[[#This Row],[Recency]]&lt;=$L$13,2,1))))</f>
        <v>1</v>
      </c>
      <c r="G2165" s="9">
        <f>IF(Table5[[#This Row],[Frequency]]&lt;=$M$11,1,IF(Table5[[#This Row],[Frequency]]&lt;=$M$12,2,IF(Table5[[#This Row],[Frequency]]&lt;=$M$13,3,IF(Table5[[#This Row],[Frequency]]&lt;$M$17,4,5))))</f>
        <v>5</v>
      </c>
      <c r="H2165" s="9">
        <f>IF(Table5[[#This Row],[Total_Spend]]&lt;=$N$11,1,IF(Table5[[#This Row],[Total_Spend]]&lt;=$N$12,2,IF(Table5[[#This Row],[Total_Spend]]&lt;=$N$13,3,IF(Table5[[#This Row],[Total_Spend]]&lt;$N$17,4,5))))</f>
        <v>3</v>
      </c>
    </row>
    <row r="2166" spans="1:8" x14ac:dyDescent="0.3">
      <c r="A2166" s="9">
        <v>9665</v>
      </c>
      <c r="B2166">
        <v>48</v>
      </c>
      <c r="C2166">
        <v>361</v>
      </c>
      <c r="D2166">
        <v>16</v>
      </c>
      <c r="E2166" s="9">
        <v>0</v>
      </c>
      <c r="F2166" s="9">
        <f>IF(Table5[[#This Row],[Recency]]&lt;=$L$19,5,IF(Table5[[#This Row],[Recency]]&lt;=$L$11,4,IF(Table5[[#This Row],[Recency]]&lt;=$L$12,3,IF(Table5[[#This Row],[Recency]]&lt;=$L$13,2,1))))</f>
        <v>3</v>
      </c>
      <c r="G2166" s="9">
        <f>IF(Table5[[#This Row],[Frequency]]&lt;=$M$11,1,IF(Table5[[#This Row],[Frequency]]&lt;=$M$12,2,IF(Table5[[#This Row],[Frequency]]&lt;=$M$13,3,IF(Table5[[#This Row],[Frequency]]&lt;$M$17,4,5))))</f>
        <v>3</v>
      </c>
      <c r="H2166" s="9">
        <f>IF(Table5[[#This Row],[Total_Spend]]&lt;=$N$11,1,IF(Table5[[#This Row],[Total_Spend]]&lt;=$N$12,2,IF(Table5[[#This Row],[Total_Spend]]&lt;=$N$13,3,IF(Table5[[#This Row],[Total_Spend]]&lt;$N$17,4,5))))</f>
        <v>2</v>
      </c>
    </row>
    <row r="2167" spans="1:8" x14ac:dyDescent="0.3">
      <c r="A2167" s="9">
        <v>9668</v>
      </c>
      <c r="B2167">
        <v>14</v>
      </c>
      <c r="C2167">
        <v>77</v>
      </c>
      <c r="D2167">
        <v>9</v>
      </c>
      <c r="E2167" s="9">
        <v>0</v>
      </c>
      <c r="F2167" s="9">
        <f>IF(Table5[[#This Row],[Recency]]&lt;=$L$19,5,IF(Table5[[#This Row],[Recency]]&lt;=$L$11,4,IF(Table5[[#This Row],[Recency]]&lt;=$L$12,3,IF(Table5[[#This Row],[Recency]]&lt;=$L$13,2,1))))</f>
        <v>4</v>
      </c>
      <c r="G2167" s="9">
        <f>IF(Table5[[#This Row],[Frequency]]&lt;=$M$11,1,IF(Table5[[#This Row],[Frequency]]&lt;=$M$12,2,IF(Table5[[#This Row],[Frequency]]&lt;=$M$13,3,IF(Table5[[#This Row],[Frequency]]&lt;$M$17,4,5))))</f>
        <v>2</v>
      </c>
      <c r="H2167" s="9">
        <f>IF(Table5[[#This Row],[Total_Spend]]&lt;=$N$11,1,IF(Table5[[#This Row],[Total_Spend]]&lt;=$N$12,2,IF(Table5[[#This Row],[Total_Spend]]&lt;=$N$13,3,IF(Table5[[#This Row],[Total_Spend]]&lt;$N$17,4,5))))</f>
        <v>2</v>
      </c>
    </row>
    <row r="2168" spans="1:8" x14ac:dyDescent="0.3">
      <c r="A2168" s="9">
        <v>967</v>
      </c>
      <c r="B2168">
        <v>11</v>
      </c>
      <c r="C2168">
        <v>515</v>
      </c>
      <c r="D2168">
        <v>26</v>
      </c>
      <c r="E2168" s="9">
        <v>1</v>
      </c>
      <c r="F2168" s="9">
        <f>IF(Table5[[#This Row],[Recency]]&lt;=$L$19,5,IF(Table5[[#This Row],[Recency]]&lt;=$L$11,4,IF(Table5[[#This Row],[Recency]]&lt;=$L$12,3,IF(Table5[[#This Row],[Recency]]&lt;=$L$13,2,1))))</f>
        <v>4</v>
      </c>
      <c r="G2168" s="9">
        <f>IF(Table5[[#This Row],[Frequency]]&lt;=$M$11,1,IF(Table5[[#This Row],[Frequency]]&lt;=$M$12,2,IF(Table5[[#This Row],[Frequency]]&lt;=$M$13,3,IF(Table5[[#This Row],[Frequency]]&lt;$M$17,4,5))))</f>
        <v>5</v>
      </c>
      <c r="H2168" s="9">
        <f>IF(Table5[[#This Row],[Total_Spend]]&lt;=$N$11,1,IF(Table5[[#This Row],[Total_Spend]]&lt;=$N$12,2,IF(Table5[[#This Row],[Total_Spend]]&lt;=$N$13,3,IF(Table5[[#This Row],[Total_Spend]]&lt;$N$17,4,5))))</f>
        <v>3</v>
      </c>
    </row>
    <row r="2169" spans="1:8" x14ac:dyDescent="0.3">
      <c r="A2169" s="9">
        <v>9671</v>
      </c>
      <c r="B2169">
        <v>47</v>
      </c>
      <c r="C2169">
        <v>69</v>
      </c>
      <c r="D2169">
        <v>10</v>
      </c>
      <c r="E2169" s="9">
        <v>1</v>
      </c>
      <c r="F2169" s="9">
        <f>IF(Table5[[#This Row],[Recency]]&lt;=$L$19,5,IF(Table5[[#This Row],[Recency]]&lt;=$L$11,4,IF(Table5[[#This Row],[Recency]]&lt;=$L$12,3,IF(Table5[[#This Row],[Recency]]&lt;=$L$13,2,1))))</f>
        <v>3</v>
      </c>
      <c r="G2169" s="9">
        <f>IF(Table5[[#This Row],[Frequency]]&lt;=$M$11,1,IF(Table5[[#This Row],[Frequency]]&lt;=$M$12,2,IF(Table5[[#This Row],[Frequency]]&lt;=$M$13,3,IF(Table5[[#This Row],[Frequency]]&lt;$M$17,4,5))))</f>
        <v>2</v>
      </c>
      <c r="H2169" s="9">
        <f>IF(Table5[[#This Row],[Total_Spend]]&lt;=$N$11,1,IF(Table5[[#This Row],[Total_Spend]]&lt;=$N$12,2,IF(Table5[[#This Row],[Total_Spend]]&lt;=$N$13,3,IF(Table5[[#This Row],[Total_Spend]]&lt;$N$17,4,5))))</f>
        <v>2</v>
      </c>
    </row>
    <row r="2170" spans="1:8" x14ac:dyDescent="0.3">
      <c r="A2170" s="9">
        <v>9672</v>
      </c>
      <c r="B2170">
        <v>82</v>
      </c>
      <c r="C2170">
        <v>65</v>
      </c>
      <c r="D2170">
        <v>8</v>
      </c>
      <c r="E2170" s="9">
        <v>0</v>
      </c>
      <c r="F2170" s="9">
        <f>IF(Table5[[#This Row],[Recency]]&lt;=$L$19,5,IF(Table5[[#This Row],[Recency]]&lt;=$L$11,4,IF(Table5[[#This Row],[Recency]]&lt;=$L$12,3,IF(Table5[[#This Row],[Recency]]&lt;=$L$13,2,1))))</f>
        <v>1</v>
      </c>
      <c r="G2170" s="9">
        <f>IF(Table5[[#This Row],[Frequency]]&lt;=$M$11,1,IF(Table5[[#This Row],[Frequency]]&lt;=$M$12,2,IF(Table5[[#This Row],[Frequency]]&lt;=$M$13,3,IF(Table5[[#This Row],[Frequency]]&lt;$M$17,4,5))))</f>
        <v>1</v>
      </c>
      <c r="H2170" s="9">
        <f>IF(Table5[[#This Row],[Total_Spend]]&lt;=$N$11,1,IF(Table5[[#This Row],[Total_Spend]]&lt;=$N$12,2,IF(Table5[[#This Row],[Total_Spend]]&lt;=$N$13,3,IF(Table5[[#This Row],[Total_Spend]]&lt;$N$17,4,5))))</f>
        <v>1</v>
      </c>
    </row>
    <row r="2171" spans="1:8" x14ac:dyDescent="0.3">
      <c r="A2171" s="9">
        <v>968</v>
      </c>
      <c r="B2171">
        <v>24</v>
      </c>
      <c r="C2171">
        <v>187</v>
      </c>
      <c r="D2171">
        <v>12</v>
      </c>
      <c r="E2171" s="9">
        <v>0</v>
      </c>
      <c r="F2171" s="9">
        <f>IF(Table5[[#This Row],[Recency]]&lt;=$L$19,5,IF(Table5[[#This Row],[Recency]]&lt;=$L$11,4,IF(Table5[[#This Row],[Recency]]&lt;=$L$12,3,IF(Table5[[#This Row],[Recency]]&lt;=$L$13,2,1))))</f>
        <v>4</v>
      </c>
      <c r="G2171" s="9">
        <f>IF(Table5[[#This Row],[Frequency]]&lt;=$M$11,1,IF(Table5[[#This Row],[Frequency]]&lt;=$M$12,2,IF(Table5[[#This Row],[Frequency]]&lt;=$M$13,3,IF(Table5[[#This Row],[Frequency]]&lt;$M$17,4,5))))</f>
        <v>2</v>
      </c>
      <c r="H2171" s="9">
        <f>IF(Table5[[#This Row],[Total_Spend]]&lt;=$N$11,1,IF(Table5[[#This Row],[Total_Spend]]&lt;=$N$12,2,IF(Table5[[#This Row],[Total_Spend]]&lt;=$N$13,3,IF(Table5[[#This Row],[Total_Spend]]&lt;$N$17,4,5))))</f>
        <v>2</v>
      </c>
    </row>
    <row r="2172" spans="1:8" x14ac:dyDescent="0.3">
      <c r="A2172" s="9">
        <v>9687</v>
      </c>
      <c r="B2172">
        <v>1</v>
      </c>
      <c r="C2172">
        <v>726</v>
      </c>
      <c r="D2172">
        <v>16</v>
      </c>
      <c r="E2172" s="9">
        <v>0</v>
      </c>
      <c r="F2172" s="9">
        <f>IF(Table5[[#This Row],[Recency]]&lt;=$L$19,5,IF(Table5[[#This Row],[Recency]]&lt;=$L$11,4,IF(Table5[[#This Row],[Recency]]&lt;=$L$12,3,IF(Table5[[#This Row],[Recency]]&lt;=$L$13,2,1))))</f>
        <v>5</v>
      </c>
      <c r="G2172" s="9">
        <f>IF(Table5[[#This Row],[Frequency]]&lt;=$M$11,1,IF(Table5[[#This Row],[Frequency]]&lt;=$M$12,2,IF(Table5[[#This Row],[Frequency]]&lt;=$M$13,3,IF(Table5[[#This Row],[Frequency]]&lt;$M$17,4,5))))</f>
        <v>3</v>
      </c>
      <c r="H2172" s="9">
        <f>IF(Table5[[#This Row],[Total_Spend]]&lt;=$N$11,1,IF(Table5[[#This Row],[Total_Spend]]&lt;=$N$12,2,IF(Table5[[#This Row],[Total_Spend]]&lt;=$N$13,3,IF(Table5[[#This Row],[Total_Spend]]&lt;$N$17,4,5))))</f>
        <v>3</v>
      </c>
    </row>
    <row r="2173" spans="1:8" x14ac:dyDescent="0.3">
      <c r="A2173" s="9">
        <v>9697</v>
      </c>
      <c r="B2173">
        <v>86</v>
      </c>
      <c r="C2173">
        <v>542</v>
      </c>
      <c r="D2173">
        <v>20</v>
      </c>
      <c r="E2173" s="9">
        <v>0</v>
      </c>
      <c r="F2173" s="9">
        <f>IF(Table5[[#This Row],[Recency]]&lt;=$L$19,5,IF(Table5[[#This Row],[Recency]]&lt;=$L$11,4,IF(Table5[[#This Row],[Recency]]&lt;=$L$12,3,IF(Table5[[#This Row],[Recency]]&lt;=$L$13,2,1))))</f>
        <v>1</v>
      </c>
      <c r="G2173" s="9">
        <f>IF(Table5[[#This Row],[Frequency]]&lt;=$M$11,1,IF(Table5[[#This Row],[Frequency]]&lt;=$M$12,2,IF(Table5[[#This Row],[Frequency]]&lt;=$M$13,3,IF(Table5[[#This Row],[Frequency]]&lt;$M$17,4,5))))</f>
        <v>3</v>
      </c>
      <c r="H2173" s="9">
        <f>IF(Table5[[#This Row],[Total_Spend]]&lt;=$N$11,1,IF(Table5[[#This Row],[Total_Spend]]&lt;=$N$12,2,IF(Table5[[#This Row],[Total_Spend]]&lt;=$N$13,3,IF(Table5[[#This Row],[Total_Spend]]&lt;$N$17,4,5))))</f>
        <v>3</v>
      </c>
    </row>
    <row r="2174" spans="1:8" x14ac:dyDescent="0.3">
      <c r="A2174" s="9">
        <v>9699</v>
      </c>
      <c r="B2174">
        <v>12</v>
      </c>
      <c r="C2174">
        <v>733</v>
      </c>
      <c r="D2174">
        <v>23</v>
      </c>
      <c r="E2174" s="9">
        <v>0</v>
      </c>
      <c r="F2174" s="9">
        <f>IF(Table5[[#This Row],[Recency]]&lt;=$L$19,5,IF(Table5[[#This Row],[Recency]]&lt;=$L$11,4,IF(Table5[[#This Row],[Recency]]&lt;=$L$12,3,IF(Table5[[#This Row],[Recency]]&lt;=$L$13,2,1))))</f>
        <v>4</v>
      </c>
      <c r="G2174" s="9">
        <f>IF(Table5[[#This Row],[Frequency]]&lt;=$M$11,1,IF(Table5[[#This Row],[Frequency]]&lt;=$M$12,2,IF(Table5[[#This Row],[Frequency]]&lt;=$M$13,3,IF(Table5[[#This Row],[Frequency]]&lt;$M$17,4,5))))</f>
        <v>4</v>
      </c>
      <c r="H2174" s="9">
        <f>IF(Table5[[#This Row],[Total_Spend]]&lt;=$N$11,1,IF(Table5[[#This Row],[Total_Spend]]&lt;=$N$12,2,IF(Table5[[#This Row],[Total_Spend]]&lt;=$N$13,3,IF(Table5[[#This Row],[Total_Spend]]&lt;$N$17,4,5))))</f>
        <v>3</v>
      </c>
    </row>
    <row r="2175" spans="1:8" x14ac:dyDescent="0.3">
      <c r="A2175" s="9">
        <v>9701</v>
      </c>
      <c r="B2175">
        <v>13</v>
      </c>
      <c r="C2175">
        <v>312</v>
      </c>
      <c r="D2175">
        <v>12</v>
      </c>
      <c r="E2175" s="9">
        <v>0</v>
      </c>
      <c r="F2175" s="9">
        <f>IF(Table5[[#This Row],[Recency]]&lt;=$L$19,5,IF(Table5[[#This Row],[Recency]]&lt;=$L$11,4,IF(Table5[[#This Row],[Recency]]&lt;=$L$12,3,IF(Table5[[#This Row],[Recency]]&lt;=$L$13,2,1))))</f>
        <v>4</v>
      </c>
      <c r="G2175" s="9">
        <f>IF(Table5[[#This Row],[Frequency]]&lt;=$M$11,1,IF(Table5[[#This Row],[Frequency]]&lt;=$M$12,2,IF(Table5[[#This Row],[Frequency]]&lt;=$M$13,3,IF(Table5[[#This Row],[Frequency]]&lt;$M$17,4,5))))</f>
        <v>2</v>
      </c>
      <c r="H2175" s="9">
        <f>IF(Table5[[#This Row],[Total_Spend]]&lt;=$N$11,1,IF(Table5[[#This Row],[Total_Spend]]&lt;=$N$12,2,IF(Table5[[#This Row],[Total_Spend]]&lt;=$N$13,3,IF(Table5[[#This Row],[Total_Spend]]&lt;$N$17,4,5))))</f>
        <v>2</v>
      </c>
    </row>
    <row r="2176" spans="1:8" x14ac:dyDescent="0.3">
      <c r="A2176" s="9">
        <v>9703</v>
      </c>
      <c r="B2176">
        <v>70</v>
      </c>
      <c r="C2176">
        <v>184</v>
      </c>
      <c r="D2176">
        <v>11</v>
      </c>
      <c r="E2176" s="9">
        <v>1</v>
      </c>
      <c r="F2176" s="9">
        <f>IF(Table5[[#This Row],[Recency]]&lt;=$L$19,5,IF(Table5[[#This Row],[Recency]]&lt;=$L$11,4,IF(Table5[[#This Row],[Recency]]&lt;=$L$12,3,IF(Table5[[#This Row],[Recency]]&lt;=$L$13,2,1))))</f>
        <v>2</v>
      </c>
      <c r="G2176" s="9">
        <f>IF(Table5[[#This Row],[Frequency]]&lt;=$M$11,1,IF(Table5[[#This Row],[Frequency]]&lt;=$M$12,2,IF(Table5[[#This Row],[Frequency]]&lt;=$M$13,3,IF(Table5[[#This Row],[Frequency]]&lt;$M$17,4,5))))</f>
        <v>2</v>
      </c>
      <c r="H2176" s="9">
        <f>IF(Table5[[#This Row],[Total_Spend]]&lt;=$N$11,1,IF(Table5[[#This Row],[Total_Spend]]&lt;=$N$12,2,IF(Table5[[#This Row],[Total_Spend]]&lt;=$N$13,3,IF(Table5[[#This Row],[Total_Spend]]&lt;$N$17,4,5))))</f>
        <v>2</v>
      </c>
    </row>
    <row r="2177" spans="1:8" x14ac:dyDescent="0.3">
      <c r="A2177" s="9">
        <v>9706</v>
      </c>
      <c r="B2177">
        <v>98</v>
      </c>
      <c r="C2177">
        <v>94</v>
      </c>
      <c r="D2177">
        <v>8</v>
      </c>
      <c r="E2177" s="9">
        <v>0</v>
      </c>
      <c r="F2177" s="9">
        <f>IF(Table5[[#This Row],[Recency]]&lt;=$L$19,5,IF(Table5[[#This Row],[Recency]]&lt;=$L$11,4,IF(Table5[[#This Row],[Recency]]&lt;=$L$12,3,IF(Table5[[#This Row],[Recency]]&lt;=$L$13,2,1))))</f>
        <v>1</v>
      </c>
      <c r="G2177" s="9">
        <f>IF(Table5[[#This Row],[Frequency]]&lt;=$M$11,1,IF(Table5[[#This Row],[Frequency]]&lt;=$M$12,2,IF(Table5[[#This Row],[Frequency]]&lt;=$M$13,3,IF(Table5[[#This Row],[Frequency]]&lt;$M$17,4,5))))</f>
        <v>1</v>
      </c>
      <c r="H2177" s="9">
        <f>IF(Table5[[#This Row],[Total_Spend]]&lt;=$N$11,1,IF(Table5[[#This Row],[Total_Spend]]&lt;=$N$12,2,IF(Table5[[#This Row],[Total_Spend]]&lt;=$N$13,3,IF(Table5[[#This Row],[Total_Spend]]&lt;$N$17,4,5))))</f>
        <v>2</v>
      </c>
    </row>
    <row r="2178" spans="1:8" x14ac:dyDescent="0.3">
      <c r="A2178" s="9">
        <v>9707</v>
      </c>
      <c r="B2178">
        <v>65</v>
      </c>
      <c r="C2178">
        <v>1182</v>
      </c>
      <c r="D2178">
        <v>20</v>
      </c>
      <c r="E2178" s="9">
        <v>0</v>
      </c>
      <c r="F2178" s="9">
        <f>IF(Table5[[#This Row],[Recency]]&lt;=$L$19,5,IF(Table5[[#This Row],[Recency]]&lt;=$L$11,4,IF(Table5[[#This Row],[Recency]]&lt;=$L$12,3,IF(Table5[[#This Row],[Recency]]&lt;=$L$13,2,1))))</f>
        <v>2</v>
      </c>
      <c r="G2178" s="9">
        <f>IF(Table5[[#This Row],[Frequency]]&lt;=$M$11,1,IF(Table5[[#This Row],[Frequency]]&lt;=$M$12,2,IF(Table5[[#This Row],[Frequency]]&lt;=$M$13,3,IF(Table5[[#This Row],[Frequency]]&lt;$M$17,4,5))))</f>
        <v>3</v>
      </c>
      <c r="H2178" s="9">
        <f>IF(Table5[[#This Row],[Total_Spend]]&lt;=$N$11,1,IF(Table5[[#This Row],[Total_Spend]]&lt;=$N$12,2,IF(Table5[[#This Row],[Total_Spend]]&lt;=$N$13,3,IF(Table5[[#This Row],[Total_Spend]]&lt;$N$17,4,5))))</f>
        <v>4</v>
      </c>
    </row>
    <row r="2179" spans="1:8" x14ac:dyDescent="0.3">
      <c r="A2179" s="9">
        <v>9710</v>
      </c>
      <c r="B2179">
        <v>80</v>
      </c>
      <c r="C2179">
        <v>792</v>
      </c>
      <c r="D2179">
        <v>23</v>
      </c>
      <c r="E2179" s="9">
        <v>0</v>
      </c>
      <c r="F2179" s="9">
        <f>IF(Table5[[#This Row],[Recency]]&lt;=$L$19,5,IF(Table5[[#This Row],[Recency]]&lt;=$L$11,4,IF(Table5[[#This Row],[Recency]]&lt;=$L$12,3,IF(Table5[[#This Row],[Recency]]&lt;=$L$13,2,1))))</f>
        <v>1</v>
      </c>
      <c r="G2179" s="9">
        <f>IF(Table5[[#This Row],[Frequency]]&lt;=$M$11,1,IF(Table5[[#This Row],[Frequency]]&lt;=$M$12,2,IF(Table5[[#This Row],[Frequency]]&lt;=$M$13,3,IF(Table5[[#This Row],[Frequency]]&lt;$M$17,4,5))))</f>
        <v>4</v>
      </c>
      <c r="H2179" s="9">
        <f>IF(Table5[[#This Row],[Total_Spend]]&lt;=$N$11,1,IF(Table5[[#This Row],[Total_Spend]]&lt;=$N$12,2,IF(Table5[[#This Row],[Total_Spend]]&lt;=$N$13,3,IF(Table5[[#This Row],[Total_Spend]]&lt;$N$17,4,5))))</f>
        <v>3</v>
      </c>
    </row>
    <row r="2180" spans="1:8" x14ac:dyDescent="0.3">
      <c r="A2180" s="9">
        <v>9723</v>
      </c>
      <c r="B2180">
        <v>8</v>
      </c>
      <c r="C2180">
        <v>1016</v>
      </c>
      <c r="D2180">
        <v>28</v>
      </c>
      <c r="E2180" s="9">
        <v>0</v>
      </c>
      <c r="F2180" s="9">
        <f>IF(Table5[[#This Row],[Recency]]&lt;=$L$19,5,IF(Table5[[#This Row],[Recency]]&lt;=$L$11,4,IF(Table5[[#This Row],[Recency]]&lt;=$L$12,3,IF(Table5[[#This Row],[Recency]]&lt;=$L$13,2,1))))</f>
        <v>5</v>
      </c>
      <c r="G2180" s="9">
        <f>IF(Table5[[#This Row],[Frequency]]&lt;=$M$11,1,IF(Table5[[#This Row],[Frequency]]&lt;=$M$12,2,IF(Table5[[#This Row],[Frequency]]&lt;=$M$13,3,IF(Table5[[#This Row],[Frequency]]&lt;$M$17,4,5))))</f>
        <v>5</v>
      </c>
      <c r="H2180" s="9">
        <f>IF(Table5[[#This Row],[Total_Spend]]&lt;=$N$11,1,IF(Table5[[#This Row],[Total_Spend]]&lt;=$N$12,2,IF(Table5[[#This Row],[Total_Spend]]&lt;=$N$13,3,IF(Table5[[#This Row],[Total_Spend]]&lt;$N$17,4,5))))</f>
        <v>3</v>
      </c>
    </row>
    <row r="2181" spans="1:8" x14ac:dyDescent="0.3">
      <c r="A2181" s="9">
        <v>9725</v>
      </c>
      <c r="B2181">
        <v>16</v>
      </c>
      <c r="C2181">
        <v>12</v>
      </c>
      <c r="D2181">
        <v>4</v>
      </c>
      <c r="E2181" s="9">
        <v>0</v>
      </c>
      <c r="F2181" s="9">
        <f>IF(Table5[[#This Row],[Recency]]&lt;=$L$19,5,IF(Table5[[#This Row],[Recency]]&lt;=$L$11,4,IF(Table5[[#This Row],[Recency]]&lt;=$L$12,3,IF(Table5[[#This Row],[Recency]]&lt;=$L$13,2,1))))</f>
        <v>4</v>
      </c>
      <c r="G2181" s="9">
        <f>IF(Table5[[#This Row],[Frequency]]&lt;=$M$11,1,IF(Table5[[#This Row],[Frequency]]&lt;=$M$12,2,IF(Table5[[#This Row],[Frequency]]&lt;=$M$13,3,IF(Table5[[#This Row],[Frequency]]&lt;$M$17,4,5))))</f>
        <v>1</v>
      </c>
      <c r="H2181" s="9">
        <f>IF(Table5[[#This Row],[Total_Spend]]&lt;=$N$11,1,IF(Table5[[#This Row],[Total_Spend]]&lt;=$N$12,2,IF(Table5[[#This Row],[Total_Spend]]&lt;=$N$13,3,IF(Table5[[#This Row],[Total_Spend]]&lt;$N$17,4,5))))</f>
        <v>1</v>
      </c>
    </row>
    <row r="2182" spans="1:8" x14ac:dyDescent="0.3">
      <c r="A2182" s="9">
        <v>9727</v>
      </c>
      <c r="B2182">
        <v>13</v>
      </c>
      <c r="C2182">
        <v>81</v>
      </c>
      <c r="D2182">
        <v>7</v>
      </c>
      <c r="E2182" s="9">
        <v>0</v>
      </c>
      <c r="F2182" s="9">
        <f>IF(Table5[[#This Row],[Recency]]&lt;=$L$19,5,IF(Table5[[#This Row],[Recency]]&lt;=$L$11,4,IF(Table5[[#This Row],[Recency]]&lt;=$L$12,3,IF(Table5[[#This Row],[Recency]]&lt;=$L$13,2,1))))</f>
        <v>4</v>
      </c>
      <c r="G2182" s="9">
        <f>IF(Table5[[#This Row],[Frequency]]&lt;=$M$11,1,IF(Table5[[#This Row],[Frequency]]&lt;=$M$12,2,IF(Table5[[#This Row],[Frequency]]&lt;=$M$13,3,IF(Table5[[#This Row],[Frequency]]&lt;$M$17,4,5))))</f>
        <v>1</v>
      </c>
      <c r="H2182" s="9">
        <f>IF(Table5[[#This Row],[Total_Spend]]&lt;=$N$11,1,IF(Table5[[#This Row],[Total_Spend]]&lt;=$N$12,2,IF(Table5[[#This Row],[Total_Spend]]&lt;=$N$13,3,IF(Table5[[#This Row],[Total_Spend]]&lt;$N$17,4,5))))</f>
        <v>2</v>
      </c>
    </row>
    <row r="2183" spans="1:8" x14ac:dyDescent="0.3">
      <c r="A2183" s="9">
        <v>9729</v>
      </c>
      <c r="B2183">
        <v>48</v>
      </c>
      <c r="C2183">
        <v>615</v>
      </c>
      <c r="D2183">
        <v>23</v>
      </c>
      <c r="E2183" s="9">
        <v>0</v>
      </c>
      <c r="F2183" s="9">
        <f>IF(Table5[[#This Row],[Recency]]&lt;=$L$19,5,IF(Table5[[#This Row],[Recency]]&lt;=$L$11,4,IF(Table5[[#This Row],[Recency]]&lt;=$L$12,3,IF(Table5[[#This Row],[Recency]]&lt;=$L$13,2,1))))</f>
        <v>3</v>
      </c>
      <c r="G2183" s="9">
        <f>IF(Table5[[#This Row],[Frequency]]&lt;=$M$11,1,IF(Table5[[#This Row],[Frequency]]&lt;=$M$12,2,IF(Table5[[#This Row],[Frequency]]&lt;=$M$13,3,IF(Table5[[#This Row],[Frequency]]&lt;$M$17,4,5))))</f>
        <v>4</v>
      </c>
      <c r="H2183" s="9">
        <f>IF(Table5[[#This Row],[Total_Spend]]&lt;=$N$11,1,IF(Table5[[#This Row],[Total_Spend]]&lt;=$N$12,2,IF(Table5[[#This Row],[Total_Spend]]&lt;=$N$13,3,IF(Table5[[#This Row],[Total_Spend]]&lt;$N$17,4,5))))</f>
        <v>3</v>
      </c>
    </row>
    <row r="2184" spans="1:8" x14ac:dyDescent="0.3">
      <c r="A2184" s="9">
        <v>9733</v>
      </c>
      <c r="B2184">
        <v>52</v>
      </c>
      <c r="C2184">
        <v>80</v>
      </c>
      <c r="D2184">
        <v>5</v>
      </c>
      <c r="E2184" s="9">
        <v>0</v>
      </c>
      <c r="F2184" s="9">
        <f>IF(Table5[[#This Row],[Recency]]&lt;=$L$19,5,IF(Table5[[#This Row],[Recency]]&lt;=$L$11,4,IF(Table5[[#This Row],[Recency]]&lt;=$L$12,3,IF(Table5[[#This Row],[Recency]]&lt;=$L$13,2,1))))</f>
        <v>2</v>
      </c>
      <c r="G2184" s="9">
        <f>IF(Table5[[#This Row],[Frequency]]&lt;=$M$11,1,IF(Table5[[#This Row],[Frequency]]&lt;=$M$12,2,IF(Table5[[#This Row],[Frequency]]&lt;=$M$13,3,IF(Table5[[#This Row],[Frequency]]&lt;$M$17,4,5))))</f>
        <v>1</v>
      </c>
      <c r="H2184" s="9">
        <f>IF(Table5[[#This Row],[Total_Spend]]&lt;=$N$11,1,IF(Table5[[#This Row],[Total_Spend]]&lt;=$N$12,2,IF(Table5[[#This Row],[Total_Spend]]&lt;=$N$13,3,IF(Table5[[#This Row],[Total_Spend]]&lt;$N$17,4,5))))</f>
        <v>2</v>
      </c>
    </row>
    <row r="2185" spans="1:8" x14ac:dyDescent="0.3">
      <c r="A2185" s="9">
        <v>9736</v>
      </c>
      <c r="B2185">
        <v>51</v>
      </c>
      <c r="C2185">
        <v>96</v>
      </c>
      <c r="D2185">
        <v>9</v>
      </c>
      <c r="E2185" s="9">
        <v>0</v>
      </c>
      <c r="F2185" s="9">
        <f>IF(Table5[[#This Row],[Recency]]&lt;=$L$19,5,IF(Table5[[#This Row],[Recency]]&lt;=$L$11,4,IF(Table5[[#This Row],[Recency]]&lt;=$L$12,3,IF(Table5[[#This Row],[Recency]]&lt;=$L$13,2,1))))</f>
        <v>2</v>
      </c>
      <c r="G2185" s="9">
        <f>IF(Table5[[#This Row],[Frequency]]&lt;=$M$11,1,IF(Table5[[#This Row],[Frequency]]&lt;=$M$12,2,IF(Table5[[#This Row],[Frequency]]&lt;=$M$13,3,IF(Table5[[#This Row],[Frequency]]&lt;$M$17,4,5))))</f>
        <v>2</v>
      </c>
      <c r="H2185" s="9">
        <f>IF(Table5[[#This Row],[Total_Spend]]&lt;=$N$11,1,IF(Table5[[#This Row],[Total_Spend]]&lt;=$N$12,2,IF(Table5[[#This Row],[Total_Spend]]&lt;=$N$13,3,IF(Table5[[#This Row],[Total_Spend]]&lt;$N$17,4,5))))</f>
        <v>2</v>
      </c>
    </row>
    <row r="2186" spans="1:8" x14ac:dyDescent="0.3">
      <c r="A2186" s="9">
        <v>9738</v>
      </c>
      <c r="B2186">
        <v>43</v>
      </c>
      <c r="C2186">
        <v>100</v>
      </c>
      <c r="D2186">
        <v>7</v>
      </c>
      <c r="E2186" s="9">
        <v>0</v>
      </c>
      <c r="F2186" s="9">
        <f>IF(Table5[[#This Row],[Recency]]&lt;=$L$19,5,IF(Table5[[#This Row],[Recency]]&lt;=$L$11,4,IF(Table5[[#This Row],[Recency]]&lt;=$L$12,3,IF(Table5[[#This Row],[Recency]]&lt;=$L$13,2,1))))</f>
        <v>3</v>
      </c>
      <c r="G2186" s="9">
        <f>IF(Table5[[#This Row],[Frequency]]&lt;=$M$11,1,IF(Table5[[#This Row],[Frequency]]&lt;=$M$12,2,IF(Table5[[#This Row],[Frequency]]&lt;=$M$13,3,IF(Table5[[#This Row],[Frequency]]&lt;$M$17,4,5))))</f>
        <v>1</v>
      </c>
      <c r="H2186" s="9">
        <f>IF(Table5[[#This Row],[Total_Spend]]&lt;=$N$11,1,IF(Table5[[#This Row],[Total_Spend]]&lt;=$N$12,2,IF(Table5[[#This Row],[Total_Spend]]&lt;=$N$13,3,IF(Table5[[#This Row],[Total_Spend]]&lt;$N$17,4,5))))</f>
        <v>2</v>
      </c>
    </row>
    <row r="2187" spans="1:8" x14ac:dyDescent="0.3">
      <c r="A2187" s="9">
        <v>9739</v>
      </c>
      <c r="B2187">
        <v>55</v>
      </c>
      <c r="C2187">
        <v>114</v>
      </c>
      <c r="D2187">
        <v>8</v>
      </c>
      <c r="E2187" s="9">
        <v>0</v>
      </c>
      <c r="F2187" s="9">
        <f>IF(Table5[[#This Row],[Recency]]&lt;=$L$19,5,IF(Table5[[#This Row],[Recency]]&lt;=$L$11,4,IF(Table5[[#This Row],[Recency]]&lt;=$L$12,3,IF(Table5[[#This Row],[Recency]]&lt;=$L$13,2,1))))</f>
        <v>2</v>
      </c>
      <c r="G2187" s="9">
        <f>IF(Table5[[#This Row],[Frequency]]&lt;=$M$11,1,IF(Table5[[#This Row],[Frequency]]&lt;=$M$12,2,IF(Table5[[#This Row],[Frequency]]&lt;=$M$13,3,IF(Table5[[#This Row],[Frequency]]&lt;$M$17,4,5))))</f>
        <v>1</v>
      </c>
      <c r="H2187" s="9">
        <f>IF(Table5[[#This Row],[Total_Spend]]&lt;=$N$11,1,IF(Table5[[#This Row],[Total_Spend]]&lt;=$N$12,2,IF(Table5[[#This Row],[Total_Spend]]&lt;=$N$13,3,IF(Table5[[#This Row],[Total_Spend]]&lt;$N$17,4,5))))</f>
        <v>2</v>
      </c>
    </row>
    <row r="2188" spans="1:8" x14ac:dyDescent="0.3">
      <c r="A2188" s="9">
        <v>9743</v>
      </c>
      <c r="B2188">
        <v>85</v>
      </c>
      <c r="C2188">
        <v>1910</v>
      </c>
      <c r="D2188">
        <v>29</v>
      </c>
      <c r="E2188" s="9">
        <v>0</v>
      </c>
      <c r="F2188" s="9">
        <f>IF(Table5[[#This Row],[Recency]]&lt;=$L$19,5,IF(Table5[[#This Row],[Recency]]&lt;=$L$11,4,IF(Table5[[#This Row],[Recency]]&lt;=$L$12,3,IF(Table5[[#This Row],[Recency]]&lt;=$L$13,2,1))))</f>
        <v>1</v>
      </c>
      <c r="G2188" s="9">
        <f>IF(Table5[[#This Row],[Frequency]]&lt;=$M$11,1,IF(Table5[[#This Row],[Frequency]]&lt;=$M$12,2,IF(Table5[[#This Row],[Frequency]]&lt;=$M$13,3,IF(Table5[[#This Row],[Frequency]]&lt;$M$17,4,5))))</f>
        <v>5</v>
      </c>
      <c r="H2188" s="9">
        <f>IF(Table5[[#This Row],[Total_Spend]]&lt;=$N$11,1,IF(Table5[[#This Row],[Total_Spend]]&lt;=$N$12,2,IF(Table5[[#This Row],[Total_Spend]]&lt;=$N$13,3,IF(Table5[[#This Row],[Total_Spend]]&lt;$N$17,4,5))))</f>
        <v>5</v>
      </c>
    </row>
    <row r="2189" spans="1:8" x14ac:dyDescent="0.3">
      <c r="A2189" s="9">
        <v>975</v>
      </c>
      <c r="B2189">
        <v>25</v>
      </c>
      <c r="C2189">
        <v>264</v>
      </c>
      <c r="D2189">
        <v>15</v>
      </c>
      <c r="E2189" s="9">
        <v>0</v>
      </c>
      <c r="F2189" s="9">
        <f>IF(Table5[[#This Row],[Recency]]&lt;=$L$19,5,IF(Table5[[#This Row],[Recency]]&lt;=$L$11,4,IF(Table5[[#This Row],[Recency]]&lt;=$L$12,3,IF(Table5[[#This Row],[Recency]]&lt;=$L$13,2,1))))</f>
        <v>3</v>
      </c>
      <c r="G2189" s="9">
        <f>IF(Table5[[#This Row],[Frequency]]&lt;=$M$11,1,IF(Table5[[#This Row],[Frequency]]&lt;=$M$12,2,IF(Table5[[#This Row],[Frequency]]&lt;=$M$13,3,IF(Table5[[#This Row],[Frequency]]&lt;$M$17,4,5))))</f>
        <v>2</v>
      </c>
      <c r="H2189" s="9">
        <f>IF(Table5[[#This Row],[Total_Spend]]&lt;=$N$11,1,IF(Table5[[#This Row],[Total_Spend]]&lt;=$N$12,2,IF(Table5[[#This Row],[Total_Spend]]&lt;=$N$13,3,IF(Table5[[#This Row],[Total_Spend]]&lt;$N$17,4,5))))</f>
        <v>2</v>
      </c>
    </row>
    <row r="2190" spans="1:8" x14ac:dyDescent="0.3">
      <c r="A2190" s="9">
        <v>9750</v>
      </c>
      <c r="B2190">
        <v>41</v>
      </c>
      <c r="C2190">
        <v>1307</v>
      </c>
      <c r="D2190">
        <v>23</v>
      </c>
      <c r="E2190" s="9">
        <v>0</v>
      </c>
      <c r="F2190" s="9">
        <f>IF(Table5[[#This Row],[Recency]]&lt;=$L$19,5,IF(Table5[[#This Row],[Recency]]&lt;=$L$11,4,IF(Table5[[#This Row],[Recency]]&lt;=$L$12,3,IF(Table5[[#This Row],[Recency]]&lt;=$L$13,2,1))))</f>
        <v>3</v>
      </c>
      <c r="G2190" s="9">
        <f>IF(Table5[[#This Row],[Frequency]]&lt;=$M$11,1,IF(Table5[[#This Row],[Frequency]]&lt;=$M$12,2,IF(Table5[[#This Row],[Frequency]]&lt;=$M$13,3,IF(Table5[[#This Row],[Frequency]]&lt;$M$17,4,5))))</f>
        <v>4</v>
      </c>
      <c r="H2190" s="9">
        <f>IF(Table5[[#This Row],[Total_Spend]]&lt;=$N$11,1,IF(Table5[[#This Row],[Total_Spend]]&lt;=$N$12,2,IF(Table5[[#This Row],[Total_Spend]]&lt;=$N$13,3,IF(Table5[[#This Row],[Total_Spend]]&lt;$N$17,4,5))))</f>
        <v>4</v>
      </c>
    </row>
    <row r="2191" spans="1:8" x14ac:dyDescent="0.3">
      <c r="A2191" s="9">
        <v>9757</v>
      </c>
      <c r="B2191">
        <v>98</v>
      </c>
      <c r="C2191">
        <v>1631</v>
      </c>
      <c r="D2191">
        <v>24</v>
      </c>
      <c r="E2191" s="9">
        <v>0</v>
      </c>
      <c r="F2191" s="9">
        <f>IF(Table5[[#This Row],[Recency]]&lt;=$L$19,5,IF(Table5[[#This Row],[Recency]]&lt;=$L$11,4,IF(Table5[[#This Row],[Recency]]&lt;=$L$12,3,IF(Table5[[#This Row],[Recency]]&lt;=$L$13,2,1))))</f>
        <v>1</v>
      </c>
      <c r="G2191" s="9">
        <f>IF(Table5[[#This Row],[Frequency]]&lt;=$M$11,1,IF(Table5[[#This Row],[Frequency]]&lt;=$M$12,2,IF(Table5[[#This Row],[Frequency]]&lt;=$M$13,3,IF(Table5[[#This Row],[Frequency]]&lt;$M$17,4,5))))</f>
        <v>4</v>
      </c>
      <c r="H2191" s="9">
        <f>IF(Table5[[#This Row],[Total_Spend]]&lt;=$N$11,1,IF(Table5[[#This Row],[Total_Spend]]&lt;=$N$12,2,IF(Table5[[#This Row],[Total_Spend]]&lt;=$N$13,3,IF(Table5[[#This Row],[Total_Spend]]&lt;$N$17,4,5))))</f>
        <v>5</v>
      </c>
    </row>
    <row r="2192" spans="1:8" x14ac:dyDescent="0.3">
      <c r="A2192" s="9">
        <v>9760</v>
      </c>
      <c r="B2192">
        <v>24</v>
      </c>
      <c r="C2192">
        <v>1198</v>
      </c>
      <c r="D2192">
        <v>31</v>
      </c>
      <c r="E2192" s="9">
        <v>1</v>
      </c>
      <c r="F2192" s="9">
        <f>IF(Table5[[#This Row],[Recency]]&lt;=$L$19,5,IF(Table5[[#This Row],[Recency]]&lt;=$L$11,4,IF(Table5[[#This Row],[Recency]]&lt;=$L$12,3,IF(Table5[[#This Row],[Recency]]&lt;=$L$13,2,1))))</f>
        <v>4</v>
      </c>
      <c r="G2192" s="9">
        <f>IF(Table5[[#This Row],[Frequency]]&lt;=$M$11,1,IF(Table5[[#This Row],[Frequency]]&lt;=$M$12,2,IF(Table5[[#This Row],[Frequency]]&lt;=$M$13,3,IF(Table5[[#This Row],[Frequency]]&lt;$M$17,4,5))))</f>
        <v>5</v>
      </c>
      <c r="H2192" s="9">
        <f>IF(Table5[[#This Row],[Total_Spend]]&lt;=$N$11,1,IF(Table5[[#This Row],[Total_Spend]]&lt;=$N$12,2,IF(Table5[[#This Row],[Total_Spend]]&lt;=$N$13,3,IF(Table5[[#This Row],[Total_Spend]]&lt;$N$17,4,5))))</f>
        <v>4</v>
      </c>
    </row>
    <row r="2193" spans="1:8" x14ac:dyDescent="0.3">
      <c r="A2193" s="9">
        <v>977</v>
      </c>
      <c r="B2193">
        <v>10</v>
      </c>
      <c r="C2193">
        <v>414</v>
      </c>
      <c r="D2193">
        <v>20</v>
      </c>
      <c r="E2193" s="9">
        <v>0</v>
      </c>
      <c r="F2193" s="9">
        <f>IF(Table5[[#This Row],[Recency]]&lt;=$L$19,5,IF(Table5[[#This Row],[Recency]]&lt;=$L$11,4,IF(Table5[[#This Row],[Recency]]&lt;=$L$12,3,IF(Table5[[#This Row],[Recency]]&lt;=$L$13,2,1))))</f>
        <v>4</v>
      </c>
      <c r="G2193" s="9">
        <f>IF(Table5[[#This Row],[Frequency]]&lt;=$M$11,1,IF(Table5[[#This Row],[Frequency]]&lt;=$M$12,2,IF(Table5[[#This Row],[Frequency]]&lt;=$M$13,3,IF(Table5[[#This Row],[Frequency]]&lt;$M$17,4,5))))</f>
        <v>3</v>
      </c>
      <c r="H2193" s="9">
        <f>IF(Table5[[#This Row],[Total_Spend]]&lt;=$N$11,1,IF(Table5[[#This Row],[Total_Spend]]&lt;=$N$12,2,IF(Table5[[#This Row],[Total_Spend]]&lt;=$N$13,3,IF(Table5[[#This Row],[Total_Spend]]&lt;$N$17,4,5))))</f>
        <v>3</v>
      </c>
    </row>
    <row r="2194" spans="1:8" x14ac:dyDescent="0.3">
      <c r="A2194" s="9">
        <v>9771</v>
      </c>
      <c r="B2194">
        <v>97</v>
      </c>
      <c r="C2194">
        <v>269</v>
      </c>
      <c r="D2194">
        <v>17</v>
      </c>
      <c r="E2194" s="9">
        <v>0</v>
      </c>
      <c r="F2194" s="9">
        <f>IF(Table5[[#This Row],[Recency]]&lt;=$L$19,5,IF(Table5[[#This Row],[Recency]]&lt;=$L$11,4,IF(Table5[[#This Row],[Recency]]&lt;=$L$12,3,IF(Table5[[#This Row],[Recency]]&lt;=$L$13,2,1))))</f>
        <v>1</v>
      </c>
      <c r="G2194" s="9">
        <f>IF(Table5[[#This Row],[Frequency]]&lt;=$M$11,1,IF(Table5[[#This Row],[Frequency]]&lt;=$M$12,2,IF(Table5[[#This Row],[Frequency]]&lt;=$M$13,3,IF(Table5[[#This Row],[Frequency]]&lt;$M$17,4,5))))</f>
        <v>3</v>
      </c>
      <c r="H2194" s="9">
        <f>IF(Table5[[#This Row],[Total_Spend]]&lt;=$N$11,1,IF(Table5[[#This Row],[Total_Spend]]&lt;=$N$12,2,IF(Table5[[#This Row],[Total_Spend]]&lt;=$N$13,3,IF(Table5[[#This Row],[Total_Spend]]&lt;$N$17,4,5))))</f>
        <v>2</v>
      </c>
    </row>
    <row r="2195" spans="1:8" x14ac:dyDescent="0.3">
      <c r="A2195" s="9">
        <v>9780</v>
      </c>
      <c r="B2195">
        <v>12</v>
      </c>
      <c r="C2195">
        <v>795</v>
      </c>
      <c r="D2195">
        <v>26</v>
      </c>
      <c r="E2195" s="9">
        <v>0</v>
      </c>
      <c r="F2195" s="9">
        <f>IF(Table5[[#This Row],[Recency]]&lt;=$L$19,5,IF(Table5[[#This Row],[Recency]]&lt;=$L$11,4,IF(Table5[[#This Row],[Recency]]&lt;=$L$12,3,IF(Table5[[#This Row],[Recency]]&lt;=$L$13,2,1))))</f>
        <v>4</v>
      </c>
      <c r="G2195" s="9">
        <f>IF(Table5[[#This Row],[Frequency]]&lt;=$M$11,1,IF(Table5[[#This Row],[Frequency]]&lt;=$M$12,2,IF(Table5[[#This Row],[Frequency]]&lt;=$M$13,3,IF(Table5[[#This Row],[Frequency]]&lt;$M$17,4,5))))</f>
        <v>5</v>
      </c>
      <c r="H2195" s="9">
        <f>IF(Table5[[#This Row],[Total_Spend]]&lt;=$N$11,1,IF(Table5[[#This Row],[Total_Spend]]&lt;=$N$12,2,IF(Table5[[#This Row],[Total_Spend]]&lt;=$N$13,3,IF(Table5[[#This Row],[Total_Spend]]&lt;$N$17,4,5))))</f>
        <v>3</v>
      </c>
    </row>
    <row r="2196" spans="1:8" x14ac:dyDescent="0.3">
      <c r="A2196" s="9">
        <v>979</v>
      </c>
      <c r="B2196">
        <v>11</v>
      </c>
      <c r="C2196">
        <v>112</v>
      </c>
      <c r="D2196">
        <v>8</v>
      </c>
      <c r="E2196" s="9">
        <v>0</v>
      </c>
      <c r="F2196" s="9">
        <f>IF(Table5[[#This Row],[Recency]]&lt;=$L$19,5,IF(Table5[[#This Row],[Recency]]&lt;=$L$11,4,IF(Table5[[#This Row],[Recency]]&lt;=$L$12,3,IF(Table5[[#This Row],[Recency]]&lt;=$L$13,2,1))))</f>
        <v>4</v>
      </c>
      <c r="G2196" s="9">
        <f>IF(Table5[[#This Row],[Frequency]]&lt;=$M$11,1,IF(Table5[[#This Row],[Frequency]]&lt;=$M$12,2,IF(Table5[[#This Row],[Frequency]]&lt;=$M$13,3,IF(Table5[[#This Row],[Frequency]]&lt;$M$17,4,5))))</f>
        <v>1</v>
      </c>
      <c r="H2196" s="9">
        <f>IF(Table5[[#This Row],[Total_Spend]]&lt;=$N$11,1,IF(Table5[[#This Row],[Total_Spend]]&lt;=$N$12,2,IF(Table5[[#This Row],[Total_Spend]]&lt;=$N$13,3,IF(Table5[[#This Row],[Total_Spend]]&lt;$N$17,4,5))))</f>
        <v>2</v>
      </c>
    </row>
    <row r="2197" spans="1:8" x14ac:dyDescent="0.3">
      <c r="A2197" s="9">
        <v>9790</v>
      </c>
      <c r="B2197">
        <v>12</v>
      </c>
      <c r="C2197">
        <v>1334</v>
      </c>
      <c r="D2197">
        <v>19</v>
      </c>
      <c r="E2197" s="9">
        <v>1</v>
      </c>
      <c r="F2197" s="9">
        <f>IF(Table5[[#This Row],[Recency]]&lt;=$L$19,5,IF(Table5[[#This Row],[Recency]]&lt;=$L$11,4,IF(Table5[[#This Row],[Recency]]&lt;=$L$12,3,IF(Table5[[#This Row],[Recency]]&lt;=$L$13,2,1))))</f>
        <v>4</v>
      </c>
      <c r="G2197" s="9">
        <f>IF(Table5[[#This Row],[Frequency]]&lt;=$M$11,1,IF(Table5[[#This Row],[Frequency]]&lt;=$M$12,2,IF(Table5[[#This Row],[Frequency]]&lt;=$M$13,3,IF(Table5[[#This Row],[Frequency]]&lt;$M$17,4,5))))</f>
        <v>3</v>
      </c>
      <c r="H2197" s="9">
        <f>IF(Table5[[#This Row],[Total_Spend]]&lt;=$N$11,1,IF(Table5[[#This Row],[Total_Spend]]&lt;=$N$12,2,IF(Table5[[#This Row],[Total_Spend]]&lt;=$N$13,3,IF(Table5[[#This Row],[Total_Spend]]&lt;$N$17,4,5))))</f>
        <v>4</v>
      </c>
    </row>
    <row r="2198" spans="1:8" x14ac:dyDescent="0.3">
      <c r="A2198" s="9">
        <v>9797</v>
      </c>
      <c r="B2198">
        <v>38</v>
      </c>
      <c r="C2198">
        <v>443</v>
      </c>
      <c r="D2198">
        <v>16</v>
      </c>
      <c r="E2198" s="9">
        <v>0</v>
      </c>
      <c r="F2198" s="9">
        <f>IF(Table5[[#This Row],[Recency]]&lt;=$L$19,5,IF(Table5[[#This Row],[Recency]]&lt;=$L$11,4,IF(Table5[[#This Row],[Recency]]&lt;=$L$12,3,IF(Table5[[#This Row],[Recency]]&lt;=$L$13,2,1))))</f>
        <v>3</v>
      </c>
      <c r="G2198" s="9">
        <f>IF(Table5[[#This Row],[Frequency]]&lt;=$M$11,1,IF(Table5[[#This Row],[Frequency]]&lt;=$M$12,2,IF(Table5[[#This Row],[Frequency]]&lt;=$M$13,3,IF(Table5[[#This Row],[Frequency]]&lt;$M$17,4,5))))</f>
        <v>3</v>
      </c>
      <c r="H2198" s="9">
        <f>IF(Table5[[#This Row],[Total_Spend]]&lt;=$N$11,1,IF(Table5[[#This Row],[Total_Spend]]&lt;=$N$12,2,IF(Table5[[#This Row],[Total_Spend]]&lt;=$N$13,3,IF(Table5[[#This Row],[Total_Spend]]&lt;$N$17,4,5))))</f>
        <v>3</v>
      </c>
    </row>
    <row r="2199" spans="1:8" x14ac:dyDescent="0.3">
      <c r="A2199" s="9">
        <v>9799</v>
      </c>
      <c r="B2199">
        <v>57</v>
      </c>
      <c r="C2199">
        <v>1173</v>
      </c>
      <c r="D2199">
        <v>19</v>
      </c>
      <c r="E2199" s="9">
        <v>0</v>
      </c>
      <c r="F2199" s="9">
        <f>IF(Table5[[#This Row],[Recency]]&lt;=$L$19,5,IF(Table5[[#This Row],[Recency]]&lt;=$L$11,4,IF(Table5[[#This Row],[Recency]]&lt;=$L$12,3,IF(Table5[[#This Row],[Recency]]&lt;=$L$13,2,1))))</f>
        <v>2</v>
      </c>
      <c r="G2199" s="9">
        <f>IF(Table5[[#This Row],[Frequency]]&lt;=$M$11,1,IF(Table5[[#This Row],[Frequency]]&lt;=$M$12,2,IF(Table5[[#This Row],[Frequency]]&lt;=$M$13,3,IF(Table5[[#This Row],[Frequency]]&lt;$M$17,4,5))))</f>
        <v>3</v>
      </c>
      <c r="H2199" s="9">
        <f>IF(Table5[[#This Row],[Total_Spend]]&lt;=$N$11,1,IF(Table5[[#This Row],[Total_Spend]]&lt;=$N$12,2,IF(Table5[[#This Row],[Total_Spend]]&lt;=$N$13,3,IF(Table5[[#This Row],[Total_Spend]]&lt;$N$17,4,5))))</f>
        <v>4</v>
      </c>
    </row>
    <row r="2200" spans="1:8" x14ac:dyDescent="0.3">
      <c r="A2200" s="9">
        <v>9805</v>
      </c>
      <c r="B2200">
        <v>65</v>
      </c>
      <c r="C2200">
        <v>660</v>
      </c>
      <c r="D2200">
        <v>22</v>
      </c>
      <c r="E2200" s="9">
        <v>0</v>
      </c>
      <c r="F2200" s="9">
        <f>IF(Table5[[#This Row],[Recency]]&lt;=$L$19,5,IF(Table5[[#This Row],[Recency]]&lt;=$L$11,4,IF(Table5[[#This Row],[Recency]]&lt;=$L$12,3,IF(Table5[[#This Row],[Recency]]&lt;=$L$13,2,1))))</f>
        <v>2</v>
      </c>
      <c r="G2200" s="9">
        <f>IF(Table5[[#This Row],[Frequency]]&lt;=$M$11,1,IF(Table5[[#This Row],[Frequency]]&lt;=$M$12,2,IF(Table5[[#This Row],[Frequency]]&lt;=$M$13,3,IF(Table5[[#This Row],[Frequency]]&lt;$M$17,4,5))))</f>
        <v>4</v>
      </c>
      <c r="H2200" s="9">
        <f>IF(Table5[[#This Row],[Total_Spend]]&lt;=$N$11,1,IF(Table5[[#This Row],[Total_Spend]]&lt;=$N$12,2,IF(Table5[[#This Row],[Total_Spend]]&lt;=$N$13,3,IF(Table5[[#This Row],[Total_Spend]]&lt;$N$17,4,5))))</f>
        <v>3</v>
      </c>
    </row>
    <row r="2201" spans="1:8" x14ac:dyDescent="0.3">
      <c r="A2201" s="9">
        <v>9817</v>
      </c>
      <c r="B2201">
        <v>71</v>
      </c>
      <c r="C2201">
        <v>1049</v>
      </c>
      <c r="D2201">
        <v>27</v>
      </c>
      <c r="E2201" s="9">
        <v>0</v>
      </c>
      <c r="F2201" s="9">
        <f>IF(Table5[[#This Row],[Recency]]&lt;=$L$19,5,IF(Table5[[#This Row],[Recency]]&lt;=$L$11,4,IF(Table5[[#This Row],[Recency]]&lt;=$L$12,3,IF(Table5[[#This Row],[Recency]]&lt;=$L$13,2,1))))</f>
        <v>2</v>
      </c>
      <c r="G2201" s="9">
        <f>IF(Table5[[#This Row],[Frequency]]&lt;=$M$11,1,IF(Table5[[#This Row],[Frequency]]&lt;=$M$12,2,IF(Table5[[#This Row],[Frequency]]&lt;=$M$13,3,IF(Table5[[#This Row],[Frequency]]&lt;$M$17,4,5))))</f>
        <v>5</v>
      </c>
      <c r="H2201" s="9">
        <f>IF(Table5[[#This Row],[Total_Spend]]&lt;=$N$11,1,IF(Table5[[#This Row],[Total_Spend]]&lt;=$N$12,2,IF(Table5[[#This Row],[Total_Spend]]&lt;=$N$13,3,IF(Table5[[#This Row],[Total_Spend]]&lt;$N$17,4,5))))</f>
        <v>4</v>
      </c>
    </row>
    <row r="2202" spans="1:8" x14ac:dyDescent="0.3">
      <c r="A2202" s="9">
        <v>9826</v>
      </c>
      <c r="B2202">
        <v>96</v>
      </c>
      <c r="C2202">
        <v>2114</v>
      </c>
      <c r="D2202">
        <v>22</v>
      </c>
      <c r="E2202" s="9">
        <v>1</v>
      </c>
      <c r="F2202" s="9">
        <f>IF(Table5[[#This Row],[Recency]]&lt;=$L$19,5,IF(Table5[[#This Row],[Recency]]&lt;=$L$11,4,IF(Table5[[#This Row],[Recency]]&lt;=$L$12,3,IF(Table5[[#This Row],[Recency]]&lt;=$L$13,2,1))))</f>
        <v>1</v>
      </c>
      <c r="G2202" s="9">
        <f>IF(Table5[[#This Row],[Frequency]]&lt;=$M$11,1,IF(Table5[[#This Row],[Frequency]]&lt;=$M$12,2,IF(Table5[[#This Row],[Frequency]]&lt;=$M$13,3,IF(Table5[[#This Row],[Frequency]]&lt;$M$17,4,5))))</f>
        <v>4</v>
      </c>
      <c r="H2202" s="9">
        <f>IF(Table5[[#This Row],[Total_Spend]]&lt;=$N$11,1,IF(Table5[[#This Row],[Total_Spend]]&lt;=$N$12,2,IF(Table5[[#This Row],[Total_Spend]]&lt;=$N$13,3,IF(Table5[[#This Row],[Total_Spend]]&lt;$N$17,4,5))))</f>
        <v>5</v>
      </c>
    </row>
    <row r="2203" spans="1:8" x14ac:dyDescent="0.3">
      <c r="A2203" s="9">
        <v>9829</v>
      </c>
      <c r="B2203">
        <v>42</v>
      </c>
      <c r="C2203">
        <v>78</v>
      </c>
      <c r="D2203">
        <v>9</v>
      </c>
      <c r="E2203" s="9">
        <v>0</v>
      </c>
      <c r="F2203" s="9">
        <f>IF(Table5[[#This Row],[Recency]]&lt;=$L$19,5,IF(Table5[[#This Row],[Recency]]&lt;=$L$11,4,IF(Table5[[#This Row],[Recency]]&lt;=$L$12,3,IF(Table5[[#This Row],[Recency]]&lt;=$L$13,2,1))))</f>
        <v>3</v>
      </c>
      <c r="G2203" s="9">
        <f>IF(Table5[[#This Row],[Frequency]]&lt;=$M$11,1,IF(Table5[[#This Row],[Frequency]]&lt;=$M$12,2,IF(Table5[[#This Row],[Frequency]]&lt;=$M$13,3,IF(Table5[[#This Row],[Frequency]]&lt;$M$17,4,5))))</f>
        <v>2</v>
      </c>
      <c r="H2203" s="9">
        <f>IF(Table5[[#This Row],[Total_Spend]]&lt;=$N$11,1,IF(Table5[[#This Row],[Total_Spend]]&lt;=$N$12,2,IF(Table5[[#This Row],[Total_Spend]]&lt;=$N$13,3,IF(Table5[[#This Row],[Total_Spend]]&lt;$N$17,4,5))))</f>
        <v>2</v>
      </c>
    </row>
    <row r="2204" spans="1:8" x14ac:dyDescent="0.3">
      <c r="A2204" s="9">
        <v>983</v>
      </c>
      <c r="B2204">
        <v>82</v>
      </c>
      <c r="C2204">
        <v>414</v>
      </c>
      <c r="D2204">
        <v>12</v>
      </c>
      <c r="E2204" s="9">
        <v>0</v>
      </c>
      <c r="F2204" s="9">
        <f>IF(Table5[[#This Row],[Recency]]&lt;=$L$19,5,IF(Table5[[#This Row],[Recency]]&lt;=$L$11,4,IF(Table5[[#This Row],[Recency]]&lt;=$L$12,3,IF(Table5[[#This Row],[Recency]]&lt;=$L$13,2,1))))</f>
        <v>1</v>
      </c>
      <c r="G2204" s="9">
        <f>IF(Table5[[#This Row],[Frequency]]&lt;=$M$11,1,IF(Table5[[#This Row],[Frequency]]&lt;=$M$12,2,IF(Table5[[#This Row],[Frequency]]&lt;=$M$13,3,IF(Table5[[#This Row],[Frequency]]&lt;$M$17,4,5))))</f>
        <v>2</v>
      </c>
      <c r="H2204" s="9">
        <f>IF(Table5[[#This Row],[Total_Spend]]&lt;=$N$11,1,IF(Table5[[#This Row],[Total_Spend]]&lt;=$N$12,2,IF(Table5[[#This Row],[Total_Spend]]&lt;=$N$13,3,IF(Table5[[#This Row],[Total_Spend]]&lt;$N$17,4,5))))</f>
        <v>3</v>
      </c>
    </row>
    <row r="2205" spans="1:8" x14ac:dyDescent="0.3">
      <c r="A2205" s="9">
        <v>9847</v>
      </c>
      <c r="B2205">
        <v>39</v>
      </c>
      <c r="C2205">
        <v>587</v>
      </c>
      <c r="D2205">
        <v>16</v>
      </c>
      <c r="E2205" s="9">
        <v>0</v>
      </c>
      <c r="F2205" s="9">
        <f>IF(Table5[[#This Row],[Recency]]&lt;=$L$19,5,IF(Table5[[#This Row],[Recency]]&lt;=$L$11,4,IF(Table5[[#This Row],[Recency]]&lt;=$L$12,3,IF(Table5[[#This Row],[Recency]]&lt;=$L$13,2,1))))</f>
        <v>3</v>
      </c>
      <c r="G2205" s="9">
        <f>IF(Table5[[#This Row],[Frequency]]&lt;=$M$11,1,IF(Table5[[#This Row],[Frequency]]&lt;=$M$12,2,IF(Table5[[#This Row],[Frequency]]&lt;=$M$13,3,IF(Table5[[#This Row],[Frequency]]&lt;$M$17,4,5))))</f>
        <v>3</v>
      </c>
      <c r="H2205" s="9">
        <f>IF(Table5[[#This Row],[Total_Spend]]&lt;=$N$11,1,IF(Table5[[#This Row],[Total_Spend]]&lt;=$N$12,2,IF(Table5[[#This Row],[Total_Spend]]&lt;=$N$13,3,IF(Table5[[#This Row],[Total_Spend]]&lt;$N$17,4,5))))</f>
        <v>3</v>
      </c>
    </row>
    <row r="2206" spans="1:8" x14ac:dyDescent="0.3">
      <c r="A2206" s="9">
        <v>9850</v>
      </c>
      <c r="B2206">
        <v>32</v>
      </c>
      <c r="C2206">
        <v>19</v>
      </c>
      <c r="D2206">
        <v>4</v>
      </c>
      <c r="E2206" s="9">
        <v>0</v>
      </c>
      <c r="F2206" s="9">
        <f>IF(Table5[[#This Row],[Recency]]&lt;=$L$19,5,IF(Table5[[#This Row],[Recency]]&lt;=$L$11,4,IF(Table5[[#This Row],[Recency]]&lt;=$L$12,3,IF(Table5[[#This Row],[Recency]]&lt;=$L$13,2,1))))</f>
        <v>3</v>
      </c>
      <c r="G2206" s="9">
        <f>IF(Table5[[#This Row],[Frequency]]&lt;=$M$11,1,IF(Table5[[#This Row],[Frequency]]&lt;=$M$12,2,IF(Table5[[#This Row],[Frequency]]&lt;=$M$13,3,IF(Table5[[#This Row],[Frequency]]&lt;$M$17,4,5))))</f>
        <v>1</v>
      </c>
      <c r="H2206" s="9">
        <f>IF(Table5[[#This Row],[Total_Spend]]&lt;=$N$11,1,IF(Table5[[#This Row],[Total_Spend]]&lt;=$N$12,2,IF(Table5[[#This Row],[Total_Spend]]&lt;=$N$13,3,IF(Table5[[#This Row],[Total_Spend]]&lt;$N$17,4,5))))</f>
        <v>1</v>
      </c>
    </row>
    <row r="2207" spans="1:8" x14ac:dyDescent="0.3">
      <c r="A2207" s="9">
        <v>9855</v>
      </c>
      <c r="B2207">
        <v>25</v>
      </c>
      <c r="C2207">
        <v>1020</v>
      </c>
      <c r="D2207">
        <v>26</v>
      </c>
      <c r="E2207" s="9">
        <v>0</v>
      </c>
      <c r="F2207" s="9">
        <f>IF(Table5[[#This Row],[Recency]]&lt;=$L$19,5,IF(Table5[[#This Row],[Recency]]&lt;=$L$11,4,IF(Table5[[#This Row],[Recency]]&lt;=$L$12,3,IF(Table5[[#This Row],[Recency]]&lt;=$L$13,2,1))))</f>
        <v>3</v>
      </c>
      <c r="G2207" s="9">
        <f>IF(Table5[[#This Row],[Frequency]]&lt;=$M$11,1,IF(Table5[[#This Row],[Frequency]]&lt;=$M$12,2,IF(Table5[[#This Row],[Frequency]]&lt;=$M$13,3,IF(Table5[[#This Row],[Frequency]]&lt;$M$17,4,5))))</f>
        <v>5</v>
      </c>
      <c r="H2207" s="9">
        <f>IF(Table5[[#This Row],[Total_Spend]]&lt;=$N$11,1,IF(Table5[[#This Row],[Total_Spend]]&lt;=$N$12,2,IF(Table5[[#This Row],[Total_Spend]]&lt;=$N$13,3,IF(Table5[[#This Row],[Total_Spend]]&lt;$N$17,4,5))))</f>
        <v>3</v>
      </c>
    </row>
    <row r="2208" spans="1:8" x14ac:dyDescent="0.3">
      <c r="A2208" s="9">
        <v>9860</v>
      </c>
      <c r="B2208">
        <v>11</v>
      </c>
      <c r="C2208">
        <v>215</v>
      </c>
      <c r="D2208">
        <v>12</v>
      </c>
      <c r="E2208" s="9">
        <v>0</v>
      </c>
      <c r="F2208" s="9">
        <f>IF(Table5[[#This Row],[Recency]]&lt;=$L$19,5,IF(Table5[[#This Row],[Recency]]&lt;=$L$11,4,IF(Table5[[#This Row],[Recency]]&lt;=$L$12,3,IF(Table5[[#This Row],[Recency]]&lt;=$L$13,2,1))))</f>
        <v>4</v>
      </c>
      <c r="G2208" s="9">
        <f>IF(Table5[[#This Row],[Frequency]]&lt;=$M$11,1,IF(Table5[[#This Row],[Frequency]]&lt;=$M$12,2,IF(Table5[[#This Row],[Frequency]]&lt;=$M$13,3,IF(Table5[[#This Row],[Frequency]]&lt;$M$17,4,5))))</f>
        <v>2</v>
      </c>
      <c r="H2208" s="9">
        <f>IF(Table5[[#This Row],[Total_Spend]]&lt;=$N$11,1,IF(Table5[[#This Row],[Total_Spend]]&lt;=$N$12,2,IF(Table5[[#This Row],[Total_Spend]]&lt;=$N$13,3,IF(Table5[[#This Row],[Total_Spend]]&lt;$N$17,4,5))))</f>
        <v>2</v>
      </c>
    </row>
    <row r="2209" spans="1:8" x14ac:dyDescent="0.3">
      <c r="A2209" s="9">
        <v>9862</v>
      </c>
      <c r="B2209">
        <v>37</v>
      </c>
      <c r="C2209">
        <v>33</v>
      </c>
      <c r="D2209">
        <v>7</v>
      </c>
      <c r="E2209" s="9">
        <v>0</v>
      </c>
      <c r="F2209" s="9">
        <f>IF(Table5[[#This Row],[Recency]]&lt;=$L$19,5,IF(Table5[[#This Row],[Recency]]&lt;=$L$11,4,IF(Table5[[#This Row],[Recency]]&lt;=$L$12,3,IF(Table5[[#This Row],[Recency]]&lt;=$L$13,2,1))))</f>
        <v>3</v>
      </c>
      <c r="G2209" s="9">
        <f>IF(Table5[[#This Row],[Frequency]]&lt;=$M$11,1,IF(Table5[[#This Row],[Frequency]]&lt;=$M$12,2,IF(Table5[[#This Row],[Frequency]]&lt;=$M$13,3,IF(Table5[[#This Row],[Frequency]]&lt;$M$17,4,5))))</f>
        <v>1</v>
      </c>
      <c r="H2209" s="9">
        <f>IF(Table5[[#This Row],[Total_Spend]]&lt;=$N$11,1,IF(Table5[[#This Row],[Total_Spend]]&lt;=$N$12,2,IF(Table5[[#This Row],[Total_Spend]]&lt;=$N$13,3,IF(Table5[[#This Row],[Total_Spend]]&lt;$N$17,4,5))))</f>
        <v>1</v>
      </c>
    </row>
    <row r="2210" spans="1:8" x14ac:dyDescent="0.3">
      <c r="A2210" s="9">
        <v>988</v>
      </c>
      <c r="B2210">
        <v>84</v>
      </c>
      <c r="C2210">
        <v>1193</v>
      </c>
      <c r="D2210">
        <v>18</v>
      </c>
      <c r="E2210" s="9">
        <v>0</v>
      </c>
      <c r="F2210" s="9">
        <f>IF(Table5[[#This Row],[Recency]]&lt;=$L$19,5,IF(Table5[[#This Row],[Recency]]&lt;=$L$11,4,IF(Table5[[#This Row],[Recency]]&lt;=$L$12,3,IF(Table5[[#This Row],[Recency]]&lt;=$L$13,2,1))))</f>
        <v>1</v>
      </c>
      <c r="G2210" s="9">
        <f>IF(Table5[[#This Row],[Frequency]]&lt;=$M$11,1,IF(Table5[[#This Row],[Frequency]]&lt;=$M$12,2,IF(Table5[[#This Row],[Frequency]]&lt;=$M$13,3,IF(Table5[[#This Row],[Frequency]]&lt;$M$17,4,5))))</f>
        <v>3</v>
      </c>
      <c r="H2210" s="9">
        <f>IF(Table5[[#This Row],[Total_Spend]]&lt;=$N$11,1,IF(Table5[[#This Row],[Total_Spend]]&lt;=$N$12,2,IF(Table5[[#This Row],[Total_Spend]]&lt;=$N$13,3,IF(Table5[[#This Row],[Total_Spend]]&lt;$N$17,4,5))))</f>
        <v>4</v>
      </c>
    </row>
    <row r="2211" spans="1:8" x14ac:dyDescent="0.3">
      <c r="A2211" s="9">
        <v>9888</v>
      </c>
      <c r="B2211">
        <v>3</v>
      </c>
      <c r="C2211">
        <v>1091</v>
      </c>
      <c r="D2211">
        <v>16</v>
      </c>
      <c r="E2211" s="9">
        <v>0</v>
      </c>
      <c r="F2211" s="9">
        <f>IF(Table5[[#This Row],[Recency]]&lt;=$L$19,5,IF(Table5[[#This Row],[Recency]]&lt;=$L$11,4,IF(Table5[[#This Row],[Recency]]&lt;=$L$12,3,IF(Table5[[#This Row],[Recency]]&lt;=$L$13,2,1))))</f>
        <v>5</v>
      </c>
      <c r="G2211" s="9">
        <f>IF(Table5[[#This Row],[Frequency]]&lt;=$M$11,1,IF(Table5[[#This Row],[Frequency]]&lt;=$M$12,2,IF(Table5[[#This Row],[Frequency]]&lt;=$M$13,3,IF(Table5[[#This Row],[Frequency]]&lt;$M$17,4,5))))</f>
        <v>3</v>
      </c>
      <c r="H2211" s="9">
        <f>IF(Table5[[#This Row],[Total_Spend]]&lt;=$N$11,1,IF(Table5[[#This Row],[Total_Spend]]&lt;=$N$12,2,IF(Table5[[#This Row],[Total_Spend]]&lt;=$N$13,3,IF(Table5[[#This Row],[Total_Spend]]&lt;$N$17,4,5))))</f>
        <v>4</v>
      </c>
    </row>
    <row r="2212" spans="1:8" x14ac:dyDescent="0.3">
      <c r="A2212" s="9">
        <v>9904</v>
      </c>
      <c r="B2212">
        <v>50</v>
      </c>
      <c r="C2212">
        <v>1043</v>
      </c>
      <c r="D2212">
        <v>28</v>
      </c>
      <c r="E2212" s="9">
        <v>0</v>
      </c>
      <c r="F2212" s="9">
        <f>IF(Table5[[#This Row],[Recency]]&lt;=$L$19,5,IF(Table5[[#This Row],[Recency]]&lt;=$L$11,4,IF(Table5[[#This Row],[Recency]]&lt;=$L$12,3,IF(Table5[[#This Row],[Recency]]&lt;=$L$13,2,1))))</f>
        <v>2</v>
      </c>
      <c r="G2212" s="9">
        <f>IF(Table5[[#This Row],[Frequency]]&lt;=$M$11,1,IF(Table5[[#This Row],[Frequency]]&lt;=$M$12,2,IF(Table5[[#This Row],[Frequency]]&lt;=$M$13,3,IF(Table5[[#This Row],[Frequency]]&lt;$M$17,4,5))))</f>
        <v>5</v>
      </c>
      <c r="H2212" s="9">
        <f>IF(Table5[[#This Row],[Total_Spend]]&lt;=$N$11,1,IF(Table5[[#This Row],[Total_Spend]]&lt;=$N$12,2,IF(Table5[[#This Row],[Total_Spend]]&lt;=$N$13,3,IF(Table5[[#This Row],[Total_Spend]]&lt;$N$17,4,5))))</f>
        <v>3</v>
      </c>
    </row>
    <row r="2213" spans="1:8" x14ac:dyDescent="0.3">
      <c r="A2213" s="9">
        <v>9905</v>
      </c>
      <c r="B2213">
        <v>69</v>
      </c>
      <c r="C2213">
        <v>255</v>
      </c>
      <c r="D2213">
        <v>14</v>
      </c>
      <c r="E2213" s="9">
        <v>0</v>
      </c>
      <c r="F2213" s="9">
        <f>IF(Table5[[#This Row],[Recency]]&lt;=$L$19,5,IF(Table5[[#This Row],[Recency]]&lt;=$L$11,4,IF(Table5[[#This Row],[Recency]]&lt;=$L$12,3,IF(Table5[[#This Row],[Recency]]&lt;=$L$13,2,1))))</f>
        <v>2</v>
      </c>
      <c r="G2213" s="9">
        <f>IF(Table5[[#This Row],[Frequency]]&lt;=$M$11,1,IF(Table5[[#This Row],[Frequency]]&lt;=$M$12,2,IF(Table5[[#This Row],[Frequency]]&lt;=$M$13,3,IF(Table5[[#This Row],[Frequency]]&lt;$M$17,4,5))))</f>
        <v>2</v>
      </c>
      <c r="H2213" s="9">
        <f>IF(Table5[[#This Row],[Total_Spend]]&lt;=$N$11,1,IF(Table5[[#This Row],[Total_Spend]]&lt;=$N$12,2,IF(Table5[[#This Row],[Total_Spend]]&lt;=$N$13,3,IF(Table5[[#This Row],[Total_Spend]]&lt;$N$17,4,5))))</f>
        <v>2</v>
      </c>
    </row>
    <row r="2214" spans="1:8" x14ac:dyDescent="0.3">
      <c r="A2214" s="9">
        <v>9907</v>
      </c>
      <c r="B2214">
        <v>80</v>
      </c>
      <c r="C2214">
        <v>1013</v>
      </c>
      <c r="D2214">
        <v>26</v>
      </c>
      <c r="E2214" s="9">
        <v>0</v>
      </c>
      <c r="F2214" s="9">
        <f>IF(Table5[[#This Row],[Recency]]&lt;=$L$19,5,IF(Table5[[#This Row],[Recency]]&lt;=$L$11,4,IF(Table5[[#This Row],[Recency]]&lt;=$L$12,3,IF(Table5[[#This Row],[Recency]]&lt;=$L$13,2,1))))</f>
        <v>1</v>
      </c>
      <c r="G2214" s="9">
        <f>IF(Table5[[#This Row],[Frequency]]&lt;=$M$11,1,IF(Table5[[#This Row],[Frequency]]&lt;=$M$12,2,IF(Table5[[#This Row],[Frequency]]&lt;=$M$13,3,IF(Table5[[#This Row],[Frequency]]&lt;$M$17,4,5))))</f>
        <v>5</v>
      </c>
      <c r="H2214" s="9">
        <f>IF(Table5[[#This Row],[Total_Spend]]&lt;=$N$11,1,IF(Table5[[#This Row],[Total_Spend]]&lt;=$N$12,2,IF(Table5[[#This Row],[Total_Spend]]&lt;=$N$13,3,IF(Table5[[#This Row],[Total_Spend]]&lt;$N$17,4,5))))</f>
        <v>3</v>
      </c>
    </row>
    <row r="2215" spans="1:8" x14ac:dyDescent="0.3">
      <c r="A2215" s="9">
        <v>9909</v>
      </c>
      <c r="B2215">
        <v>24</v>
      </c>
      <c r="C2215">
        <v>122</v>
      </c>
      <c r="D2215">
        <v>10</v>
      </c>
      <c r="E2215" s="9">
        <v>1</v>
      </c>
      <c r="F2215" s="9">
        <f>IF(Table5[[#This Row],[Recency]]&lt;=$L$19,5,IF(Table5[[#This Row],[Recency]]&lt;=$L$11,4,IF(Table5[[#This Row],[Recency]]&lt;=$L$12,3,IF(Table5[[#This Row],[Recency]]&lt;=$L$13,2,1))))</f>
        <v>4</v>
      </c>
      <c r="G2215" s="9">
        <f>IF(Table5[[#This Row],[Frequency]]&lt;=$M$11,1,IF(Table5[[#This Row],[Frequency]]&lt;=$M$12,2,IF(Table5[[#This Row],[Frequency]]&lt;=$M$13,3,IF(Table5[[#This Row],[Frequency]]&lt;$M$17,4,5))))</f>
        <v>2</v>
      </c>
      <c r="H2215" s="9">
        <f>IF(Table5[[#This Row],[Total_Spend]]&lt;=$N$11,1,IF(Table5[[#This Row],[Total_Spend]]&lt;=$N$12,2,IF(Table5[[#This Row],[Total_Spend]]&lt;=$N$13,3,IF(Table5[[#This Row],[Total_Spend]]&lt;$N$17,4,5))))</f>
        <v>2</v>
      </c>
    </row>
    <row r="2216" spans="1:8" x14ac:dyDescent="0.3">
      <c r="A2216" s="9">
        <v>9916</v>
      </c>
      <c r="B2216">
        <v>92</v>
      </c>
      <c r="C2216">
        <v>54</v>
      </c>
      <c r="D2216">
        <v>8</v>
      </c>
      <c r="E2216" s="9">
        <v>0</v>
      </c>
      <c r="F2216" s="9">
        <f>IF(Table5[[#This Row],[Recency]]&lt;=$L$19,5,IF(Table5[[#This Row],[Recency]]&lt;=$L$11,4,IF(Table5[[#This Row],[Recency]]&lt;=$L$12,3,IF(Table5[[#This Row],[Recency]]&lt;=$L$13,2,1))))</f>
        <v>1</v>
      </c>
      <c r="G2216" s="9">
        <f>IF(Table5[[#This Row],[Frequency]]&lt;=$M$11,1,IF(Table5[[#This Row],[Frequency]]&lt;=$M$12,2,IF(Table5[[#This Row],[Frequency]]&lt;=$M$13,3,IF(Table5[[#This Row],[Frequency]]&lt;$M$17,4,5))))</f>
        <v>1</v>
      </c>
      <c r="H2216" s="9">
        <f>IF(Table5[[#This Row],[Total_Spend]]&lt;=$N$11,1,IF(Table5[[#This Row],[Total_Spend]]&lt;=$N$12,2,IF(Table5[[#This Row],[Total_Spend]]&lt;=$N$13,3,IF(Table5[[#This Row],[Total_Spend]]&lt;$N$17,4,5))))</f>
        <v>1</v>
      </c>
    </row>
    <row r="2217" spans="1:8" x14ac:dyDescent="0.3">
      <c r="A2217" s="9">
        <v>9923</v>
      </c>
      <c r="B2217">
        <v>6</v>
      </c>
      <c r="C2217">
        <v>92</v>
      </c>
      <c r="D2217">
        <v>9</v>
      </c>
      <c r="E2217" s="9">
        <v>0</v>
      </c>
      <c r="F2217" s="9">
        <f>IF(Table5[[#This Row],[Recency]]&lt;=$L$19,5,IF(Table5[[#This Row],[Recency]]&lt;=$L$11,4,IF(Table5[[#This Row],[Recency]]&lt;=$L$12,3,IF(Table5[[#This Row],[Recency]]&lt;=$L$13,2,1))))</f>
        <v>5</v>
      </c>
      <c r="G2217" s="9">
        <f>IF(Table5[[#This Row],[Frequency]]&lt;=$M$11,1,IF(Table5[[#This Row],[Frequency]]&lt;=$M$12,2,IF(Table5[[#This Row],[Frequency]]&lt;=$M$13,3,IF(Table5[[#This Row],[Frequency]]&lt;$M$17,4,5))))</f>
        <v>2</v>
      </c>
      <c r="H2217" s="9">
        <f>IF(Table5[[#This Row],[Total_Spend]]&lt;=$N$11,1,IF(Table5[[#This Row],[Total_Spend]]&lt;=$N$12,2,IF(Table5[[#This Row],[Total_Spend]]&lt;=$N$13,3,IF(Table5[[#This Row],[Total_Spend]]&lt;$N$17,4,5))))</f>
        <v>2</v>
      </c>
    </row>
    <row r="2218" spans="1:8" x14ac:dyDescent="0.3">
      <c r="A2218" s="9">
        <v>9925</v>
      </c>
      <c r="B2218">
        <v>97</v>
      </c>
      <c r="C2218">
        <v>216</v>
      </c>
      <c r="D2218">
        <v>12</v>
      </c>
      <c r="E2218" s="9">
        <v>0</v>
      </c>
      <c r="F2218" s="9">
        <f>IF(Table5[[#This Row],[Recency]]&lt;=$L$19,5,IF(Table5[[#This Row],[Recency]]&lt;=$L$11,4,IF(Table5[[#This Row],[Recency]]&lt;=$L$12,3,IF(Table5[[#This Row],[Recency]]&lt;=$L$13,2,1))))</f>
        <v>1</v>
      </c>
      <c r="G2218" s="9">
        <f>IF(Table5[[#This Row],[Frequency]]&lt;=$M$11,1,IF(Table5[[#This Row],[Frequency]]&lt;=$M$12,2,IF(Table5[[#This Row],[Frequency]]&lt;=$M$13,3,IF(Table5[[#This Row],[Frequency]]&lt;$M$17,4,5))))</f>
        <v>2</v>
      </c>
      <c r="H2218" s="9">
        <f>IF(Table5[[#This Row],[Total_Spend]]&lt;=$N$11,1,IF(Table5[[#This Row],[Total_Spend]]&lt;=$N$12,2,IF(Table5[[#This Row],[Total_Spend]]&lt;=$N$13,3,IF(Table5[[#This Row],[Total_Spend]]&lt;$N$17,4,5))))</f>
        <v>2</v>
      </c>
    </row>
    <row r="2219" spans="1:8" x14ac:dyDescent="0.3">
      <c r="A2219" s="9">
        <v>9930</v>
      </c>
      <c r="B2219">
        <v>8</v>
      </c>
      <c r="C2219">
        <v>1167</v>
      </c>
      <c r="D2219">
        <v>28</v>
      </c>
      <c r="E2219" s="9">
        <v>0</v>
      </c>
      <c r="F2219" s="9">
        <f>IF(Table5[[#This Row],[Recency]]&lt;=$L$19,5,IF(Table5[[#This Row],[Recency]]&lt;=$L$11,4,IF(Table5[[#This Row],[Recency]]&lt;=$L$12,3,IF(Table5[[#This Row],[Recency]]&lt;=$L$13,2,1))))</f>
        <v>5</v>
      </c>
      <c r="G2219" s="9">
        <f>IF(Table5[[#This Row],[Frequency]]&lt;=$M$11,1,IF(Table5[[#This Row],[Frequency]]&lt;=$M$12,2,IF(Table5[[#This Row],[Frequency]]&lt;=$M$13,3,IF(Table5[[#This Row],[Frequency]]&lt;$M$17,4,5))))</f>
        <v>5</v>
      </c>
      <c r="H2219" s="9">
        <f>IF(Table5[[#This Row],[Total_Spend]]&lt;=$N$11,1,IF(Table5[[#This Row],[Total_Spend]]&lt;=$N$12,2,IF(Table5[[#This Row],[Total_Spend]]&lt;=$N$13,3,IF(Table5[[#This Row],[Total_Spend]]&lt;$N$17,4,5))))</f>
        <v>4</v>
      </c>
    </row>
    <row r="2220" spans="1:8" x14ac:dyDescent="0.3">
      <c r="A2220" s="9">
        <v>9931</v>
      </c>
      <c r="B2220">
        <v>29</v>
      </c>
      <c r="C2220">
        <v>9</v>
      </c>
      <c r="D2220">
        <v>15</v>
      </c>
      <c r="E2220" s="9">
        <v>0</v>
      </c>
      <c r="F2220" s="9">
        <f>IF(Table5[[#This Row],[Recency]]&lt;=$L$19,5,IF(Table5[[#This Row],[Recency]]&lt;=$L$11,4,IF(Table5[[#This Row],[Recency]]&lt;=$L$12,3,IF(Table5[[#This Row],[Recency]]&lt;=$L$13,2,1))))</f>
        <v>3</v>
      </c>
      <c r="G2220" s="9">
        <f>IF(Table5[[#This Row],[Frequency]]&lt;=$M$11,1,IF(Table5[[#This Row],[Frequency]]&lt;=$M$12,2,IF(Table5[[#This Row],[Frequency]]&lt;=$M$13,3,IF(Table5[[#This Row],[Frequency]]&lt;$M$17,4,5))))</f>
        <v>2</v>
      </c>
      <c r="H2220" s="9">
        <f>IF(Table5[[#This Row],[Total_Spend]]&lt;=$N$11,1,IF(Table5[[#This Row],[Total_Spend]]&lt;=$N$12,2,IF(Table5[[#This Row],[Total_Spend]]&lt;=$N$13,3,IF(Table5[[#This Row],[Total_Spend]]&lt;$N$17,4,5))))</f>
        <v>1</v>
      </c>
    </row>
    <row r="2221" spans="1:8" x14ac:dyDescent="0.3">
      <c r="A2221" s="9">
        <v>9937</v>
      </c>
      <c r="B2221">
        <v>75</v>
      </c>
      <c r="C2221">
        <v>576</v>
      </c>
      <c r="D2221">
        <v>17</v>
      </c>
      <c r="E2221" s="9">
        <v>0</v>
      </c>
      <c r="F2221" s="9">
        <f>IF(Table5[[#This Row],[Recency]]&lt;=$L$19,5,IF(Table5[[#This Row],[Recency]]&lt;=$L$11,4,IF(Table5[[#This Row],[Recency]]&lt;=$L$12,3,IF(Table5[[#This Row],[Recency]]&lt;=$L$13,2,1))))</f>
        <v>1</v>
      </c>
      <c r="G2221" s="9">
        <f>IF(Table5[[#This Row],[Frequency]]&lt;=$M$11,1,IF(Table5[[#This Row],[Frequency]]&lt;=$M$12,2,IF(Table5[[#This Row],[Frequency]]&lt;=$M$13,3,IF(Table5[[#This Row],[Frequency]]&lt;$M$17,4,5))))</f>
        <v>3</v>
      </c>
      <c r="H2221" s="9">
        <f>IF(Table5[[#This Row],[Total_Spend]]&lt;=$N$11,1,IF(Table5[[#This Row],[Total_Spend]]&lt;=$N$12,2,IF(Table5[[#This Row],[Total_Spend]]&lt;=$N$13,3,IF(Table5[[#This Row],[Total_Spend]]&lt;$N$17,4,5))))</f>
        <v>3</v>
      </c>
    </row>
    <row r="2222" spans="1:8" x14ac:dyDescent="0.3">
      <c r="A2222" s="9">
        <v>9938</v>
      </c>
      <c r="B2222">
        <v>82</v>
      </c>
      <c r="C2222">
        <v>1600</v>
      </c>
      <c r="D2222">
        <v>17</v>
      </c>
      <c r="E2222" s="9">
        <v>0</v>
      </c>
      <c r="F2222" s="9">
        <f>IF(Table5[[#This Row],[Recency]]&lt;=$L$19,5,IF(Table5[[#This Row],[Recency]]&lt;=$L$11,4,IF(Table5[[#This Row],[Recency]]&lt;=$L$12,3,IF(Table5[[#This Row],[Recency]]&lt;=$L$13,2,1))))</f>
        <v>1</v>
      </c>
      <c r="G2222" s="9">
        <f>IF(Table5[[#This Row],[Frequency]]&lt;=$M$11,1,IF(Table5[[#This Row],[Frequency]]&lt;=$M$12,2,IF(Table5[[#This Row],[Frequency]]&lt;=$M$13,3,IF(Table5[[#This Row],[Frequency]]&lt;$M$17,4,5))))</f>
        <v>3</v>
      </c>
      <c r="H2222" s="9">
        <f>IF(Table5[[#This Row],[Total_Spend]]&lt;=$N$11,1,IF(Table5[[#This Row],[Total_Spend]]&lt;=$N$12,2,IF(Table5[[#This Row],[Total_Spend]]&lt;=$N$13,3,IF(Table5[[#This Row],[Total_Spend]]&lt;$N$17,4,5))))</f>
        <v>5</v>
      </c>
    </row>
    <row r="2223" spans="1:8" x14ac:dyDescent="0.3">
      <c r="A2223" s="9">
        <v>9940</v>
      </c>
      <c r="B2223">
        <v>97</v>
      </c>
      <c r="C2223">
        <v>1009</v>
      </c>
      <c r="D2223">
        <v>16</v>
      </c>
      <c r="E2223" s="9">
        <v>0</v>
      </c>
      <c r="F2223" s="9">
        <f>IF(Table5[[#This Row],[Recency]]&lt;=$L$19,5,IF(Table5[[#This Row],[Recency]]&lt;=$L$11,4,IF(Table5[[#This Row],[Recency]]&lt;=$L$12,3,IF(Table5[[#This Row],[Recency]]&lt;=$L$13,2,1))))</f>
        <v>1</v>
      </c>
      <c r="G2223" s="9">
        <f>IF(Table5[[#This Row],[Frequency]]&lt;=$M$11,1,IF(Table5[[#This Row],[Frequency]]&lt;=$M$12,2,IF(Table5[[#This Row],[Frequency]]&lt;=$M$13,3,IF(Table5[[#This Row],[Frequency]]&lt;$M$17,4,5))))</f>
        <v>3</v>
      </c>
      <c r="H2223" s="9">
        <f>IF(Table5[[#This Row],[Total_Spend]]&lt;=$N$11,1,IF(Table5[[#This Row],[Total_Spend]]&lt;=$N$12,2,IF(Table5[[#This Row],[Total_Spend]]&lt;=$N$13,3,IF(Table5[[#This Row],[Total_Spend]]&lt;$N$17,4,5))))</f>
        <v>3</v>
      </c>
    </row>
    <row r="2224" spans="1:8" x14ac:dyDescent="0.3">
      <c r="A2224" s="9">
        <v>9949</v>
      </c>
      <c r="B2224">
        <v>36</v>
      </c>
      <c r="C2224">
        <v>877</v>
      </c>
      <c r="D2224">
        <v>15</v>
      </c>
      <c r="E2224" s="9">
        <v>0</v>
      </c>
      <c r="F2224" s="9">
        <f>IF(Table5[[#This Row],[Recency]]&lt;=$L$19,5,IF(Table5[[#This Row],[Recency]]&lt;=$L$11,4,IF(Table5[[#This Row],[Recency]]&lt;=$L$12,3,IF(Table5[[#This Row],[Recency]]&lt;=$L$13,2,1))))</f>
        <v>3</v>
      </c>
      <c r="G2224" s="9">
        <f>IF(Table5[[#This Row],[Frequency]]&lt;=$M$11,1,IF(Table5[[#This Row],[Frequency]]&lt;=$M$12,2,IF(Table5[[#This Row],[Frequency]]&lt;=$M$13,3,IF(Table5[[#This Row],[Frequency]]&lt;$M$17,4,5))))</f>
        <v>2</v>
      </c>
      <c r="H2224" s="9">
        <f>IF(Table5[[#This Row],[Total_Spend]]&lt;=$N$11,1,IF(Table5[[#This Row],[Total_Spend]]&lt;=$N$12,2,IF(Table5[[#This Row],[Total_Spend]]&lt;=$N$13,3,IF(Table5[[#This Row],[Total_Spend]]&lt;$N$17,4,5))))</f>
        <v>3</v>
      </c>
    </row>
    <row r="2225" spans="1:8" x14ac:dyDescent="0.3">
      <c r="A2225" s="9">
        <v>9952</v>
      </c>
      <c r="B2225">
        <v>53</v>
      </c>
      <c r="C2225">
        <v>1105</v>
      </c>
      <c r="D2225">
        <v>17</v>
      </c>
      <c r="E2225" s="9">
        <v>0</v>
      </c>
      <c r="F2225" s="9">
        <f>IF(Table5[[#This Row],[Recency]]&lt;=$L$19,5,IF(Table5[[#This Row],[Recency]]&lt;=$L$11,4,IF(Table5[[#This Row],[Recency]]&lt;=$L$12,3,IF(Table5[[#This Row],[Recency]]&lt;=$L$13,2,1))))</f>
        <v>2</v>
      </c>
      <c r="G2225" s="9">
        <f>IF(Table5[[#This Row],[Frequency]]&lt;=$M$11,1,IF(Table5[[#This Row],[Frequency]]&lt;=$M$12,2,IF(Table5[[#This Row],[Frequency]]&lt;=$M$13,3,IF(Table5[[#This Row],[Frequency]]&lt;$M$17,4,5))))</f>
        <v>3</v>
      </c>
      <c r="H2225" s="9">
        <f>IF(Table5[[#This Row],[Total_Spend]]&lt;=$N$11,1,IF(Table5[[#This Row],[Total_Spend]]&lt;=$N$12,2,IF(Table5[[#This Row],[Total_Spend]]&lt;=$N$13,3,IF(Table5[[#This Row],[Total_Spend]]&lt;$N$17,4,5))))</f>
        <v>4</v>
      </c>
    </row>
    <row r="2226" spans="1:8" x14ac:dyDescent="0.3">
      <c r="A2226" s="9">
        <v>9955</v>
      </c>
      <c r="B2226">
        <v>20</v>
      </c>
      <c r="C2226">
        <v>134</v>
      </c>
      <c r="D2226">
        <v>9</v>
      </c>
      <c r="E2226" s="9">
        <v>0</v>
      </c>
      <c r="F2226" s="9">
        <f>IF(Table5[[#This Row],[Recency]]&lt;=$L$19,5,IF(Table5[[#This Row],[Recency]]&lt;=$L$11,4,IF(Table5[[#This Row],[Recency]]&lt;=$L$12,3,IF(Table5[[#This Row],[Recency]]&lt;=$L$13,2,1))))</f>
        <v>4</v>
      </c>
      <c r="G2226" s="9">
        <f>IF(Table5[[#This Row],[Frequency]]&lt;=$M$11,1,IF(Table5[[#This Row],[Frequency]]&lt;=$M$12,2,IF(Table5[[#This Row],[Frequency]]&lt;=$M$13,3,IF(Table5[[#This Row],[Frequency]]&lt;$M$17,4,5))))</f>
        <v>2</v>
      </c>
      <c r="H2226" s="9">
        <f>IF(Table5[[#This Row],[Total_Spend]]&lt;=$N$11,1,IF(Table5[[#This Row],[Total_Spend]]&lt;=$N$12,2,IF(Table5[[#This Row],[Total_Spend]]&lt;=$N$13,3,IF(Table5[[#This Row],[Total_Spend]]&lt;$N$17,4,5))))</f>
        <v>2</v>
      </c>
    </row>
    <row r="2227" spans="1:8" x14ac:dyDescent="0.3">
      <c r="A2227" s="9">
        <v>9958</v>
      </c>
      <c r="B2227">
        <v>54</v>
      </c>
      <c r="C2227">
        <v>769</v>
      </c>
      <c r="D2227">
        <v>21</v>
      </c>
      <c r="E2227" s="9">
        <v>0</v>
      </c>
      <c r="F2227" s="9">
        <f>IF(Table5[[#This Row],[Recency]]&lt;=$L$19,5,IF(Table5[[#This Row],[Recency]]&lt;=$L$11,4,IF(Table5[[#This Row],[Recency]]&lt;=$L$12,3,IF(Table5[[#This Row],[Recency]]&lt;=$L$13,2,1))))</f>
        <v>2</v>
      </c>
      <c r="G2227" s="9">
        <f>IF(Table5[[#This Row],[Frequency]]&lt;=$M$11,1,IF(Table5[[#This Row],[Frequency]]&lt;=$M$12,2,IF(Table5[[#This Row],[Frequency]]&lt;=$M$13,3,IF(Table5[[#This Row],[Frequency]]&lt;$M$17,4,5))))</f>
        <v>3</v>
      </c>
      <c r="H2227" s="9">
        <f>IF(Table5[[#This Row],[Total_Spend]]&lt;=$N$11,1,IF(Table5[[#This Row],[Total_Spend]]&lt;=$N$12,2,IF(Table5[[#This Row],[Total_Spend]]&lt;=$N$13,3,IF(Table5[[#This Row],[Total_Spend]]&lt;$N$17,4,5))))</f>
        <v>3</v>
      </c>
    </row>
    <row r="2228" spans="1:8" x14ac:dyDescent="0.3">
      <c r="A2228" s="9">
        <v>9960</v>
      </c>
      <c r="B2228">
        <v>52</v>
      </c>
      <c r="C2228">
        <v>14</v>
      </c>
      <c r="D2228">
        <v>4</v>
      </c>
      <c r="E2228" s="9">
        <v>0</v>
      </c>
      <c r="F2228" s="9">
        <f>IF(Table5[[#This Row],[Recency]]&lt;=$L$19,5,IF(Table5[[#This Row],[Recency]]&lt;=$L$11,4,IF(Table5[[#This Row],[Recency]]&lt;=$L$12,3,IF(Table5[[#This Row],[Recency]]&lt;=$L$13,2,1))))</f>
        <v>2</v>
      </c>
      <c r="G2228" s="9">
        <f>IF(Table5[[#This Row],[Frequency]]&lt;=$M$11,1,IF(Table5[[#This Row],[Frequency]]&lt;=$M$12,2,IF(Table5[[#This Row],[Frequency]]&lt;=$M$13,3,IF(Table5[[#This Row],[Frequency]]&lt;$M$17,4,5))))</f>
        <v>1</v>
      </c>
      <c r="H2228" s="9">
        <f>IF(Table5[[#This Row],[Total_Spend]]&lt;=$N$11,1,IF(Table5[[#This Row],[Total_Spend]]&lt;=$N$12,2,IF(Table5[[#This Row],[Total_Spend]]&lt;=$N$13,3,IF(Table5[[#This Row],[Total_Spend]]&lt;$N$17,4,5))))</f>
        <v>1</v>
      </c>
    </row>
    <row r="2229" spans="1:8" x14ac:dyDescent="0.3">
      <c r="A2229" s="9">
        <v>9964</v>
      </c>
      <c r="B2229">
        <v>56</v>
      </c>
      <c r="C2229">
        <v>424</v>
      </c>
      <c r="D2229">
        <v>15</v>
      </c>
      <c r="E2229" s="9">
        <v>0</v>
      </c>
      <c r="F2229" s="9">
        <f>IF(Table5[[#This Row],[Recency]]&lt;=$L$19,5,IF(Table5[[#This Row],[Recency]]&lt;=$L$11,4,IF(Table5[[#This Row],[Recency]]&lt;=$L$12,3,IF(Table5[[#This Row],[Recency]]&lt;=$L$13,2,1))))</f>
        <v>2</v>
      </c>
      <c r="G2229" s="9">
        <f>IF(Table5[[#This Row],[Frequency]]&lt;=$M$11,1,IF(Table5[[#This Row],[Frequency]]&lt;=$M$12,2,IF(Table5[[#This Row],[Frequency]]&lt;=$M$13,3,IF(Table5[[#This Row],[Frequency]]&lt;$M$17,4,5))))</f>
        <v>2</v>
      </c>
      <c r="H2229" s="9">
        <f>IF(Table5[[#This Row],[Total_Spend]]&lt;=$N$11,1,IF(Table5[[#This Row],[Total_Spend]]&lt;=$N$12,2,IF(Table5[[#This Row],[Total_Spend]]&lt;=$N$13,3,IF(Table5[[#This Row],[Total_Spend]]&lt;$N$17,4,5))))</f>
        <v>3</v>
      </c>
    </row>
    <row r="2230" spans="1:8" x14ac:dyDescent="0.3">
      <c r="A2230" s="9">
        <v>9967</v>
      </c>
      <c r="B2230">
        <v>30</v>
      </c>
      <c r="C2230">
        <v>447</v>
      </c>
      <c r="D2230">
        <v>22</v>
      </c>
      <c r="E2230" s="9">
        <v>0</v>
      </c>
      <c r="F2230" s="9">
        <f>IF(Table5[[#This Row],[Recency]]&lt;=$L$19,5,IF(Table5[[#This Row],[Recency]]&lt;=$L$11,4,IF(Table5[[#This Row],[Recency]]&lt;=$L$12,3,IF(Table5[[#This Row],[Recency]]&lt;=$L$13,2,1))))</f>
        <v>3</v>
      </c>
      <c r="G2230" s="9">
        <f>IF(Table5[[#This Row],[Frequency]]&lt;=$M$11,1,IF(Table5[[#This Row],[Frequency]]&lt;=$M$12,2,IF(Table5[[#This Row],[Frequency]]&lt;=$M$13,3,IF(Table5[[#This Row],[Frequency]]&lt;$M$17,4,5))))</f>
        <v>4</v>
      </c>
      <c r="H2230" s="9">
        <f>IF(Table5[[#This Row],[Total_Spend]]&lt;=$N$11,1,IF(Table5[[#This Row],[Total_Spend]]&lt;=$N$12,2,IF(Table5[[#This Row],[Total_Spend]]&lt;=$N$13,3,IF(Table5[[#This Row],[Total_Spend]]&lt;$N$17,4,5))))</f>
        <v>3</v>
      </c>
    </row>
    <row r="2231" spans="1:8" x14ac:dyDescent="0.3">
      <c r="A2231" s="9">
        <v>9970</v>
      </c>
      <c r="B2231">
        <v>3</v>
      </c>
      <c r="C2231">
        <v>162</v>
      </c>
      <c r="D2231">
        <v>9</v>
      </c>
      <c r="E2231" s="9">
        <v>0</v>
      </c>
      <c r="F2231" s="9">
        <f>IF(Table5[[#This Row],[Recency]]&lt;=$L$19,5,IF(Table5[[#This Row],[Recency]]&lt;=$L$11,4,IF(Table5[[#This Row],[Recency]]&lt;=$L$12,3,IF(Table5[[#This Row],[Recency]]&lt;=$L$13,2,1))))</f>
        <v>5</v>
      </c>
      <c r="G2231" s="9">
        <f>IF(Table5[[#This Row],[Frequency]]&lt;=$M$11,1,IF(Table5[[#This Row],[Frequency]]&lt;=$M$12,2,IF(Table5[[#This Row],[Frequency]]&lt;=$M$13,3,IF(Table5[[#This Row],[Frequency]]&lt;$M$17,4,5))))</f>
        <v>2</v>
      </c>
      <c r="H2231" s="9">
        <f>IF(Table5[[#This Row],[Total_Spend]]&lt;=$N$11,1,IF(Table5[[#This Row],[Total_Spend]]&lt;=$N$12,2,IF(Table5[[#This Row],[Total_Spend]]&lt;=$N$13,3,IF(Table5[[#This Row],[Total_Spend]]&lt;$N$17,4,5))))</f>
        <v>2</v>
      </c>
    </row>
    <row r="2232" spans="1:8" x14ac:dyDescent="0.3">
      <c r="A2232" s="9">
        <v>9971</v>
      </c>
      <c r="B2232">
        <v>22</v>
      </c>
      <c r="C2232">
        <v>506</v>
      </c>
      <c r="D2232">
        <v>17</v>
      </c>
      <c r="E2232" s="9">
        <v>0</v>
      </c>
      <c r="F2232" s="9">
        <f>IF(Table5[[#This Row],[Recency]]&lt;=$L$19,5,IF(Table5[[#This Row],[Recency]]&lt;=$L$11,4,IF(Table5[[#This Row],[Recency]]&lt;=$L$12,3,IF(Table5[[#This Row],[Recency]]&lt;=$L$13,2,1))))</f>
        <v>4</v>
      </c>
      <c r="G2232" s="9">
        <f>IF(Table5[[#This Row],[Frequency]]&lt;=$M$11,1,IF(Table5[[#This Row],[Frequency]]&lt;=$M$12,2,IF(Table5[[#This Row],[Frequency]]&lt;=$M$13,3,IF(Table5[[#This Row],[Frequency]]&lt;$M$17,4,5))))</f>
        <v>3</v>
      </c>
      <c r="H2232" s="9">
        <f>IF(Table5[[#This Row],[Total_Spend]]&lt;=$N$11,1,IF(Table5[[#This Row],[Total_Spend]]&lt;=$N$12,2,IF(Table5[[#This Row],[Total_Spend]]&lt;=$N$13,3,IF(Table5[[#This Row],[Total_Spend]]&lt;$N$17,4,5))))</f>
        <v>3</v>
      </c>
    </row>
    <row r="2233" spans="1:8" x14ac:dyDescent="0.3">
      <c r="A2233" s="9">
        <v>9972</v>
      </c>
      <c r="B2233">
        <v>25</v>
      </c>
      <c r="C2233">
        <v>46</v>
      </c>
      <c r="D2233">
        <v>5</v>
      </c>
      <c r="E2233" s="9">
        <v>0</v>
      </c>
      <c r="F2233" s="9">
        <f>IF(Table5[[#This Row],[Recency]]&lt;=$L$19,5,IF(Table5[[#This Row],[Recency]]&lt;=$L$11,4,IF(Table5[[#This Row],[Recency]]&lt;=$L$12,3,IF(Table5[[#This Row],[Recency]]&lt;=$L$13,2,1))))</f>
        <v>3</v>
      </c>
      <c r="G2233" s="9">
        <f>IF(Table5[[#This Row],[Frequency]]&lt;=$M$11,1,IF(Table5[[#This Row],[Frequency]]&lt;=$M$12,2,IF(Table5[[#This Row],[Frequency]]&lt;=$M$13,3,IF(Table5[[#This Row],[Frequency]]&lt;$M$17,4,5))))</f>
        <v>1</v>
      </c>
      <c r="H2233" s="9">
        <f>IF(Table5[[#This Row],[Total_Spend]]&lt;=$N$11,1,IF(Table5[[#This Row],[Total_Spend]]&lt;=$N$12,2,IF(Table5[[#This Row],[Total_Spend]]&lt;=$N$13,3,IF(Table5[[#This Row],[Total_Spend]]&lt;$N$17,4,5))))</f>
        <v>1</v>
      </c>
    </row>
    <row r="2234" spans="1:8" x14ac:dyDescent="0.3">
      <c r="A2234" s="9">
        <v>9973</v>
      </c>
      <c r="B2234">
        <v>28</v>
      </c>
      <c r="C2234">
        <v>490</v>
      </c>
      <c r="D2234">
        <v>19</v>
      </c>
      <c r="E2234" s="9">
        <v>0</v>
      </c>
      <c r="F2234" s="9">
        <f>IF(Table5[[#This Row],[Recency]]&lt;=$L$19,5,IF(Table5[[#This Row],[Recency]]&lt;=$L$11,4,IF(Table5[[#This Row],[Recency]]&lt;=$L$12,3,IF(Table5[[#This Row],[Recency]]&lt;=$L$13,2,1))))</f>
        <v>3</v>
      </c>
      <c r="G2234" s="9">
        <f>IF(Table5[[#This Row],[Frequency]]&lt;=$M$11,1,IF(Table5[[#This Row],[Frequency]]&lt;=$M$12,2,IF(Table5[[#This Row],[Frequency]]&lt;=$M$13,3,IF(Table5[[#This Row],[Frequency]]&lt;$M$17,4,5))))</f>
        <v>3</v>
      </c>
      <c r="H2234" s="9">
        <f>IF(Table5[[#This Row],[Total_Spend]]&lt;=$N$11,1,IF(Table5[[#This Row],[Total_Spend]]&lt;=$N$12,2,IF(Table5[[#This Row],[Total_Spend]]&lt;=$N$13,3,IF(Table5[[#This Row],[Total_Spend]]&lt;$N$17,4,5))))</f>
        <v>3</v>
      </c>
    </row>
    <row r="2235" spans="1:8" x14ac:dyDescent="0.3">
      <c r="A2235" s="9">
        <v>9974</v>
      </c>
      <c r="B2235">
        <v>75</v>
      </c>
      <c r="C2235">
        <v>70</v>
      </c>
      <c r="D2235">
        <v>7</v>
      </c>
      <c r="E2235" s="9">
        <v>0</v>
      </c>
      <c r="F2235" s="9">
        <f>IF(Table5[[#This Row],[Recency]]&lt;=$L$19,5,IF(Table5[[#This Row],[Recency]]&lt;=$L$11,4,IF(Table5[[#This Row],[Recency]]&lt;=$L$12,3,IF(Table5[[#This Row],[Recency]]&lt;=$L$13,2,1))))</f>
        <v>1</v>
      </c>
      <c r="G2235" s="9">
        <f>IF(Table5[[#This Row],[Frequency]]&lt;=$M$11,1,IF(Table5[[#This Row],[Frequency]]&lt;=$M$12,2,IF(Table5[[#This Row],[Frequency]]&lt;=$M$13,3,IF(Table5[[#This Row],[Frequency]]&lt;$M$17,4,5))))</f>
        <v>1</v>
      </c>
      <c r="H2235" s="9">
        <f>IF(Table5[[#This Row],[Total_Spend]]&lt;=$N$11,1,IF(Table5[[#This Row],[Total_Spend]]&lt;=$N$12,2,IF(Table5[[#This Row],[Total_Spend]]&lt;=$N$13,3,IF(Table5[[#This Row],[Total_Spend]]&lt;$N$17,4,5))))</f>
        <v>2</v>
      </c>
    </row>
    <row r="2236" spans="1:8" x14ac:dyDescent="0.3">
      <c r="A2236" s="9">
        <v>9977</v>
      </c>
      <c r="B2236">
        <v>99</v>
      </c>
      <c r="C2236">
        <v>734</v>
      </c>
      <c r="D2236">
        <v>20</v>
      </c>
      <c r="E2236" s="9">
        <v>0</v>
      </c>
      <c r="F2236" s="9">
        <f>IF(Table5[[#This Row],[Recency]]&lt;=$L$19,5,IF(Table5[[#This Row],[Recency]]&lt;=$L$11,4,IF(Table5[[#This Row],[Recency]]&lt;=$L$12,3,IF(Table5[[#This Row],[Recency]]&lt;=$L$13,2,1))))</f>
        <v>1</v>
      </c>
      <c r="G2236" s="9">
        <f>IF(Table5[[#This Row],[Frequency]]&lt;=$M$11,1,IF(Table5[[#This Row],[Frequency]]&lt;=$M$12,2,IF(Table5[[#This Row],[Frequency]]&lt;=$M$13,3,IF(Table5[[#This Row],[Frequency]]&lt;$M$17,4,5))))</f>
        <v>3</v>
      </c>
      <c r="H2236" s="9">
        <f>IF(Table5[[#This Row],[Total_Spend]]&lt;=$N$11,1,IF(Table5[[#This Row],[Total_Spend]]&lt;=$N$12,2,IF(Table5[[#This Row],[Total_Spend]]&lt;=$N$13,3,IF(Table5[[#This Row],[Total_Spend]]&lt;$N$17,4,5))))</f>
        <v>3</v>
      </c>
    </row>
    <row r="2237" spans="1:8" x14ac:dyDescent="0.3">
      <c r="A2237" s="9">
        <v>9984</v>
      </c>
      <c r="B2237">
        <v>25</v>
      </c>
      <c r="C2237">
        <v>724</v>
      </c>
      <c r="D2237">
        <v>22</v>
      </c>
      <c r="E2237" s="9">
        <v>1</v>
      </c>
      <c r="F2237" s="9">
        <f>IF(Table5[[#This Row],[Recency]]&lt;=$L$19,5,IF(Table5[[#This Row],[Recency]]&lt;=$L$11,4,IF(Table5[[#This Row],[Recency]]&lt;=$L$12,3,IF(Table5[[#This Row],[Recency]]&lt;=$L$13,2,1))))</f>
        <v>3</v>
      </c>
      <c r="G2237" s="9">
        <f>IF(Table5[[#This Row],[Frequency]]&lt;=$M$11,1,IF(Table5[[#This Row],[Frequency]]&lt;=$M$12,2,IF(Table5[[#This Row],[Frequency]]&lt;=$M$13,3,IF(Table5[[#This Row],[Frequency]]&lt;$M$17,4,5))))</f>
        <v>4</v>
      </c>
      <c r="H2237" s="9">
        <f>IF(Table5[[#This Row],[Total_Spend]]&lt;=$N$11,1,IF(Table5[[#This Row],[Total_Spend]]&lt;=$N$12,2,IF(Table5[[#This Row],[Total_Spend]]&lt;=$N$13,3,IF(Table5[[#This Row],[Total_Spend]]&lt;$N$17,4,5))))</f>
        <v>3</v>
      </c>
    </row>
    <row r="2238" spans="1:8" x14ac:dyDescent="0.3">
      <c r="A2238" s="9">
        <v>9986</v>
      </c>
      <c r="B2238">
        <v>8</v>
      </c>
      <c r="C2238">
        <v>54</v>
      </c>
      <c r="D2238">
        <v>10</v>
      </c>
      <c r="E2238" s="9">
        <v>1</v>
      </c>
      <c r="F2238" s="9">
        <f>IF(Table5[[#This Row],[Recency]]&lt;=$L$19,5,IF(Table5[[#This Row],[Recency]]&lt;=$L$11,4,IF(Table5[[#This Row],[Recency]]&lt;=$L$12,3,IF(Table5[[#This Row],[Recency]]&lt;=$L$13,2,1))))</f>
        <v>5</v>
      </c>
      <c r="G2238" s="9">
        <f>IF(Table5[[#This Row],[Frequency]]&lt;=$M$11,1,IF(Table5[[#This Row],[Frequency]]&lt;=$M$12,2,IF(Table5[[#This Row],[Frequency]]&lt;=$M$13,3,IF(Table5[[#This Row],[Frequency]]&lt;$M$17,4,5))))</f>
        <v>2</v>
      </c>
      <c r="H2238" s="9">
        <f>IF(Table5[[#This Row],[Total_Spend]]&lt;=$N$11,1,IF(Table5[[#This Row],[Total_Spend]]&lt;=$N$12,2,IF(Table5[[#This Row],[Total_Spend]]&lt;=$N$13,3,IF(Table5[[#This Row],[Total_Spend]]&lt;$N$17,4,5))))</f>
        <v>1</v>
      </c>
    </row>
    <row r="2239" spans="1:8" x14ac:dyDescent="0.3">
      <c r="A2239" s="9">
        <v>9988</v>
      </c>
      <c r="B2239">
        <v>84</v>
      </c>
      <c r="C2239">
        <v>860</v>
      </c>
      <c r="D2239">
        <v>25</v>
      </c>
      <c r="E2239" s="9">
        <v>0</v>
      </c>
      <c r="F2239" s="9">
        <f>IF(Table5[[#This Row],[Recency]]&lt;=$L$19,5,IF(Table5[[#This Row],[Recency]]&lt;=$L$11,4,IF(Table5[[#This Row],[Recency]]&lt;=$L$12,3,IF(Table5[[#This Row],[Recency]]&lt;=$L$13,2,1))))</f>
        <v>1</v>
      </c>
      <c r="G2239" s="9">
        <f>IF(Table5[[#This Row],[Frequency]]&lt;=$M$11,1,IF(Table5[[#This Row],[Frequency]]&lt;=$M$12,2,IF(Table5[[#This Row],[Frequency]]&lt;=$M$13,3,IF(Table5[[#This Row],[Frequency]]&lt;$M$17,4,5))))</f>
        <v>5</v>
      </c>
      <c r="H2239" s="9">
        <f>IF(Table5[[#This Row],[Total_Spend]]&lt;=$N$11,1,IF(Table5[[#This Row],[Total_Spend]]&lt;=$N$12,2,IF(Table5[[#This Row],[Total_Spend]]&lt;=$N$13,3,IF(Table5[[#This Row],[Total_Spend]]&lt;$N$17,4,5))))</f>
        <v>3</v>
      </c>
    </row>
    <row r="2240" spans="1:8" x14ac:dyDescent="0.3">
      <c r="A2240" s="9">
        <v>999</v>
      </c>
      <c r="B2240">
        <v>95</v>
      </c>
      <c r="C2240">
        <v>730</v>
      </c>
      <c r="D2240">
        <v>25</v>
      </c>
      <c r="E2240" s="9">
        <v>1</v>
      </c>
      <c r="F2240" s="9">
        <f>IF(Table5[[#This Row],[Recency]]&lt;=$L$19,5,IF(Table5[[#This Row],[Recency]]&lt;=$L$11,4,IF(Table5[[#This Row],[Recency]]&lt;=$L$12,3,IF(Table5[[#This Row],[Recency]]&lt;=$L$13,2,1))))</f>
        <v>1</v>
      </c>
      <c r="G2240" s="9">
        <f>IF(Table5[[#This Row],[Frequency]]&lt;=$M$11,1,IF(Table5[[#This Row],[Frequency]]&lt;=$M$12,2,IF(Table5[[#This Row],[Frequency]]&lt;=$M$13,3,IF(Table5[[#This Row],[Frequency]]&lt;$M$17,4,5))))</f>
        <v>5</v>
      </c>
      <c r="H2240" s="9">
        <f>IF(Table5[[#This Row],[Total_Spend]]&lt;=$N$11,1,IF(Table5[[#This Row],[Total_Spend]]&lt;=$N$12,2,IF(Table5[[#This Row],[Total_Spend]]&lt;=$N$13,3,IF(Table5[[#This Row],[Total_Spend]]&lt;$N$17,4,5))))</f>
        <v>3</v>
      </c>
    </row>
    <row r="2241" spans="1:8" x14ac:dyDescent="0.3">
      <c r="A2241" s="9">
        <v>9999</v>
      </c>
      <c r="B2241">
        <v>2</v>
      </c>
      <c r="C2241">
        <v>1040</v>
      </c>
      <c r="D2241">
        <v>23</v>
      </c>
      <c r="E2241" s="9">
        <v>0</v>
      </c>
      <c r="F2241" s="9">
        <f>IF(Table5[[#This Row],[Recency]]&lt;=$L$19,5,IF(Table5[[#This Row],[Recency]]&lt;=$L$11,4,IF(Table5[[#This Row],[Recency]]&lt;=$L$12,3,IF(Table5[[#This Row],[Recency]]&lt;=$L$13,2,1))))</f>
        <v>5</v>
      </c>
      <c r="G2241" s="9">
        <f>IF(Table5[[#This Row],[Frequency]]&lt;=$M$11,1,IF(Table5[[#This Row],[Frequency]]&lt;=$M$12,2,IF(Table5[[#This Row],[Frequency]]&lt;=$M$13,3,IF(Table5[[#This Row],[Frequency]]&lt;$M$17,4,5))))</f>
        <v>4</v>
      </c>
      <c r="H2241" s="9">
        <f>IF(Table5[[#This Row],[Total_Spend]]&lt;=$N$11,1,IF(Table5[[#This Row],[Total_Spend]]&lt;=$N$12,2,IF(Table5[[#This Row],[Total_Spend]]&lt;=$N$13,3,IF(Table5[[#This Row],[Total_Spend]]&lt;$N$17,4,5))))</f>
        <v>3</v>
      </c>
    </row>
  </sheetData>
  <autoFilter ref="U1:AA126" xr:uid="{1C648EC4-2890-4C23-AE4B-C5B04E1B13DA}">
    <sortState xmlns:xlrd2="http://schemas.microsoft.com/office/spreadsheetml/2017/richdata2" ref="U2:AA126">
      <sortCondition ref="U1:U126"/>
    </sortState>
  </autoFilter>
  <mergeCells count="1">
    <mergeCell ref="K38:M38"/>
  </mergeCells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737E00-97FC-4B6B-BF6D-A2F5320AC1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Raw_data</vt:lpstr>
      <vt:lpstr>Transformed_data</vt:lpstr>
      <vt:lpstr>Basic Analysis</vt:lpstr>
      <vt:lpstr>Customer Analysis</vt:lpstr>
      <vt:lpstr>RFM Analyis</vt:lpstr>
      <vt:lpstr>F</vt:lpstr>
      <vt:lpstr>Frequency</vt:lpstr>
      <vt:lpstr>ID</vt:lpstr>
      <vt:lpstr>M</vt:lpstr>
      <vt:lpstr>R_</vt:lpstr>
      <vt:lpstr>Recency</vt:lpstr>
      <vt:lpstr>Response</vt:lpstr>
      <vt:lpstr>Total_Spend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priya</cp:lastModifiedBy>
  <dcterms:created xsi:type="dcterms:W3CDTF">2019-03-27T21:05:54Z</dcterms:created>
  <dcterms:modified xsi:type="dcterms:W3CDTF">2023-07-12T09:27:13Z</dcterms:modified>
</cp:coreProperties>
</file>